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drawings/drawing3.xml" ContentType="application/vnd.openxmlformats-officedocument.drawing+xml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Kannika 20 มิ.ย. 2562\รพ.สต\รพ.สต. ปีงบประมาณ 2563\รพ.สต.เดือน เมษายน 2563\"/>
    </mc:Choice>
  </mc:AlternateContent>
  <bookViews>
    <workbookView xWindow="4335" yWindow="255" windowWidth="11025" windowHeight="5310" tabRatio="599" firstSheet="12" activeTab="18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Sheet2" sheetId="85" r:id="rId17"/>
    <sheet name="2.สรุปคะแนน" sheetId="11" r:id="rId18"/>
    <sheet name="3. สรุปรวมราย CUP " sheetId="61" r:id="rId19"/>
  </sheets>
  <definedNames>
    <definedName name="_xlnm._FilterDatabase" localSheetId="18" hidden="1">'3. สรุปรวมราย CUP '!$A$4:$WVN$1070</definedName>
    <definedName name="_xlnm._FilterDatabase" localSheetId="16" hidden="1">Sheet2!$A$7:$E$2051</definedName>
    <definedName name="_xlnm._FilterDatabase" localSheetId="12" hidden="1">นคร!$A$2:$AG$163</definedName>
    <definedName name="_xlnm._FilterDatabase" localSheetId="13" hidden="1">นครพนม!$A$1:$AP$154</definedName>
    <definedName name="_xlnm._FilterDatabase" localSheetId="1" hidden="1">บึงกาฬ!$A$1:$AK$71</definedName>
    <definedName name="_xlnm._FilterDatabase" localSheetId="7" hidden="1">'เลย '!$A$1:$AL$130</definedName>
    <definedName name="_xlnm._FilterDatabase" localSheetId="3" hidden="1">หนองบัวลำภู!$A$1:$AI$86</definedName>
    <definedName name="_xlnm._FilterDatabase" localSheetId="4" hidden="1">อด!#REF!</definedName>
    <definedName name="_xlnm._FilterDatabase" localSheetId="5" hidden="1">อุดรธานี!$A$1:$AQ$222</definedName>
    <definedName name="DATA1" localSheetId="14">#REF!</definedName>
    <definedName name="DATA1" localSheetId="18">#REF!</definedName>
    <definedName name="DATA1" localSheetId="7">#REF!</definedName>
    <definedName name="DATA1">#REF!</definedName>
    <definedName name="_xlnm.Print_Titles" localSheetId="18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H24" i="11" l="1"/>
  <c r="J698" i="61"/>
  <c r="J135" i="61"/>
  <c r="J124" i="61"/>
  <c r="AO5" i="30" l="1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O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N4" i="30"/>
  <c r="AK5" i="30"/>
  <c r="AK6" i="30"/>
  <c r="AK7" i="30"/>
  <c r="AK8" i="30"/>
  <c r="AK9" i="30"/>
  <c r="AK10" i="30"/>
  <c r="AK11" i="30"/>
  <c r="AK12" i="30"/>
  <c r="AK13" i="30"/>
  <c r="AK14" i="30"/>
  <c r="AK15" i="30"/>
  <c r="AK16" i="30"/>
  <c r="AK17" i="30"/>
  <c r="AK18" i="30"/>
  <c r="AK19" i="30"/>
  <c r="AK20" i="30"/>
  <c r="AK21" i="30"/>
  <c r="AK22" i="30"/>
  <c r="AK23" i="30"/>
  <c r="AK24" i="30"/>
  <c r="AK25" i="30"/>
  <c r="AK26" i="30"/>
  <c r="AK27" i="30"/>
  <c r="AK28" i="30"/>
  <c r="AK29" i="30"/>
  <c r="AK30" i="30"/>
  <c r="AK31" i="30"/>
  <c r="AK32" i="30"/>
  <c r="AK33" i="30"/>
  <c r="AK34" i="30"/>
  <c r="AK35" i="30"/>
  <c r="AK36" i="30"/>
  <c r="AK37" i="30"/>
  <c r="AK38" i="30"/>
  <c r="AK39" i="30"/>
  <c r="AK40" i="30"/>
  <c r="AK41" i="30"/>
  <c r="AK42" i="30"/>
  <c r="AK43" i="30"/>
  <c r="AK44" i="30"/>
  <c r="AK45" i="30"/>
  <c r="AK46" i="30"/>
  <c r="AK47" i="30"/>
  <c r="AK48" i="30"/>
  <c r="AK49" i="30"/>
  <c r="AK50" i="30"/>
  <c r="AK51" i="30"/>
  <c r="AK52" i="30"/>
  <c r="AK53" i="30"/>
  <c r="AK54" i="30"/>
  <c r="AK55" i="30"/>
  <c r="AK56" i="30"/>
  <c r="AK57" i="30"/>
  <c r="AK58" i="30"/>
  <c r="AK59" i="30"/>
  <c r="AK60" i="30"/>
  <c r="AK61" i="30"/>
  <c r="AK62" i="30"/>
  <c r="AK63" i="30"/>
  <c r="AK64" i="30"/>
  <c r="AK65" i="30"/>
  <c r="AK66" i="30"/>
  <c r="AK67" i="30"/>
  <c r="AK68" i="30"/>
  <c r="AK69" i="30"/>
  <c r="AK70" i="30"/>
  <c r="AK71" i="30"/>
  <c r="AK72" i="30"/>
  <c r="AK73" i="30"/>
  <c r="AK74" i="30"/>
  <c r="AK75" i="30"/>
  <c r="AK76" i="30"/>
  <c r="AK77" i="30"/>
  <c r="AK78" i="30"/>
  <c r="AK79" i="30"/>
  <c r="AK80" i="30"/>
  <c r="AK81" i="30"/>
  <c r="AK82" i="30"/>
  <c r="AK83" i="30"/>
  <c r="AK84" i="30"/>
  <c r="AK85" i="30"/>
  <c r="AK86" i="30"/>
  <c r="AK87" i="30"/>
  <c r="AK88" i="30"/>
  <c r="AK89" i="30"/>
  <c r="AK90" i="30"/>
  <c r="AK91" i="30"/>
  <c r="AK92" i="30"/>
  <c r="AK93" i="30"/>
  <c r="AK94" i="30"/>
  <c r="AK95" i="30"/>
  <c r="AK96" i="30"/>
  <c r="AK97" i="30"/>
  <c r="AK98" i="30"/>
  <c r="AK99" i="30"/>
  <c r="AK100" i="30"/>
  <c r="AK101" i="30"/>
  <c r="AK102" i="30"/>
  <c r="AK103" i="30"/>
  <c r="AK104" i="30"/>
  <c r="AK105" i="30"/>
  <c r="AK106" i="30"/>
  <c r="AK107" i="30"/>
  <c r="AK108" i="30"/>
  <c r="AK109" i="30"/>
  <c r="AK110" i="30"/>
  <c r="AK111" i="30"/>
  <c r="AK112" i="30"/>
  <c r="AK113" i="30"/>
  <c r="AK114" i="30"/>
  <c r="AK115" i="30"/>
  <c r="AK116" i="30"/>
  <c r="AK117" i="30"/>
  <c r="AK118" i="30"/>
  <c r="AK119" i="30"/>
  <c r="AK120" i="30"/>
  <c r="AK121" i="30"/>
  <c r="AK122" i="30"/>
  <c r="AK123" i="30"/>
  <c r="AK124" i="30"/>
  <c r="AK125" i="30"/>
  <c r="AK126" i="30"/>
  <c r="AK127" i="30"/>
  <c r="AK128" i="30"/>
  <c r="AK129" i="30"/>
  <c r="AK130" i="30"/>
  <c r="AK131" i="30"/>
  <c r="AK132" i="30"/>
  <c r="AK133" i="30"/>
  <c r="AK134" i="30"/>
  <c r="AK135" i="30"/>
  <c r="AK136" i="30"/>
  <c r="AK137" i="30"/>
  <c r="AK138" i="30"/>
  <c r="AK139" i="30"/>
  <c r="AK140" i="30"/>
  <c r="AK141" i="30"/>
  <c r="AK142" i="30"/>
  <c r="AK143" i="30"/>
  <c r="AK144" i="30"/>
  <c r="AK145" i="30"/>
  <c r="AK146" i="30"/>
  <c r="AK147" i="30"/>
  <c r="AK148" i="30"/>
  <c r="AK149" i="30"/>
  <c r="AK150" i="30"/>
  <c r="AK151" i="30"/>
  <c r="AK152" i="30"/>
  <c r="AK153" i="30"/>
  <c r="AK15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L4" i="30"/>
  <c r="AK4" i="30"/>
  <c r="AK4" i="32"/>
  <c r="AK5" i="32"/>
  <c r="AK6" i="32"/>
  <c r="AK7" i="32"/>
  <c r="AK8" i="32"/>
  <c r="AK9" i="32"/>
  <c r="AK10" i="32"/>
  <c r="AK11" i="32"/>
  <c r="AK12" i="32"/>
  <c r="AK13" i="32"/>
  <c r="AK14" i="32"/>
  <c r="AK15" i="32"/>
  <c r="AK16" i="32"/>
  <c r="AK17" i="32"/>
  <c r="AK18" i="32"/>
  <c r="AK19" i="32"/>
  <c r="AK20" i="32"/>
  <c r="AK21" i="32"/>
  <c r="AK22" i="32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J5" i="32"/>
  <c r="AJ6" i="32"/>
  <c r="AJ7" i="32"/>
  <c r="AJ8" i="32"/>
  <c r="AJ9" i="32"/>
  <c r="AJ10" i="32"/>
  <c r="AJ11" i="32"/>
  <c r="AJ12" i="32"/>
  <c r="AJ13" i="32"/>
  <c r="AJ14" i="32"/>
  <c r="AJ15" i="32"/>
  <c r="AJ16" i="32"/>
  <c r="AJ17" i="32"/>
  <c r="AJ18" i="32"/>
  <c r="AJ19" i="32"/>
  <c r="AJ20" i="32"/>
  <c r="AJ21" i="32"/>
  <c r="AJ22" i="32"/>
  <c r="AJ23" i="32"/>
  <c r="AJ24" i="32"/>
  <c r="AJ25" i="32"/>
  <c r="AJ26" i="32"/>
  <c r="AJ27" i="32"/>
  <c r="AJ28" i="32"/>
  <c r="AJ29" i="32"/>
  <c r="AJ30" i="32"/>
  <c r="AJ31" i="32"/>
  <c r="AJ32" i="32"/>
  <c r="AJ33" i="32"/>
  <c r="AJ34" i="32"/>
  <c r="AJ35" i="32"/>
  <c r="AJ36" i="32"/>
  <c r="AJ37" i="32"/>
  <c r="AJ38" i="32"/>
  <c r="AJ39" i="32"/>
  <c r="AJ40" i="32"/>
  <c r="AJ41" i="32"/>
  <c r="AJ42" i="32"/>
  <c r="AJ43" i="32"/>
  <c r="AJ44" i="32"/>
  <c r="AJ45" i="32"/>
  <c r="AJ46" i="32"/>
  <c r="AJ47" i="32"/>
  <c r="AJ48" i="32"/>
  <c r="AJ49" i="32"/>
  <c r="AJ50" i="32"/>
  <c r="AJ51" i="32"/>
  <c r="AJ52" i="32"/>
  <c r="AJ53" i="32"/>
  <c r="AJ54" i="32"/>
  <c r="AJ55" i="32"/>
  <c r="AJ56" i="32"/>
  <c r="AJ57" i="32"/>
  <c r="AJ58" i="32"/>
  <c r="AJ59" i="32"/>
  <c r="AJ60" i="32"/>
  <c r="AJ61" i="32"/>
  <c r="AJ62" i="32"/>
  <c r="AJ63" i="32"/>
  <c r="AJ64" i="32"/>
  <c r="AJ65" i="32"/>
  <c r="AJ66" i="32"/>
  <c r="AJ67" i="32"/>
  <c r="AJ68" i="32"/>
  <c r="AJ69" i="32"/>
  <c r="AJ70" i="32"/>
  <c r="AJ71" i="32"/>
  <c r="AJ72" i="32"/>
  <c r="AJ73" i="32"/>
  <c r="AJ74" i="32"/>
  <c r="AJ75" i="32"/>
  <c r="AJ76" i="32"/>
  <c r="AJ77" i="32"/>
  <c r="AJ78" i="32"/>
  <c r="AJ79" i="32"/>
  <c r="AJ80" i="32"/>
  <c r="AJ81" i="32"/>
  <c r="AJ82" i="32"/>
  <c r="AJ83" i="32"/>
  <c r="AJ84" i="32"/>
  <c r="AJ85" i="32"/>
  <c r="AJ86" i="32"/>
  <c r="AJ87" i="32"/>
  <c r="AJ88" i="32"/>
  <c r="AJ89" i="32"/>
  <c r="AJ90" i="32"/>
  <c r="AJ91" i="32"/>
  <c r="AJ92" i="32"/>
  <c r="AJ93" i="32"/>
  <c r="AJ94" i="32"/>
  <c r="AJ95" i="32"/>
  <c r="AJ96" i="32"/>
  <c r="AJ97" i="32"/>
  <c r="AJ98" i="32"/>
  <c r="AJ99" i="32"/>
  <c r="AJ100" i="32"/>
  <c r="AJ101" i="32"/>
  <c r="AJ102" i="32"/>
  <c r="AJ103" i="32"/>
  <c r="AJ104" i="32"/>
  <c r="AJ105" i="32"/>
  <c r="AJ106" i="32"/>
  <c r="AJ107" i="32"/>
  <c r="AJ108" i="32"/>
  <c r="AJ109" i="32"/>
  <c r="AJ110" i="32"/>
  <c r="AJ111" i="32"/>
  <c r="AJ112" i="32"/>
  <c r="AJ113" i="32"/>
  <c r="AJ114" i="32"/>
  <c r="AJ115" i="32"/>
  <c r="AJ116" i="32"/>
  <c r="AJ117" i="32"/>
  <c r="AJ118" i="32"/>
  <c r="AJ119" i="32"/>
  <c r="AJ120" i="32"/>
  <c r="AJ121" i="32"/>
  <c r="AJ122" i="32"/>
  <c r="AJ123" i="32"/>
  <c r="AJ124" i="32"/>
  <c r="AJ125" i="32"/>
  <c r="AJ126" i="32"/>
  <c r="AJ127" i="32"/>
  <c r="AJ128" i="32"/>
  <c r="AJ129" i="32"/>
  <c r="AJ130" i="32"/>
  <c r="AJ131" i="32"/>
  <c r="AJ132" i="32"/>
  <c r="AJ133" i="32"/>
  <c r="AJ134" i="32"/>
  <c r="AJ135" i="32"/>
  <c r="AJ136" i="32"/>
  <c r="AJ137" i="32"/>
  <c r="AJ138" i="32"/>
  <c r="AJ139" i="32"/>
  <c r="AJ140" i="32"/>
  <c r="AJ141" i="32"/>
  <c r="AJ142" i="32"/>
  <c r="AJ143" i="32"/>
  <c r="AJ144" i="32"/>
  <c r="AJ145" i="32"/>
  <c r="AJ146" i="32"/>
  <c r="AJ147" i="32"/>
  <c r="AJ148" i="32"/>
  <c r="AJ149" i="32"/>
  <c r="AJ150" i="32"/>
  <c r="AJ151" i="32"/>
  <c r="AJ152" i="32"/>
  <c r="AJ153" i="32"/>
  <c r="AJ154" i="32"/>
  <c r="AJ155" i="32"/>
  <c r="AJ156" i="32"/>
  <c r="AJ157" i="32"/>
  <c r="AJ158" i="32"/>
  <c r="AJ159" i="32"/>
  <c r="AJ160" i="32"/>
  <c r="AJ161" i="32"/>
  <c r="AJ162" i="32"/>
  <c r="AJ163" i="32"/>
  <c r="AJ164" i="32"/>
  <c r="AJ165" i="32"/>
  <c r="AJ166" i="32"/>
  <c r="AJ167" i="32"/>
  <c r="AJ168" i="32"/>
  <c r="AJ169" i="32"/>
  <c r="AJ170" i="32"/>
  <c r="AJ171" i="32"/>
  <c r="AJ172" i="32"/>
  <c r="AJ173" i="32"/>
  <c r="AJ174" i="32"/>
  <c r="AJ175" i="32"/>
  <c r="AJ176" i="32"/>
  <c r="AJ177" i="32"/>
  <c r="AJ178" i="32"/>
  <c r="AJ179" i="32"/>
  <c r="AJ180" i="32"/>
  <c r="AJ181" i="32"/>
  <c r="AJ182" i="32"/>
  <c r="AJ183" i="32"/>
  <c r="AJ184" i="32"/>
  <c r="AJ185" i="32"/>
  <c r="AJ186" i="32"/>
  <c r="AJ187" i="32"/>
  <c r="AJ188" i="32"/>
  <c r="AJ189" i="32"/>
  <c r="AJ4" i="32"/>
  <c r="AI4" i="32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H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4" i="32"/>
  <c r="AG5" i="32"/>
  <c r="AG6" i="32"/>
  <c r="AG7" i="32"/>
  <c r="AG8" i="32"/>
  <c r="AG9" i="32"/>
  <c r="AG10" i="32"/>
  <c r="AG11" i="32"/>
  <c r="AG12" i="32"/>
  <c r="AG13" i="32"/>
  <c r="AG14" i="32"/>
  <c r="AG15" i="32"/>
  <c r="AG16" i="32"/>
  <c r="AG17" i="32"/>
  <c r="AG18" i="32"/>
  <c r="AG19" i="32"/>
  <c r="AG20" i="32"/>
  <c r="AG21" i="32"/>
  <c r="AG22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G4" i="32"/>
  <c r="AJ5" i="34"/>
  <c r="AJ6" i="34"/>
  <c r="AJ7" i="34"/>
  <c r="AJ8" i="34"/>
  <c r="AJ9" i="34"/>
  <c r="AJ10" i="34"/>
  <c r="AJ11" i="34"/>
  <c r="AJ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4" i="34"/>
  <c r="AI5" i="34"/>
  <c r="AI6" i="34"/>
  <c r="AI7" i="34"/>
  <c r="AI8" i="34"/>
  <c r="AI9" i="34"/>
  <c r="AI10" i="34"/>
  <c r="AI11" i="34"/>
  <c r="AI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4" i="34"/>
  <c r="AG5" i="34"/>
  <c r="AG6" i="34"/>
  <c r="AG7" i="34"/>
  <c r="AG8" i="34"/>
  <c r="AG9" i="34"/>
  <c r="AG10" i="34"/>
  <c r="AG11" i="34"/>
  <c r="AG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G4" i="34"/>
  <c r="AF4" i="34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4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4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4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G4" i="39"/>
  <c r="AO5" i="16"/>
  <c r="AO6" i="16"/>
  <c r="AO7" i="16"/>
  <c r="AO8" i="16"/>
  <c r="AO9" i="16"/>
  <c r="AO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220" i="16"/>
  <c r="AO221" i="16"/>
  <c r="AO222" i="16"/>
  <c r="AO4" i="16"/>
  <c r="AN5" i="16"/>
  <c r="AN6" i="16"/>
  <c r="AN7" i="16"/>
  <c r="AN8" i="16"/>
  <c r="AN9" i="16"/>
  <c r="AN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4" i="16"/>
  <c r="AL5" i="16"/>
  <c r="AL6" i="16"/>
  <c r="AL7" i="16"/>
  <c r="AL8" i="16"/>
  <c r="AL9" i="16"/>
  <c r="AL10" i="16"/>
  <c r="AL11" i="16"/>
  <c r="AL12" i="16"/>
  <c r="AL13" i="16"/>
  <c r="AL14" i="16"/>
  <c r="AL15" i="16"/>
  <c r="AL16" i="16"/>
  <c r="AL17" i="16"/>
  <c r="AL18" i="16"/>
  <c r="AL19" i="16"/>
  <c r="AL20" i="16"/>
  <c r="AL21" i="16"/>
  <c r="AL22" i="16"/>
  <c r="AL23" i="16"/>
  <c r="AL24" i="16"/>
  <c r="AL25" i="16"/>
  <c r="AL26" i="16"/>
  <c r="AL27" i="16"/>
  <c r="AL28" i="16"/>
  <c r="AL29" i="16"/>
  <c r="AL30" i="16"/>
  <c r="AL31" i="16"/>
  <c r="AL32" i="16"/>
  <c r="AL33" i="16"/>
  <c r="AL34" i="16"/>
  <c r="AL35" i="16"/>
  <c r="AL36" i="16"/>
  <c r="AL37" i="16"/>
  <c r="AL38" i="16"/>
  <c r="AL39" i="16"/>
  <c r="AL40" i="16"/>
  <c r="AL41" i="16"/>
  <c r="AL42" i="16"/>
  <c r="AL43" i="16"/>
  <c r="AL44" i="16"/>
  <c r="AL45" i="16"/>
  <c r="AL46" i="16"/>
  <c r="AL47" i="16"/>
  <c r="AL48" i="16"/>
  <c r="AL49" i="16"/>
  <c r="AL50" i="16"/>
  <c r="AL51" i="16"/>
  <c r="AL52" i="16"/>
  <c r="AL53" i="16"/>
  <c r="AL54" i="16"/>
  <c r="AL55" i="16"/>
  <c r="AL56" i="16"/>
  <c r="AL57" i="16"/>
  <c r="AL58" i="16"/>
  <c r="AL59" i="16"/>
  <c r="AL60" i="16"/>
  <c r="AL61" i="16"/>
  <c r="AL62" i="16"/>
  <c r="AL63" i="16"/>
  <c r="AL64" i="16"/>
  <c r="AL65" i="16"/>
  <c r="AL66" i="16"/>
  <c r="AL67" i="16"/>
  <c r="AL68" i="16"/>
  <c r="AL69" i="16"/>
  <c r="AL70" i="16"/>
  <c r="AL71" i="16"/>
  <c r="AL72" i="16"/>
  <c r="AL73" i="16"/>
  <c r="AL74" i="16"/>
  <c r="AL75" i="16"/>
  <c r="AL76" i="16"/>
  <c r="AL77" i="16"/>
  <c r="AL78" i="16"/>
  <c r="AL79" i="16"/>
  <c r="AL80" i="16"/>
  <c r="AL81" i="16"/>
  <c r="AL82" i="16"/>
  <c r="AL83" i="16"/>
  <c r="AL84" i="16"/>
  <c r="AL85" i="16"/>
  <c r="AL86" i="16"/>
  <c r="AL87" i="16"/>
  <c r="AL88" i="16"/>
  <c r="AL89" i="16"/>
  <c r="AL90" i="16"/>
  <c r="AL91" i="16"/>
  <c r="AL92" i="16"/>
  <c r="AL93" i="16"/>
  <c r="AL94" i="16"/>
  <c r="AL95" i="16"/>
  <c r="AL96" i="16"/>
  <c r="AL97" i="16"/>
  <c r="AL98" i="16"/>
  <c r="AL99" i="16"/>
  <c r="AL100" i="16"/>
  <c r="AL101" i="16"/>
  <c r="AL102" i="16"/>
  <c r="AL103" i="16"/>
  <c r="AL104" i="16"/>
  <c r="AL105" i="16"/>
  <c r="AL106" i="16"/>
  <c r="AL107" i="16"/>
  <c r="AL108" i="16"/>
  <c r="AL109" i="16"/>
  <c r="AL110" i="16"/>
  <c r="AL111" i="16"/>
  <c r="AL112" i="16"/>
  <c r="AL113" i="16"/>
  <c r="AL114" i="16"/>
  <c r="AL115" i="16"/>
  <c r="AL116" i="16"/>
  <c r="AL117" i="16"/>
  <c r="AL118" i="16"/>
  <c r="AL119" i="16"/>
  <c r="AL120" i="16"/>
  <c r="AL121" i="16"/>
  <c r="AL122" i="16"/>
  <c r="AL123" i="16"/>
  <c r="AL124" i="16"/>
  <c r="AL125" i="16"/>
  <c r="AL126" i="16"/>
  <c r="AL127" i="16"/>
  <c r="AL128" i="16"/>
  <c r="AL129" i="16"/>
  <c r="AL130" i="16"/>
  <c r="AL131" i="16"/>
  <c r="AL132" i="16"/>
  <c r="AL133" i="16"/>
  <c r="AL134" i="16"/>
  <c r="AL135" i="16"/>
  <c r="AL136" i="16"/>
  <c r="AL137" i="16"/>
  <c r="AL138" i="16"/>
  <c r="AL139" i="16"/>
  <c r="AL140" i="16"/>
  <c r="AL141" i="16"/>
  <c r="AL142" i="16"/>
  <c r="AL143" i="16"/>
  <c r="AL144" i="16"/>
  <c r="AL145" i="16"/>
  <c r="AL146" i="16"/>
  <c r="AL147" i="16"/>
  <c r="AL148" i="16"/>
  <c r="AL149" i="16"/>
  <c r="AL150" i="16"/>
  <c r="AL151" i="16"/>
  <c r="AL152" i="16"/>
  <c r="AL153" i="16"/>
  <c r="AL154" i="16"/>
  <c r="AL155" i="16"/>
  <c r="AL156" i="16"/>
  <c r="AL157" i="16"/>
  <c r="AL158" i="16"/>
  <c r="AL159" i="16"/>
  <c r="AL160" i="16"/>
  <c r="AL161" i="16"/>
  <c r="AL162" i="16"/>
  <c r="AL163" i="16"/>
  <c r="AL164" i="16"/>
  <c r="AL165" i="16"/>
  <c r="AL166" i="16"/>
  <c r="AL167" i="16"/>
  <c r="AL168" i="16"/>
  <c r="AL169" i="16"/>
  <c r="AL170" i="16"/>
  <c r="AL171" i="16"/>
  <c r="AL172" i="16"/>
  <c r="AL173" i="16"/>
  <c r="AL174" i="16"/>
  <c r="AL175" i="16"/>
  <c r="AL176" i="16"/>
  <c r="AL177" i="16"/>
  <c r="AL178" i="16"/>
  <c r="AL179" i="16"/>
  <c r="AL180" i="16"/>
  <c r="AL181" i="16"/>
  <c r="AL182" i="16"/>
  <c r="AL183" i="16"/>
  <c r="AL184" i="16"/>
  <c r="AL185" i="16"/>
  <c r="AL186" i="16"/>
  <c r="AL187" i="16"/>
  <c r="AL188" i="16"/>
  <c r="AL189" i="16"/>
  <c r="AL190" i="16"/>
  <c r="AL191" i="16"/>
  <c r="AL192" i="16"/>
  <c r="AL193" i="16"/>
  <c r="AL194" i="16"/>
  <c r="AL195" i="16"/>
  <c r="AL196" i="16"/>
  <c r="AL197" i="16"/>
  <c r="AL198" i="16"/>
  <c r="AL199" i="16"/>
  <c r="AL200" i="16"/>
  <c r="AL201" i="16"/>
  <c r="AL202" i="16"/>
  <c r="AL203" i="16"/>
  <c r="AL204" i="16"/>
  <c r="AL205" i="16"/>
  <c r="AL206" i="16"/>
  <c r="AL207" i="16"/>
  <c r="AL208" i="16"/>
  <c r="AL209" i="16"/>
  <c r="AL210" i="16"/>
  <c r="AL211" i="16"/>
  <c r="AL212" i="16"/>
  <c r="AL213" i="16"/>
  <c r="AL214" i="16"/>
  <c r="AL215" i="16"/>
  <c r="AL216" i="16"/>
  <c r="AL217" i="16"/>
  <c r="AL218" i="16"/>
  <c r="AL219" i="16"/>
  <c r="AL220" i="16"/>
  <c r="AL221" i="16"/>
  <c r="AL222" i="16"/>
  <c r="AL4" i="16"/>
  <c r="AK4" i="16"/>
  <c r="AH5" i="15"/>
  <c r="AH6" i="15"/>
  <c r="AH7" i="15"/>
  <c r="AH8" i="15"/>
  <c r="AH9" i="15"/>
  <c r="AH10" i="15"/>
  <c r="AH11" i="15"/>
  <c r="AH12" i="15"/>
  <c r="AH13" i="15"/>
  <c r="AH14" i="15"/>
  <c r="AH15" i="15"/>
  <c r="AH16" i="15"/>
  <c r="AH17" i="15"/>
  <c r="AH18" i="15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H37" i="15"/>
  <c r="AH38" i="15"/>
  <c r="AH39" i="15"/>
  <c r="AH40" i="15"/>
  <c r="AH41" i="15"/>
  <c r="AH42" i="15"/>
  <c r="AH43" i="15"/>
  <c r="AH44" i="15"/>
  <c r="AH45" i="15"/>
  <c r="AH46" i="15"/>
  <c r="AH47" i="15"/>
  <c r="AH48" i="15"/>
  <c r="AH49" i="15"/>
  <c r="AH50" i="15"/>
  <c r="AH51" i="15"/>
  <c r="AH52" i="15"/>
  <c r="AH53" i="15"/>
  <c r="AH54" i="15"/>
  <c r="AH55" i="15"/>
  <c r="AH56" i="15"/>
  <c r="AH57" i="15"/>
  <c r="AH58" i="15"/>
  <c r="AH59" i="15"/>
  <c r="AH60" i="15"/>
  <c r="AH61" i="15"/>
  <c r="AH62" i="15"/>
  <c r="AH63" i="15"/>
  <c r="AH64" i="15"/>
  <c r="AH65" i="15"/>
  <c r="AH66" i="15"/>
  <c r="AH67" i="15"/>
  <c r="AH68" i="15"/>
  <c r="AH69" i="15"/>
  <c r="AH70" i="15"/>
  <c r="AH71" i="15"/>
  <c r="AH72" i="15"/>
  <c r="AH73" i="15"/>
  <c r="AH74" i="15"/>
  <c r="AH75" i="15"/>
  <c r="AH76" i="15"/>
  <c r="AH77" i="15"/>
  <c r="AH78" i="15"/>
  <c r="AH79" i="15"/>
  <c r="AH80" i="15"/>
  <c r="AH81" i="15"/>
  <c r="AH82" i="15"/>
  <c r="AH83" i="15"/>
  <c r="AH84" i="15"/>
  <c r="AH85" i="15"/>
  <c r="AH86" i="15"/>
  <c r="AH4" i="15"/>
  <c r="AG5" i="15"/>
  <c r="AG6" i="15"/>
  <c r="AG7" i="15"/>
  <c r="AG8" i="15"/>
  <c r="AG9" i="15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G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J5" i="19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71" i="19"/>
  <c r="AJ4" i="19"/>
  <c r="AI5" i="19"/>
  <c r="AI6" i="19"/>
  <c r="AI7" i="19"/>
  <c r="AI8" i="19"/>
  <c r="AI9" i="19"/>
  <c r="AI10" i="19"/>
  <c r="AI11" i="19"/>
  <c r="AI12" i="19"/>
  <c r="AI13" i="19"/>
  <c r="AI14" i="19"/>
  <c r="AI15" i="19"/>
  <c r="AI16" i="19"/>
  <c r="AI17" i="19"/>
  <c r="AI18" i="19"/>
  <c r="AI19" i="19"/>
  <c r="AI20" i="19"/>
  <c r="AI21" i="19"/>
  <c r="AI22" i="19"/>
  <c r="AI23" i="19"/>
  <c r="AI24" i="19"/>
  <c r="AI25" i="19"/>
  <c r="AI26" i="19"/>
  <c r="AI27" i="19"/>
  <c r="AI28" i="19"/>
  <c r="AI29" i="19"/>
  <c r="AI30" i="19"/>
  <c r="AI31" i="19"/>
  <c r="AI32" i="19"/>
  <c r="AI33" i="19"/>
  <c r="AI34" i="19"/>
  <c r="AI35" i="19"/>
  <c r="AI36" i="19"/>
  <c r="AI37" i="19"/>
  <c r="AI38" i="19"/>
  <c r="AI39" i="19"/>
  <c r="AI40" i="19"/>
  <c r="AI41" i="19"/>
  <c r="AI42" i="19"/>
  <c r="AI43" i="19"/>
  <c r="AI44" i="19"/>
  <c r="AI45" i="19"/>
  <c r="AI46" i="19"/>
  <c r="AI47" i="19"/>
  <c r="AI48" i="19"/>
  <c r="AI49" i="19"/>
  <c r="AI50" i="19"/>
  <c r="AI51" i="19"/>
  <c r="AI52" i="19"/>
  <c r="AI53" i="19"/>
  <c r="AI54" i="19"/>
  <c r="AI55" i="19"/>
  <c r="AI56" i="19"/>
  <c r="AI57" i="19"/>
  <c r="AI58" i="19"/>
  <c r="AI59" i="19"/>
  <c r="AI60" i="19"/>
  <c r="AI61" i="19"/>
  <c r="AI62" i="19"/>
  <c r="AI63" i="19"/>
  <c r="AI64" i="19"/>
  <c r="AI65" i="19"/>
  <c r="AI66" i="19"/>
  <c r="AI67" i="19"/>
  <c r="AI68" i="19"/>
  <c r="AI69" i="19"/>
  <c r="AI70" i="19"/>
  <c r="AI71" i="19"/>
  <c r="AI4" i="19"/>
  <c r="AG5" i="19"/>
  <c r="AG6" i="19"/>
  <c r="AG7" i="19"/>
  <c r="AG8" i="19"/>
  <c r="AG9" i="19"/>
  <c r="AG10" i="19"/>
  <c r="AG11" i="19"/>
  <c r="AG12" i="19"/>
  <c r="AG13" i="19"/>
  <c r="AG14" i="19"/>
  <c r="AG15" i="19"/>
  <c r="AG16" i="19"/>
  <c r="AG17" i="19"/>
  <c r="AG18" i="19"/>
  <c r="AG19" i="19"/>
  <c r="AG20" i="19"/>
  <c r="AG21" i="19"/>
  <c r="AG22" i="19"/>
  <c r="AG23" i="19"/>
  <c r="AG24" i="19"/>
  <c r="AG25" i="19"/>
  <c r="AG26" i="19"/>
  <c r="AG27" i="19"/>
  <c r="AG28" i="19"/>
  <c r="AG29" i="19"/>
  <c r="AG30" i="19"/>
  <c r="AG31" i="19"/>
  <c r="AG32" i="19"/>
  <c r="AG33" i="19"/>
  <c r="AG34" i="19"/>
  <c r="AG35" i="19"/>
  <c r="AG36" i="19"/>
  <c r="AG37" i="19"/>
  <c r="AG38" i="19"/>
  <c r="AG39" i="19"/>
  <c r="AG40" i="19"/>
  <c r="AG41" i="19"/>
  <c r="AG42" i="19"/>
  <c r="AG43" i="19"/>
  <c r="AG44" i="19"/>
  <c r="AG45" i="19"/>
  <c r="AG46" i="19"/>
  <c r="AG47" i="19"/>
  <c r="AG48" i="19"/>
  <c r="AG49" i="19"/>
  <c r="AG50" i="19"/>
  <c r="AG51" i="19"/>
  <c r="AG52" i="19"/>
  <c r="AG53" i="19"/>
  <c r="AG54" i="19"/>
  <c r="AG55" i="19"/>
  <c r="AG56" i="19"/>
  <c r="AG57" i="19"/>
  <c r="AG58" i="19"/>
  <c r="AG59" i="19"/>
  <c r="AG60" i="19"/>
  <c r="AG61" i="19"/>
  <c r="AG62" i="19"/>
  <c r="AG63" i="19"/>
  <c r="AG64" i="19"/>
  <c r="AG65" i="19"/>
  <c r="AG66" i="19"/>
  <c r="AG67" i="19"/>
  <c r="AG68" i="19"/>
  <c r="AG69" i="19"/>
  <c r="AG70" i="19"/>
  <c r="AG71" i="19"/>
  <c r="AG4" i="19"/>
  <c r="AF5" i="19"/>
  <c r="AF6" i="19"/>
  <c r="AF7" i="19"/>
  <c r="AF8" i="19"/>
  <c r="AF9" i="19"/>
  <c r="AF10" i="19"/>
  <c r="AF11" i="19"/>
  <c r="AF12" i="19"/>
  <c r="AF13" i="19"/>
  <c r="AF14" i="19"/>
  <c r="AF15" i="19"/>
  <c r="AF16" i="19"/>
  <c r="AF17" i="19"/>
  <c r="AF18" i="19"/>
  <c r="AF19" i="19"/>
  <c r="AF20" i="19"/>
  <c r="AF21" i="19"/>
  <c r="AF22" i="19"/>
  <c r="AF23" i="19"/>
  <c r="AF24" i="19"/>
  <c r="AF25" i="19"/>
  <c r="AF26" i="19"/>
  <c r="AF27" i="19"/>
  <c r="AF28" i="19"/>
  <c r="AF29" i="19"/>
  <c r="AF30" i="19"/>
  <c r="AF31" i="19"/>
  <c r="AF32" i="19"/>
  <c r="AF33" i="19"/>
  <c r="AF34" i="19"/>
  <c r="AF35" i="19"/>
  <c r="AF36" i="19"/>
  <c r="AF37" i="19"/>
  <c r="AF38" i="19"/>
  <c r="AF39" i="19"/>
  <c r="AF40" i="19"/>
  <c r="AF41" i="19"/>
  <c r="AF42" i="19"/>
  <c r="AF43" i="19"/>
  <c r="AF44" i="19"/>
  <c r="AF45" i="19"/>
  <c r="AF46" i="19"/>
  <c r="AF47" i="19"/>
  <c r="AF48" i="19"/>
  <c r="AF49" i="19"/>
  <c r="AF50" i="19"/>
  <c r="AF51" i="19"/>
  <c r="AF52" i="19"/>
  <c r="AF53" i="19"/>
  <c r="AF54" i="19"/>
  <c r="AF55" i="19"/>
  <c r="AF56" i="19"/>
  <c r="AF57" i="19"/>
  <c r="AF58" i="19"/>
  <c r="AF59" i="19"/>
  <c r="AF60" i="19"/>
  <c r="AF61" i="19"/>
  <c r="AF62" i="19"/>
  <c r="AF63" i="19"/>
  <c r="AF64" i="19"/>
  <c r="AF65" i="19"/>
  <c r="AF66" i="19"/>
  <c r="AF67" i="19"/>
  <c r="AF68" i="19"/>
  <c r="AF69" i="19"/>
  <c r="AF70" i="19"/>
  <c r="AF71" i="19"/>
  <c r="AF4" i="19"/>
  <c r="J110" i="61" l="1"/>
  <c r="J699" i="61"/>
  <c r="J23" i="61"/>
  <c r="J428" i="61" l="1"/>
  <c r="H47" i="61" l="1"/>
  <c r="AK85" i="34" l="1"/>
  <c r="AK86" i="34"/>
  <c r="AF85" i="34"/>
  <c r="AH85" i="34" s="1"/>
  <c r="AF86" i="34"/>
  <c r="AH86" i="34" s="1"/>
  <c r="AI5" i="39"/>
  <c r="AI6" i="39"/>
  <c r="AI9" i="39"/>
  <c r="AI10" i="39"/>
  <c r="AI13" i="39"/>
  <c r="AI14" i="39"/>
  <c r="AI17" i="39"/>
  <c r="AI18" i="39"/>
  <c r="AI21" i="39"/>
  <c r="AI22" i="39"/>
  <c r="AI25" i="39"/>
  <c r="AI26" i="39"/>
  <c r="AI29" i="39"/>
  <c r="AI30" i="39"/>
  <c r="AI33" i="39"/>
  <c r="AI34" i="39"/>
  <c r="AI37" i="39"/>
  <c r="AI38" i="39"/>
  <c r="AI41" i="39"/>
  <c r="AI42" i="39"/>
  <c r="AI45" i="39"/>
  <c r="AI46" i="39"/>
  <c r="AI49" i="39"/>
  <c r="AI50" i="39"/>
  <c r="AI53" i="39"/>
  <c r="AI54" i="39"/>
  <c r="AI57" i="39"/>
  <c r="AI58" i="39"/>
  <c r="AI61" i="39"/>
  <c r="AI62" i="39"/>
  <c r="AI65" i="39"/>
  <c r="AI66" i="39"/>
  <c r="AI69" i="39"/>
  <c r="AI70" i="39"/>
  <c r="AI73" i="39"/>
  <c r="AI74" i="39"/>
  <c r="AI77" i="39"/>
  <c r="AI78" i="39"/>
  <c r="AI81" i="39"/>
  <c r="AI82" i="39"/>
  <c r="AI85" i="39"/>
  <c r="AI86" i="39"/>
  <c r="AI89" i="39"/>
  <c r="AI90" i="39"/>
  <c r="AI93" i="39"/>
  <c r="AI94" i="39"/>
  <c r="AI97" i="39"/>
  <c r="AI98" i="39"/>
  <c r="AI101" i="39"/>
  <c r="AI102" i="39"/>
  <c r="AI105" i="39"/>
  <c r="AI106" i="39"/>
  <c r="AI109" i="39"/>
  <c r="AI110" i="39"/>
  <c r="AI113" i="39"/>
  <c r="AI114" i="39"/>
  <c r="AI117" i="39"/>
  <c r="AI118" i="39"/>
  <c r="AI121" i="39"/>
  <c r="AI122" i="39"/>
  <c r="AI125" i="39"/>
  <c r="AI126" i="39"/>
  <c r="AI129" i="39"/>
  <c r="AI130" i="39"/>
  <c r="AH4" i="19"/>
  <c r="AI4" i="39" l="1"/>
  <c r="AI128" i="39"/>
  <c r="AI124" i="39"/>
  <c r="AI120" i="39"/>
  <c r="AI116" i="39"/>
  <c r="AI112" i="39"/>
  <c r="AI108" i="39"/>
  <c r="AI104" i="39"/>
  <c r="AI100" i="39"/>
  <c r="AI96" i="39"/>
  <c r="AI92" i="39"/>
  <c r="AI88" i="39"/>
  <c r="AI84" i="39"/>
  <c r="AI80" i="39"/>
  <c r="AI76" i="39"/>
  <c r="AI72" i="39"/>
  <c r="AI68" i="39"/>
  <c r="AI64" i="39"/>
  <c r="AI60" i="39"/>
  <c r="AI56" i="39"/>
  <c r="AI52" i="39"/>
  <c r="AI48" i="39"/>
  <c r="AI44" i="39"/>
  <c r="AI40" i="39"/>
  <c r="AI36" i="39"/>
  <c r="AI32" i="39"/>
  <c r="AI28" i="39"/>
  <c r="AI24" i="39"/>
  <c r="AI20" i="39"/>
  <c r="AI16" i="39"/>
  <c r="AI12" i="39"/>
  <c r="AI8" i="39"/>
  <c r="AI127" i="39"/>
  <c r="AI123" i="39"/>
  <c r="AI119" i="39"/>
  <c r="AI115" i="39"/>
  <c r="AI111" i="39"/>
  <c r="AI107" i="39"/>
  <c r="AI103" i="39"/>
  <c r="AI99" i="39"/>
  <c r="AI95" i="39"/>
  <c r="AI91" i="39"/>
  <c r="AI87" i="39"/>
  <c r="AI83" i="39"/>
  <c r="AI79" i="39"/>
  <c r="AI75" i="39"/>
  <c r="AI71" i="39"/>
  <c r="AI67" i="39"/>
  <c r="AI63" i="39"/>
  <c r="AI59" i="39"/>
  <c r="AI55" i="39"/>
  <c r="AI51" i="39"/>
  <c r="AI47" i="39"/>
  <c r="AI43" i="39"/>
  <c r="AI39" i="39"/>
  <c r="AI35" i="39"/>
  <c r="AI31" i="39"/>
  <c r="AI27" i="39"/>
  <c r="AI23" i="39"/>
  <c r="AI19" i="39"/>
  <c r="AI15" i="39"/>
  <c r="AI11" i="39"/>
  <c r="AI7" i="39"/>
  <c r="AF4" i="15"/>
  <c r="P20" i="61"/>
  <c r="J16" i="61"/>
  <c r="AF5" i="34"/>
  <c r="AF6" i="34"/>
  <c r="AF7" i="34"/>
  <c r="AF8" i="34"/>
  <c r="AF9" i="34"/>
  <c r="AF10" i="34"/>
  <c r="AF11" i="34"/>
  <c r="AF12" i="34"/>
  <c r="AF13" i="34"/>
  <c r="AF14" i="34"/>
  <c r="AF15" i="34"/>
  <c r="AF16" i="34"/>
  <c r="AF17" i="34"/>
  <c r="AF18" i="34"/>
  <c r="AF19" i="34"/>
  <c r="AF20" i="34"/>
  <c r="AF21" i="34"/>
  <c r="AF22" i="34"/>
  <c r="AF23" i="34"/>
  <c r="AF24" i="34"/>
  <c r="AF25" i="34"/>
  <c r="AF26" i="34"/>
  <c r="AF27" i="34"/>
  <c r="AF28" i="34"/>
  <c r="AF29" i="34"/>
  <c r="AF30" i="34"/>
  <c r="AF31" i="34"/>
  <c r="AF32" i="34"/>
  <c r="AF33" i="34"/>
  <c r="AF34" i="34"/>
  <c r="AF35" i="34"/>
  <c r="AF36" i="34"/>
  <c r="AF37" i="34"/>
  <c r="AF38" i="34"/>
  <c r="AF39" i="34"/>
  <c r="AF40" i="34"/>
  <c r="AF41" i="34"/>
  <c r="AF42" i="34"/>
  <c r="AF43" i="34"/>
  <c r="AF44" i="34"/>
  <c r="AF45" i="34"/>
  <c r="AF46" i="34"/>
  <c r="AF47" i="34"/>
  <c r="AF48" i="34"/>
  <c r="AF49" i="34"/>
  <c r="AF50" i="34"/>
  <c r="AF51" i="34"/>
  <c r="AF52" i="34"/>
  <c r="AF53" i="34"/>
  <c r="AF54" i="34"/>
  <c r="AF55" i="34"/>
  <c r="AF56" i="34"/>
  <c r="AF57" i="34"/>
  <c r="AF58" i="34"/>
  <c r="AF59" i="34"/>
  <c r="AF60" i="34"/>
  <c r="AF61" i="34"/>
  <c r="AF62" i="34"/>
  <c r="AF63" i="34"/>
  <c r="AF64" i="34"/>
  <c r="AF65" i="34"/>
  <c r="AF66" i="34"/>
  <c r="AF67" i="34"/>
  <c r="AF68" i="34"/>
  <c r="AF69" i="34"/>
  <c r="AF70" i="34"/>
  <c r="AF71" i="34"/>
  <c r="AF72" i="34"/>
  <c r="AF73" i="34"/>
  <c r="AF74" i="34"/>
  <c r="AF75" i="34"/>
  <c r="AF76" i="34"/>
  <c r="AF77" i="34"/>
  <c r="AF78" i="34"/>
  <c r="AF79" i="34"/>
  <c r="AF80" i="34"/>
  <c r="AF81" i="34"/>
  <c r="AF82" i="34"/>
  <c r="AF83" i="34"/>
  <c r="AF84" i="34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M16" i="61"/>
  <c r="L16" i="61"/>
  <c r="AH5" i="19"/>
  <c r="AH6" i="19"/>
  <c r="AH7" i="19"/>
  <c r="AH9" i="19"/>
  <c r="AH10" i="19"/>
  <c r="AH13" i="19"/>
  <c r="AH14" i="19"/>
  <c r="AH15" i="19"/>
  <c r="AH17" i="19"/>
  <c r="AH18" i="19"/>
  <c r="AH21" i="19"/>
  <c r="AH22" i="19"/>
  <c r="AH23" i="19"/>
  <c r="AH25" i="19"/>
  <c r="AH26" i="19"/>
  <c r="AH29" i="19"/>
  <c r="AH30" i="19"/>
  <c r="AH31" i="19"/>
  <c r="AH33" i="19"/>
  <c r="AH34" i="19"/>
  <c r="AH37" i="19"/>
  <c r="AH38" i="19"/>
  <c r="AH39" i="19"/>
  <c r="AH41" i="19"/>
  <c r="AH42" i="19"/>
  <c r="AH45" i="19"/>
  <c r="AH46" i="19"/>
  <c r="AH47" i="19"/>
  <c r="AH49" i="19"/>
  <c r="AH50" i="19"/>
  <c r="AH53" i="19"/>
  <c r="AH54" i="19"/>
  <c r="AH55" i="19"/>
  <c r="AH57" i="19"/>
  <c r="AH58" i="19"/>
  <c r="AH61" i="19"/>
  <c r="AH62" i="19"/>
  <c r="AH63" i="19"/>
  <c r="AH65" i="19"/>
  <c r="AH66" i="19"/>
  <c r="AH69" i="19"/>
  <c r="AH70" i="19"/>
  <c r="AH71" i="19"/>
  <c r="AH67" i="19" l="1"/>
  <c r="AH59" i="19"/>
  <c r="AH51" i="19"/>
  <c r="AH43" i="19"/>
  <c r="AH35" i="19"/>
  <c r="AH27" i="19"/>
  <c r="AH19" i="19"/>
  <c r="AH11" i="19"/>
  <c r="AH64" i="19"/>
  <c r="AH52" i="19"/>
  <c r="AH40" i="19"/>
  <c r="AH28" i="19"/>
  <c r="AH16" i="19"/>
  <c r="AH60" i="19"/>
  <c r="AH48" i="19"/>
  <c r="AH36" i="19"/>
  <c r="AH24" i="19"/>
  <c r="AH8" i="19"/>
  <c r="AH68" i="19"/>
  <c r="AH56" i="19"/>
  <c r="AH44" i="19"/>
  <c r="AH32" i="19"/>
  <c r="AH20" i="19"/>
  <c r="K16" i="61" s="1"/>
  <c r="AH12" i="19"/>
  <c r="AK4" i="19"/>
  <c r="AF3" i="19"/>
  <c r="AK5" i="16"/>
  <c r="AK6" i="16"/>
  <c r="AK7" i="16"/>
  <c r="AK8" i="16"/>
  <c r="AK9" i="16"/>
  <c r="AK10" i="16"/>
  <c r="AK11" i="16"/>
  <c r="AK12" i="16"/>
  <c r="AK13" i="16"/>
  <c r="AK14" i="16"/>
  <c r="AK15" i="16"/>
  <c r="AK16" i="16"/>
  <c r="AK17" i="16"/>
  <c r="AK18" i="16"/>
  <c r="AK19" i="16"/>
  <c r="AK20" i="16"/>
  <c r="AK21" i="16"/>
  <c r="AK22" i="16"/>
  <c r="AK23" i="16"/>
  <c r="AK24" i="16"/>
  <c r="AK25" i="16"/>
  <c r="AK26" i="16"/>
  <c r="AK27" i="16"/>
  <c r="AK28" i="16"/>
  <c r="AK29" i="16"/>
  <c r="AK30" i="16"/>
  <c r="AK31" i="16"/>
  <c r="AK32" i="16"/>
  <c r="AK33" i="16"/>
  <c r="AK34" i="16"/>
  <c r="AK35" i="16"/>
  <c r="AK36" i="16"/>
  <c r="AK37" i="16"/>
  <c r="AK38" i="16"/>
  <c r="AK39" i="16"/>
  <c r="AK40" i="16"/>
  <c r="AK41" i="16"/>
  <c r="AK42" i="16"/>
  <c r="AK43" i="16"/>
  <c r="AK44" i="16"/>
  <c r="AK45" i="16"/>
  <c r="AK46" i="16"/>
  <c r="AK47" i="16"/>
  <c r="AK48" i="16"/>
  <c r="AK49" i="16"/>
  <c r="AK50" i="16"/>
  <c r="AK51" i="16"/>
  <c r="AK52" i="16"/>
  <c r="AK53" i="16"/>
  <c r="AK54" i="16"/>
  <c r="AK55" i="16"/>
  <c r="AK56" i="16"/>
  <c r="AK57" i="16"/>
  <c r="AK58" i="16"/>
  <c r="AK59" i="16"/>
  <c r="AK60" i="16"/>
  <c r="AK61" i="16"/>
  <c r="AK62" i="16"/>
  <c r="AK63" i="16"/>
  <c r="AK64" i="16"/>
  <c r="AK65" i="16"/>
  <c r="AK66" i="16"/>
  <c r="AK67" i="16"/>
  <c r="AK68" i="16"/>
  <c r="AK69" i="16"/>
  <c r="AK70" i="16"/>
  <c r="AK71" i="16"/>
  <c r="AK72" i="16"/>
  <c r="AK73" i="16"/>
  <c r="AK74" i="16"/>
  <c r="AK75" i="16"/>
  <c r="AK76" i="16"/>
  <c r="AK77" i="16"/>
  <c r="AK78" i="16"/>
  <c r="AK79" i="16"/>
  <c r="AK80" i="16"/>
  <c r="AK81" i="16"/>
  <c r="AK82" i="16"/>
  <c r="AK83" i="16"/>
  <c r="AK84" i="16"/>
  <c r="AK85" i="16"/>
  <c r="AK86" i="16"/>
  <c r="AK87" i="16"/>
  <c r="AK88" i="16"/>
  <c r="AK89" i="16"/>
  <c r="AK90" i="16"/>
  <c r="AK91" i="16"/>
  <c r="AK92" i="16"/>
  <c r="AK93" i="16"/>
  <c r="AK94" i="16"/>
  <c r="AK95" i="16"/>
  <c r="AK96" i="16"/>
  <c r="AK97" i="16"/>
  <c r="AK98" i="16"/>
  <c r="AK99" i="16"/>
  <c r="AK100" i="16"/>
  <c r="AK101" i="16"/>
  <c r="AK102" i="16"/>
  <c r="AK103" i="16"/>
  <c r="AK104" i="16"/>
  <c r="AK105" i="16"/>
  <c r="AK106" i="16"/>
  <c r="AK107" i="16"/>
  <c r="AK108" i="16"/>
  <c r="AK109" i="16"/>
  <c r="AK110" i="16"/>
  <c r="AK111" i="16"/>
  <c r="AK112" i="16"/>
  <c r="AK113" i="16"/>
  <c r="AK114" i="16"/>
  <c r="AK115" i="16"/>
  <c r="AK116" i="16"/>
  <c r="AK117" i="16"/>
  <c r="AK118" i="16"/>
  <c r="AK119" i="16"/>
  <c r="AK120" i="16"/>
  <c r="AK121" i="16"/>
  <c r="AK122" i="16"/>
  <c r="AK123" i="16"/>
  <c r="AK124" i="16"/>
  <c r="AK125" i="16"/>
  <c r="AK126" i="16"/>
  <c r="AK127" i="16"/>
  <c r="AK128" i="16"/>
  <c r="AK129" i="16"/>
  <c r="AK130" i="16"/>
  <c r="AK131" i="16"/>
  <c r="AK132" i="16"/>
  <c r="AK133" i="16"/>
  <c r="AK134" i="16"/>
  <c r="AK135" i="16"/>
  <c r="AK136" i="16"/>
  <c r="AK137" i="16"/>
  <c r="AK138" i="16"/>
  <c r="AK139" i="16"/>
  <c r="AK140" i="16"/>
  <c r="AK141" i="16"/>
  <c r="AK142" i="16"/>
  <c r="AK143" i="16"/>
  <c r="AK144" i="16"/>
  <c r="AK145" i="16"/>
  <c r="AK146" i="16"/>
  <c r="AK147" i="16"/>
  <c r="AK148" i="16"/>
  <c r="AK149" i="16"/>
  <c r="AK150" i="16"/>
  <c r="AK151" i="16"/>
  <c r="AK152" i="16"/>
  <c r="AK153" i="16"/>
  <c r="AK154" i="16"/>
  <c r="AK155" i="16"/>
  <c r="AK156" i="16"/>
  <c r="AK157" i="16"/>
  <c r="AK158" i="16"/>
  <c r="AK159" i="16"/>
  <c r="AK160" i="16"/>
  <c r="AK161" i="16"/>
  <c r="AK162" i="16"/>
  <c r="AK163" i="16"/>
  <c r="AK164" i="16"/>
  <c r="AK165" i="16"/>
  <c r="AK166" i="16"/>
  <c r="AK167" i="16"/>
  <c r="AK168" i="16"/>
  <c r="AK169" i="16"/>
  <c r="AK170" i="16"/>
  <c r="AK171" i="16"/>
  <c r="AK172" i="16"/>
  <c r="AK173" i="16"/>
  <c r="AK174" i="16"/>
  <c r="AK175" i="16"/>
  <c r="AK176" i="16"/>
  <c r="AK177" i="16"/>
  <c r="AK178" i="16"/>
  <c r="AK179" i="16"/>
  <c r="AK180" i="16"/>
  <c r="AK181" i="16"/>
  <c r="AK182" i="16"/>
  <c r="AK183" i="16"/>
  <c r="AK184" i="16"/>
  <c r="AK185" i="16"/>
  <c r="AK186" i="16"/>
  <c r="AK187" i="16"/>
  <c r="AK188" i="16"/>
  <c r="AK189" i="16"/>
  <c r="AK190" i="16"/>
  <c r="AK191" i="16"/>
  <c r="AK192" i="16"/>
  <c r="AK193" i="16"/>
  <c r="AK194" i="16"/>
  <c r="AK195" i="16"/>
  <c r="AK196" i="16"/>
  <c r="AK197" i="16"/>
  <c r="AK198" i="16"/>
  <c r="AK199" i="16"/>
  <c r="AK200" i="16"/>
  <c r="AK201" i="16"/>
  <c r="AK202" i="16"/>
  <c r="AK203" i="16"/>
  <c r="AK204" i="16"/>
  <c r="AK205" i="16"/>
  <c r="AK206" i="16"/>
  <c r="AK207" i="16"/>
  <c r="AK208" i="16"/>
  <c r="AK209" i="16"/>
  <c r="AK210" i="16"/>
  <c r="AK211" i="16"/>
  <c r="AK212" i="16"/>
  <c r="AK213" i="16"/>
  <c r="AK214" i="16"/>
  <c r="AK215" i="16"/>
  <c r="AK216" i="16"/>
  <c r="AK217" i="16"/>
  <c r="AK218" i="16"/>
  <c r="AK219" i="16"/>
  <c r="AK220" i="16"/>
  <c r="AK221" i="16"/>
  <c r="AK222" i="16"/>
  <c r="AI6" i="32"/>
  <c r="AI7" i="32"/>
  <c r="AI10" i="32"/>
  <c r="AI11" i="32"/>
  <c r="AI14" i="32"/>
  <c r="AI15" i="32"/>
  <c r="AI18" i="32"/>
  <c r="AI19" i="32"/>
  <c r="AI22" i="32"/>
  <c r="AI23" i="32"/>
  <c r="AI26" i="32"/>
  <c r="AI27" i="32"/>
  <c r="AI30" i="32"/>
  <c r="AI31" i="32"/>
  <c r="AI34" i="32"/>
  <c r="AI35" i="32"/>
  <c r="AI38" i="32"/>
  <c r="AI39" i="32"/>
  <c r="AI42" i="32"/>
  <c r="AI43" i="32"/>
  <c r="AI46" i="32"/>
  <c r="AI47" i="32"/>
  <c r="AI50" i="32"/>
  <c r="AI51" i="32"/>
  <c r="AI54" i="32"/>
  <c r="AI55" i="32"/>
  <c r="AI58" i="32"/>
  <c r="AI59" i="32"/>
  <c r="AI62" i="32"/>
  <c r="AI63" i="32"/>
  <c r="AI66" i="32"/>
  <c r="AI67" i="32"/>
  <c r="AI70" i="32"/>
  <c r="AI71" i="32"/>
  <c r="AI74" i="32"/>
  <c r="AI75" i="32"/>
  <c r="AI78" i="32"/>
  <c r="AI79" i="32"/>
  <c r="AI82" i="32"/>
  <c r="AI83" i="32"/>
  <c r="AI86" i="32"/>
  <c r="AI87" i="32"/>
  <c r="AI90" i="32"/>
  <c r="AI91" i="32"/>
  <c r="AI94" i="32"/>
  <c r="AI95" i="32"/>
  <c r="AI98" i="32"/>
  <c r="AI99" i="32"/>
  <c r="AI102" i="32"/>
  <c r="AI103" i="32"/>
  <c r="AI106" i="32"/>
  <c r="AI107" i="32"/>
  <c r="AI110" i="32"/>
  <c r="AI111" i="32"/>
  <c r="AI114" i="32"/>
  <c r="AI115" i="32"/>
  <c r="AI118" i="32"/>
  <c r="AI119" i="32"/>
  <c r="AI122" i="32"/>
  <c r="AI123" i="32"/>
  <c r="AI126" i="32"/>
  <c r="AI127" i="32"/>
  <c r="AI130" i="32"/>
  <c r="AI131" i="32"/>
  <c r="AI134" i="32"/>
  <c r="AI135" i="32"/>
  <c r="AI138" i="32"/>
  <c r="AI139" i="32"/>
  <c r="AI142" i="32"/>
  <c r="AI143" i="32"/>
  <c r="AI146" i="32"/>
  <c r="AI147" i="32"/>
  <c r="AI150" i="32"/>
  <c r="AI151" i="32"/>
  <c r="AI154" i="32"/>
  <c r="AI155" i="32"/>
  <c r="AI158" i="32"/>
  <c r="AI159" i="32"/>
  <c r="AI162" i="32"/>
  <c r="AI163" i="32"/>
  <c r="AI166" i="32"/>
  <c r="AI167" i="32"/>
  <c r="AI170" i="32"/>
  <c r="AI171" i="32"/>
  <c r="AI174" i="32"/>
  <c r="AI175" i="32"/>
  <c r="AI178" i="32"/>
  <c r="AI179" i="32"/>
  <c r="AI182" i="32"/>
  <c r="AI183" i="32"/>
  <c r="AI186" i="32"/>
  <c r="AI187" i="32"/>
  <c r="AI189" i="32" l="1"/>
  <c r="AI185" i="32"/>
  <c r="AI181" i="32"/>
  <c r="AI177" i="32"/>
  <c r="AI173" i="32"/>
  <c r="AI169" i="32"/>
  <c r="AI165" i="32"/>
  <c r="AI161" i="32"/>
  <c r="AI157" i="32"/>
  <c r="AI153" i="32"/>
  <c r="AI149" i="32"/>
  <c r="AI145" i="32"/>
  <c r="AI141" i="32"/>
  <c r="AI137" i="32"/>
  <c r="AI133" i="32"/>
  <c r="AI129" i="32"/>
  <c r="AI125" i="32"/>
  <c r="AI121" i="32"/>
  <c r="AI117" i="32"/>
  <c r="AI113" i="32"/>
  <c r="AI109" i="32"/>
  <c r="AI105" i="32"/>
  <c r="AI101" i="32"/>
  <c r="AI97" i="32"/>
  <c r="AI93" i="32"/>
  <c r="AI89" i="32"/>
  <c r="AI85" i="32"/>
  <c r="AI81" i="32"/>
  <c r="AI77" i="32"/>
  <c r="AI73" i="32"/>
  <c r="AI69" i="32"/>
  <c r="AI65" i="32"/>
  <c r="AI61" i="32"/>
  <c r="AI57" i="32"/>
  <c r="AI53" i="32"/>
  <c r="AI49" i="32"/>
  <c r="AI45" i="32"/>
  <c r="AI41" i="32"/>
  <c r="AI37" i="32"/>
  <c r="AI33" i="32"/>
  <c r="AI29" i="32"/>
  <c r="AI25" i="32"/>
  <c r="AI21" i="32"/>
  <c r="AI17" i="32"/>
  <c r="AI13" i="32"/>
  <c r="AI9" i="32"/>
  <c r="AI5" i="32"/>
  <c r="AI188" i="32"/>
  <c r="AI184" i="32"/>
  <c r="AI180" i="32"/>
  <c r="AI176" i="32"/>
  <c r="AI172" i="32"/>
  <c r="AI168" i="32"/>
  <c r="AI164" i="32"/>
  <c r="AI160" i="32"/>
  <c r="AI156" i="32"/>
  <c r="AI152" i="32"/>
  <c r="AI148" i="32"/>
  <c r="AI144" i="32"/>
  <c r="AI140" i="32"/>
  <c r="AI136" i="32"/>
  <c r="AI132" i="32"/>
  <c r="AI128" i="32"/>
  <c r="AI124" i="32"/>
  <c r="AI120" i="32"/>
  <c r="AI116" i="32"/>
  <c r="AI112" i="32"/>
  <c r="AI108" i="32"/>
  <c r="AI104" i="32"/>
  <c r="AI100" i="32"/>
  <c r="AI96" i="32"/>
  <c r="AI92" i="32"/>
  <c r="AI88" i="32"/>
  <c r="AI84" i="32"/>
  <c r="AI80" i="32"/>
  <c r="AI76" i="32"/>
  <c r="AI72" i="32"/>
  <c r="AI68" i="32"/>
  <c r="AI64" i="32"/>
  <c r="AI60" i="32"/>
  <c r="AI56" i="32"/>
  <c r="AI52" i="32"/>
  <c r="AI48" i="32"/>
  <c r="AI44" i="32"/>
  <c r="AI40" i="32"/>
  <c r="AI36" i="32"/>
  <c r="AI32" i="32"/>
  <c r="AI28" i="32"/>
  <c r="AI24" i="32"/>
  <c r="AI20" i="32"/>
  <c r="AI16" i="32"/>
  <c r="AI12" i="32"/>
  <c r="AI8" i="32"/>
  <c r="AM4" i="16"/>
  <c r="O179" i="61" l="1"/>
  <c r="AJ3" i="19" l="1"/>
  <c r="AG3" i="19"/>
  <c r="AI3" i="19"/>
  <c r="J62" i="61"/>
  <c r="AK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6" i="83" l="1"/>
  <c r="D7" i="83"/>
  <c r="D8" i="83"/>
  <c r="D9" i="83"/>
  <c r="D10" i="83"/>
  <c r="D11" i="83"/>
  <c r="D5" i="83"/>
  <c r="AH10" i="34" l="1"/>
  <c r="AH18" i="34"/>
  <c r="AH26" i="34"/>
  <c r="AH34" i="34"/>
  <c r="AH42" i="34"/>
  <c r="AH50" i="34"/>
  <c r="AH58" i="34"/>
  <c r="AH66" i="34"/>
  <c r="AH74" i="34"/>
  <c r="AH82" i="34"/>
  <c r="AH4" i="34"/>
  <c r="AH79" i="34" l="1"/>
  <c r="AH71" i="34"/>
  <c r="AH63" i="34"/>
  <c r="AH55" i="34"/>
  <c r="AH47" i="34"/>
  <c r="AH39" i="34"/>
  <c r="AH31" i="34"/>
  <c r="AH23" i="34"/>
  <c r="AH15" i="34"/>
  <c r="AH7" i="34"/>
  <c r="AH84" i="34"/>
  <c r="AH76" i="34"/>
  <c r="AH68" i="34"/>
  <c r="AH60" i="34"/>
  <c r="AH52" i="34"/>
  <c r="AH44" i="34"/>
  <c r="AH36" i="34"/>
  <c r="AH28" i="34"/>
  <c r="AH20" i="34"/>
  <c r="AH12" i="34"/>
  <c r="AH83" i="34"/>
  <c r="AH75" i="34"/>
  <c r="AH67" i="34"/>
  <c r="AH59" i="34"/>
  <c r="AH51" i="34"/>
  <c r="AH43" i="34"/>
  <c r="AH35" i="34"/>
  <c r="AH27" i="34"/>
  <c r="AH19" i="34"/>
  <c r="AH11" i="34"/>
  <c r="AH70" i="34"/>
  <c r="AH54" i="34"/>
  <c r="AH38" i="34"/>
  <c r="AH22" i="34"/>
  <c r="AH14" i="34"/>
  <c r="AH77" i="34"/>
  <c r="AH69" i="34"/>
  <c r="AH61" i="34"/>
  <c r="AH53" i="34"/>
  <c r="AH45" i="34"/>
  <c r="AH37" i="34"/>
  <c r="AH29" i="34"/>
  <c r="AH21" i="34"/>
  <c r="AH13" i="34"/>
  <c r="AH5" i="34"/>
  <c r="AH78" i="34"/>
  <c r="AH62" i="34"/>
  <c r="AH46" i="34"/>
  <c r="AH30" i="34"/>
  <c r="AH6" i="34"/>
  <c r="AH81" i="34"/>
  <c r="AH73" i="34"/>
  <c r="AH65" i="34"/>
  <c r="AH57" i="34"/>
  <c r="AH49" i="34"/>
  <c r="AH41" i="34"/>
  <c r="AH33" i="34"/>
  <c r="AH25" i="34"/>
  <c r="AH17" i="34"/>
  <c r="AH9" i="34"/>
  <c r="AH80" i="34"/>
  <c r="AH72" i="34"/>
  <c r="AH64" i="34"/>
  <c r="AH56" i="34"/>
  <c r="AH48" i="34"/>
  <c r="AH40" i="34"/>
  <c r="AH32" i="34"/>
  <c r="AH24" i="34"/>
  <c r="AH16" i="34"/>
  <c r="AH8" i="34"/>
  <c r="AH3" i="32"/>
  <c r="J852" i="61"/>
  <c r="AF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D3" i="15" l="1"/>
  <c r="AN3" i="30"/>
  <c r="O433" i="61"/>
  <c r="H419" i="61"/>
  <c r="H416" i="61"/>
  <c r="H236" i="61"/>
  <c r="H426" i="61"/>
  <c r="J243" i="61"/>
  <c r="P236" i="61"/>
  <c r="P419" i="61"/>
  <c r="J418" i="61"/>
  <c r="J419" i="61" s="1"/>
  <c r="AM6" i="30" l="1"/>
  <c r="AM8" i="30"/>
  <c r="AM9" i="30"/>
  <c r="AM12" i="30"/>
  <c r="AM14" i="30"/>
  <c r="AM16" i="30"/>
  <c r="AM20" i="30"/>
  <c r="AM22" i="30"/>
  <c r="AM24" i="30"/>
  <c r="AM25" i="30"/>
  <c r="AM28" i="30"/>
  <c r="AM30" i="30"/>
  <c r="AM32" i="30"/>
  <c r="AM36" i="30"/>
  <c r="AM38" i="30"/>
  <c r="AM40" i="30"/>
  <c r="AM41" i="30"/>
  <c r="AM44" i="30"/>
  <c r="AM46" i="30"/>
  <c r="AM48" i="30"/>
  <c r="AM52" i="30"/>
  <c r="AM54" i="30"/>
  <c r="AM56" i="30"/>
  <c r="AM57" i="30"/>
  <c r="AM60" i="30"/>
  <c r="AM62" i="30"/>
  <c r="AM64" i="30"/>
  <c r="AM68" i="30"/>
  <c r="AM70" i="30"/>
  <c r="AM72" i="30"/>
  <c r="AM73" i="30"/>
  <c r="AM76" i="30"/>
  <c r="AM78" i="30"/>
  <c r="AM80" i="30"/>
  <c r="AM84" i="30"/>
  <c r="AM86" i="30"/>
  <c r="AM88" i="30"/>
  <c r="AM89" i="30"/>
  <c r="AM92" i="30"/>
  <c r="AM94" i="30"/>
  <c r="AM96" i="30"/>
  <c r="AM100" i="30"/>
  <c r="AM102" i="30"/>
  <c r="AM104" i="30"/>
  <c r="AM105" i="30"/>
  <c r="AM108" i="30"/>
  <c r="AM110" i="30"/>
  <c r="AM112" i="30"/>
  <c r="AM116" i="30"/>
  <c r="AM118" i="30"/>
  <c r="AM120" i="30"/>
  <c r="AM121" i="30"/>
  <c r="AM124" i="30"/>
  <c r="AM126" i="30"/>
  <c r="AM128" i="30"/>
  <c r="AM132" i="30"/>
  <c r="AM134" i="30"/>
  <c r="AM136" i="30"/>
  <c r="AM137" i="30"/>
  <c r="AM140" i="30"/>
  <c r="AM142" i="30"/>
  <c r="AM144" i="30"/>
  <c r="AM148" i="30"/>
  <c r="AM150" i="30"/>
  <c r="AM152" i="30"/>
  <c r="AM153" i="30"/>
  <c r="M418" i="61"/>
  <c r="M419" i="61" s="1"/>
  <c r="L418" i="61"/>
  <c r="AM11" i="16"/>
  <c r="AM19" i="16"/>
  <c r="AM27" i="16"/>
  <c r="AM35" i="16"/>
  <c r="AM43" i="16"/>
  <c r="AM51" i="16"/>
  <c r="AM59" i="16"/>
  <c r="AM67" i="16"/>
  <c r="AM75" i="16"/>
  <c r="AM83" i="16"/>
  <c r="AM87" i="16"/>
  <c r="AM91" i="16"/>
  <c r="AM99" i="16"/>
  <c r="AM107" i="16"/>
  <c r="AM115" i="16"/>
  <c r="AM123" i="16"/>
  <c r="AM131" i="16"/>
  <c r="AM139" i="16"/>
  <c r="AM147" i="16"/>
  <c r="AM155" i="16"/>
  <c r="AM163" i="16"/>
  <c r="AM171" i="16"/>
  <c r="AM179" i="16"/>
  <c r="AM187" i="16"/>
  <c r="AM195" i="16"/>
  <c r="AM203" i="16"/>
  <c r="AM211" i="16"/>
  <c r="AM219" i="16"/>
  <c r="AM103" i="16" l="1"/>
  <c r="AM218" i="16"/>
  <c r="AM210" i="16"/>
  <c r="AM194" i="16"/>
  <c r="AM178" i="16"/>
  <c r="AM154" i="16"/>
  <c r="AM138" i="16"/>
  <c r="AM122" i="16"/>
  <c r="AM106" i="16"/>
  <c r="AM90" i="16"/>
  <c r="AM74" i="16"/>
  <c r="AM58" i="16"/>
  <c r="AM42" i="16"/>
  <c r="AM26" i="16"/>
  <c r="AM10" i="16"/>
  <c r="AM202" i="16"/>
  <c r="AM186" i="16"/>
  <c r="AM170" i="16"/>
  <c r="AM162" i="16"/>
  <c r="AM146" i="16"/>
  <c r="AM130" i="16"/>
  <c r="AM114" i="16"/>
  <c r="AM98" i="16"/>
  <c r="AM82" i="16"/>
  <c r="AM66" i="16"/>
  <c r="K418" i="61" s="1"/>
  <c r="K419" i="61" s="1"/>
  <c r="AM50" i="16"/>
  <c r="AM34" i="16"/>
  <c r="AM18" i="16"/>
  <c r="AM167" i="16"/>
  <c r="AM151" i="16"/>
  <c r="AM23" i="16"/>
  <c r="AM145" i="30"/>
  <c r="AM129" i="30"/>
  <c r="AM113" i="30"/>
  <c r="AM97" i="30"/>
  <c r="AM81" i="30"/>
  <c r="AM65" i="30"/>
  <c r="AM49" i="30"/>
  <c r="AM33" i="30"/>
  <c r="AM17" i="30"/>
  <c r="AM149" i="30"/>
  <c r="AM141" i="30"/>
  <c r="AM133" i="30"/>
  <c r="AM125" i="30"/>
  <c r="AM117" i="30"/>
  <c r="AM109" i="30"/>
  <c r="AM101" i="30"/>
  <c r="AM93" i="30"/>
  <c r="AM85" i="30"/>
  <c r="AM77" i="30"/>
  <c r="AM69" i="30"/>
  <c r="AM61" i="30"/>
  <c r="AM53" i="30"/>
  <c r="AM45" i="30"/>
  <c r="AM37" i="30"/>
  <c r="AM29" i="30"/>
  <c r="AM21" i="30"/>
  <c r="AM13" i="30"/>
  <c r="AM5" i="30"/>
  <c r="AM139" i="30"/>
  <c r="AM115" i="30"/>
  <c r="AM83" i="30"/>
  <c r="AM59" i="30"/>
  <c r="AM35" i="30"/>
  <c r="AM11" i="30"/>
  <c r="AM154" i="30"/>
  <c r="AM146" i="30"/>
  <c r="AM138" i="30"/>
  <c r="AM130" i="30"/>
  <c r="AM122" i="30"/>
  <c r="AM114" i="30"/>
  <c r="AM106" i="30"/>
  <c r="AM98" i="30"/>
  <c r="AM90" i="30"/>
  <c r="AM82" i="30"/>
  <c r="AM74" i="30"/>
  <c r="AM66" i="30"/>
  <c r="AM58" i="30"/>
  <c r="AM50" i="30"/>
  <c r="AM42" i="30"/>
  <c r="AM34" i="30"/>
  <c r="AM26" i="30"/>
  <c r="AM18" i="30"/>
  <c r="AM10" i="30"/>
  <c r="AM147" i="30"/>
  <c r="AM131" i="30"/>
  <c r="AM107" i="30"/>
  <c r="AM91" i="30"/>
  <c r="AM67" i="30"/>
  <c r="AM43" i="30"/>
  <c r="AM27" i="30"/>
  <c r="AM151" i="30"/>
  <c r="AM143" i="30"/>
  <c r="AM135" i="30"/>
  <c r="AM127" i="30"/>
  <c r="AM119" i="30"/>
  <c r="AM111" i="30"/>
  <c r="AM103" i="30"/>
  <c r="AM95" i="30"/>
  <c r="AM87" i="30"/>
  <c r="AM79" i="30"/>
  <c r="AM71" i="30"/>
  <c r="AM63" i="30"/>
  <c r="AM55" i="30"/>
  <c r="AM47" i="30"/>
  <c r="AM39" i="30"/>
  <c r="AM31" i="30"/>
  <c r="AM23" i="30"/>
  <c r="AM15" i="30"/>
  <c r="AM7" i="30"/>
  <c r="AM4" i="30"/>
  <c r="AM123" i="30"/>
  <c r="AM99" i="30"/>
  <c r="AM75" i="30"/>
  <c r="AM51" i="30"/>
  <c r="AM19" i="30"/>
  <c r="AM214" i="16"/>
  <c r="AM134" i="16"/>
  <c r="AM70" i="16"/>
  <c r="AM198" i="16"/>
  <c r="AM118" i="16"/>
  <c r="AM182" i="16"/>
  <c r="AM54" i="16"/>
  <c r="AM6" i="16"/>
  <c r="AM215" i="16"/>
  <c r="AM39" i="16"/>
  <c r="AM166" i="16"/>
  <c r="AM150" i="16"/>
  <c r="AM102" i="16"/>
  <c r="AM86" i="16"/>
  <c r="AM38" i="16"/>
  <c r="AM22" i="16"/>
  <c r="AM209" i="16"/>
  <c r="AM185" i="16"/>
  <c r="AM169" i="16"/>
  <c r="AM153" i="16"/>
  <c r="AM137" i="16"/>
  <c r="AM129" i="16"/>
  <c r="AM121" i="16"/>
  <c r="AM113" i="16"/>
  <c r="AM97" i="16"/>
  <c r="AM89" i="16"/>
  <c r="AM73" i="16"/>
  <c r="AM57" i="16"/>
  <c r="AM41" i="16"/>
  <c r="AM25" i="16"/>
  <c r="AM9" i="16"/>
  <c r="AM216" i="16"/>
  <c r="AM208" i="16"/>
  <c r="AM200" i="16"/>
  <c r="AM192" i="16"/>
  <c r="AM184" i="16"/>
  <c r="AM176" i="16"/>
  <c r="AM168" i="16"/>
  <c r="AM160" i="16"/>
  <c r="AM152" i="16"/>
  <c r="AM144" i="16"/>
  <c r="AM136" i="16"/>
  <c r="AM128" i="16"/>
  <c r="AM120" i="16"/>
  <c r="AM112" i="16"/>
  <c r="AM104" i="16"/>
  <c r="AM96" i="16"/>
  <c r="AM88" i="16"/>
  <c r="AM80" i="16"/>
  <c r="AM72" i="16"/>
  <c r="AM64" i="16"/>
  <c r="AM56" i="16"/>
  <c r="AM48" i="16"/>
  <c r="AM40" i="16"/>
  <c r="AM32" i="16"/>
  <c r="AM24" i="16"/>
  <c r="AM16" i="16"/>
  <c r="AM8" i="16"/>
  <c r="AM217" i="16"/>
  <c r="AM201" i="16"/>
  <c r="AM193" i="16"/>
  <c r="AM177" i="16"/>
  <c r="AM161" i="16"/>
  <c r="AM145" i="16"/>
  <c r="AM105" i="16"/>
  <c r="AM81" i="16"/>
  <c r="AM65" i="16"/>
  <c r="AM49" i="16"/>
  <c r="AM33" i="16"/>
  <c r="AM17" i="16"/>
  <c r="AM199" i="16"/>
  <c r="AM183" i="16"/>
  <c r="AM135" i="16"/>
  <c r="AM119" i="16"/>
  <c r="AM71" i="16"/>
  <c r="AM55" i="16"/>
  <c r="AM7" i="16"/>
  <c r="AG3" i="39"/>
  <c r="R418" i="61"/>
  <c r="L419" i="61"/>
  <c r="Q418" i="61"/>
  <c r="AM222" i="16"/>
  <c r="AM206" i="16"/>
  <c r="AM158" i="16"/>
  <c r="AM142" i="16"/>
  <c r="AM126" i="16"/>
  <c r="AM110" i="16"/>
  <c r="AM62" i="16"/>
  <c r="AM46" i="16"/>
  <c r="AM30" i="16"/>
  <c r="AM14" i="16"/>
  <c r="AM221" i="16"/>
  <c r="AM213" i="16"/>
  <c r="AM205" i="16"/>
  <c r="AM197" i="16"/>
  <c r="AM189" i="16"/>
  <c r="AM181" i="16"/>
  <c r="AM173" i="16"/>
  <c r="AM165" i="16"/>
  <c r="AM157" i="16"/>
  <c r="AM149" i="16"/>
  <c r="AM141" i="16"/>
  <c r="AM133" i="16"/>
  <c r="AM125" i="16"/>
  <c r="AM117" i="16"/>
  <c r="AM109" i="16"/>
  <c r="AM101" i="16"/>
  <c r="AM93" i="16"/>
  <c r="AM85" i="16"/>
  <c r="AM77" i="16"/>
  <c r="AM69" i="16"/>
  <c r="AM61" i="16"/>
  <c r="AM53" i="16"/>
  <c r="AM45" i="16"/>
  <c r="AM37" i="16"/>
  <c r="AM29" i="16"/>
  <c r="AM21" i="16"/>
  <c r="AM13" i="16"/>
  <c r="AM5" i="16"/>
  <c r="AM190" i="16"/>
  <c r="AM174" i="16"/>
  <c r="AM94" i="16"/>
  <c r="AM78" i="16"/>
  <c r="AM220" i="16"/>
  <c r="AM212" i="16"/>
  <c r="AM204" i="16"/>
  <c r="AM196" i="16"/>
  <c r="AM188" i="16"/>
  <c r="AM180" i="16"/>
  <c r="AM172" i="16"/>
  <c r="AM164" i="16"/>
  <c r="AM156" i="16"/>
  <c r="AM148" i="16"/>
  <c r="AM140" i="16"/>
  <c r="AM132" i="16"/>
  <c r="AM124" i="16"/>
  <c r="AM116" i="16"/>
  <c r="AM108" i="16"/>
  <c r="AM100" i="16"/>
  <c r="AM92" i="16"/>
  <c r="AM84" i="16"/>
  <c r="AM76" i="16"/>
  <c r="AM68" i="16"/>
  <c r="AM60" i="16"/>
  <c r="AM52" i="16"/>
  <c r="AM44" i="16"/>
  <c r="AM36" i="16"/>
  <c r="AM28" i="16"/>
  <c r="AM20" i="16"/>
  <c r="AM12" i="16"/>
  <c r="AM207" i="16"/>
  <c r="AM191" i="16"/>
  <c r="AM175" i="16"/>
  <c r="AM159" i="16"/>
  <c r="AM143" i="16"/>
  <c r="AM127" i="16"/>
  <c r="AM111" i="16"/>
  <c r="AM95" i="16"/>
  <c r="AM79" i="16"/>
  <c r="AM63" i="16"/>
  <c r="AM47" i="16"/>
  <c r="AM31" i="16"/>
  <c r="AM15" i="16"/>
  <c r="AK3" i="30"/>
  <c r="AF3" i="34"/>
  <c r="AE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K3" i="16" l="1"/>
  <c r="AJ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2" i="83"/>
  <c r="G12" i="83" s="1"/>
  <c r="C12" i="83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E7" i="83"/>
  <c r="C16" i="83" s="1"/>
  <c r="G6" i="83"/>
  <c r="D15" i="83" s="1"/>
  <c r="G5" i="83"/>
  <c r="D14" i="83" s="1"/>
  <c r="E5" i="83"/>
  <c r="C14" i="83" s="1"/>
  <c r="D21" i="83" l="1"/>
  <c r="D12" i="83"/>
  <c r="E12" i="83" s="1"/>
  <c r="E6" i="83"/>
  <c r="C15" i="83" s="1"/>
  <c r="C21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K29" i="19" l="1"/>
  <c r="AK5" i="19"/>
  <c r="AK63" i="19"/>
  <c r="AK54" i="19"/>
  <c r="AK22" i="19"/>
  <c r="AK6" i="19"/>
  <c r="AK66" i="19"/>
  <c r="AK57" i="19"/>
  <c r="AK49" i="19"/>
  <c r="AK41" i="19"/>
  <c r="AK33" i="19"/>
  <c r="AK25" i="19"/>
  <c r="AK17" i="19"/>
  <c r="AK9" i="19"/>
  <c r="AK32" i="19"/>
  <c r="AK24" i="19"/>
  <c r="AK8" i="19"/>
  <c r="AK69" i="19"/>
  <c r="AK61" i="19"/>
  <c r="AK36" i="19"/>
  <c r="AK20" i="19"/>
  <c r="AK12" i="19"/>
  <c r="AK64" i="19"/>
  <c r="AK47" i="19"/>
  <c r="AK7" i="19"/>
  <c r="AK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K56" i="19"/>
  <c r="AK55" i="19"/>
  <c r="AK48" i="19"/>
  <c r="AK16" i="19"/>
  <c r="AK23" i="19"/>
  <c r="AK15" i="19"/>
  <c r="L31" i="61"/>
  <c r="L41" i="61"/>
  <c r="L30" i="61"/>
  <c r="AK68" i="19"/>
  <c r="AK60" i="19"/>
  <c r="AK51" i="19"/>
  <c r="AK43" i="19"/>
  <c r="AK19" i="19"/>
  <c r="AK11" i="19"/>
  <c r="AK39" i="19"/>
  <c r="L27" i="61"/>
  <c r="AK40" i="19"/>
  <c r="AK67" i="19"/>
  <c r="AK58" i="19"/>
  <c r="AK50" i="19"/>
  <c r="AK42" i="19"/>
  <c r="AK34" i="19"/>
  <c r="AK26" i="19"/>
  <c r="AK18" i="19"/>
  <c r="AK10" i="19"/>
  <c r="AK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K71" i="19"/>
  <c r="AK46" i="19"/>
  <c r="AK38" i="19"/>
  <c r="AK30" i="19"/>
  <c r="AK14" i="19"/>
  <c r="L14" i="61"/>
  <c r="AK70" i="19"/>
  <c r="AK62" i="19"/>
  <c r="AK53" i="19"/>
  <c r="AK45" i="19"/>
  <c r="AK37" i="19"/>
  <c r="AK21" i="19"/>
  <c r="AK13" i="19"/>
  <c r="L13" i="61"/>
  <c r="M18" i="61"/>
  <c r="L64" i="61"/>
  <c r="L8" i="61"/>
  <c r="L15" i="61"/>
  <c r="AK52" i="19"/>
  <c r="AK44" i="19"/>
  <c r="AK28" i="19"/>
  <c r="L51" i="61"/>
  <c r="L63" i="61"/>
  <c r="AK27" i="19"/>
  <c r="AK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P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L7" i="32"/>
  <c r="AL8" i="32"/>
  <c r="AL9" i="32"/>
  <c r="AL10" i="32"/>
  <c r="AL15" i="32"/>
  <c r="AL16" i="32"/>
  <c r="AL17" i="32"/>
  <c r="AL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L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L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L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L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L160" i="32"/>
  <c r="L852" i="61"/>
  <c r="L853" i="61"/>
  <c r="L854" i="61"/>
  <c r="L858" i="61"/>
  <c r="L859" i="61"/>
  <c r="L860" i="61"/>
  <c r="L861" i="61"/>
  <c r="AL169" i="32"/>
  <c r="L865" i="61"/>
  <c r="L866" i="61"/>
  <c r="L867" i="61"/>
  <c r="L868" i="61"/>
  <c r="L869" i="61"/>
  <c r="AL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K5" i="34"/>
  <c r="AK7" i="34"/>
  <c r="AK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K29" i="34"/>
  <c r="L613" i="61"/>
  <c r="L614" i="61"/>
  <c r="L615" i="61"/>
  <c r="L616" i="61"/>
  <c r="L617" i="61"/>
  <c r="L618" i="61"/>
  <c r="L619" i="61"/>
  <c r="L620" i="61"/>
  <c r="L621" i="61"/>
  <c r="AK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K54" i="34"/>
  <c r="L642" i="61"/>
  <c r="L643" i="61"/>
  <c r="L644" i="61"/>
  <c r="L645" i="61"/>
  <c r="L646" i="61"/>
  <c r="AK60" i="34"/>
  <c r="L650" i="61"/>
  <c r="L651" i="61"/>
  <c r="L652" i="61"/>
  <c r="L653" i="61"/>
  <c r="L657" i="61"/>
  <c r="L658" i="61"/>
  <c r="AK68" i="34"/>
  <c r="L662" i="61"/>
  <c r="L663" i="61"/>
  <c r="L664" i="61"/>
  <c r="L665" i="61"/>
  <c r="L666" i="61"/>
  <c r="L667" i="61"/>
  <c r="AK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L49" i="39"/>
  <c r="AL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L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L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P64" i="30"/>
  <c r="K1057" i="61"/>
  <c r="K973" i="61"/>
  <c r="K937" i="61"/>
  <c r="K901" i="61"/>
  <c r="K1047" i="61"/>
  <c r="K1019" i="61"/>
  <c r="K1001" i="61"/>
  <c r="K965" i="61"/>
  <c r="K927" i="61"/>
  <c r="AP146" i="30"/>
  <c r="AL178" i="32"/>
  <c r="K867" i="61"/>
  <c r="K817" i="61"/>
  <c r="AL182" i="32"/>
  <c r="AL78" i="32"/>
  <c r="AL46" i="32"/>
  <c r="AL22" i="32"/>
  <c r="AL14" i="32"/>
  <c r="AL6" i="32"/>
  <c r="AL146" i="32"/>
  <c r="AL186" i="32"/>
  <c r="AL106" i="32"/>
  <c r="AL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L58" i="32"/>
  <c r="AL170" i="32"/>
  <c r="AL82" i="32"/>
  <c r="AL154" i="32"/>
  <c r="AL74" i="32"/>
  <c r="K887" i="61"/>
  <c r="K827" i="61"/>
  <c r="K799" i="61"/>
  <c r="K779" i="61"/>
  <c r="K759" i="61"/>
  <c r="K739" i="61"/>
  <c r="K693" i="61"/>
  <c r="AL156" i="32"/>
  <c r="AL20" i="32"/>
  <c r="K886" i="61"/>
  <c r="K866" i="61"/>
  <c r="K842" i="61"/>
  <c r="K826" i="61"/>
  <c r="K806" i="61"/>
  <c r="K786" i="61"/>
  <c r="K758" i="61"/>
  <c r="K738" i="61"/>
  <c r="K718" i="61"/>
  <c r="K700" i="61"/>
  <c r="AL91" i="32"/>
  <c r="AL11" i="32"/>
  <c r="AL138" i="32"/>
  <c r="AL4" i="32"/>
  <c r="AL122" i="32"/>
  <c r="AL42" i="32"/>
  <c r="K877" i="61"/>
  <c r="K807" i="61"/>
  <c r="K787" i="61"/>
  <c r="K771" i="61"/>
  <c r="K749" i="61"/>
  <c r="K731" i="61"/>
  <c r="K709" i="61"/>
  <c r="K701" i="61"/>
  <c r="AL164" i="32"/>
  <c r="AL52" i="32"/>
  <c r="AL12" i="32"/>
  <c r="K876" i="61"/>
  <c r="K854" i="61"/>
  <c r="K834" i="61"/>
  <c r="K816" i="61"/>
  <c r="K778" i="61"/>
  <c r="K748" i="61"/>
  <c r="K730" i="61"/>
  <c r="K708" i="61"/>
  <c r="K692" i="61"/>
  <c r="AL115" i="32"/>
  <c r="AL19" i="32"/>
  <c r="AL50" i="32"/>
  <c r="AL114" i="32"/>
  <c r="AL26" i="32"/>
  <c r="AK6" i="34"/>
  <c r="AK12" i="34"/>
  <c r="AK35" i="34"/>
  <c r="AK10" i="34"/>
  <c r="AK4" i="34"/>
  <c r="AK81" i="34"/>
  <c r="AK65" i="34"/>
  <c r="AK9" i="34"/>
  <c r="K614" i="61"/>
  <c r="K604" i="61"/>
  <c r="K596" i="61"/>
  <c r="AK67" i="34"/>
  <c r="AK27" i="34"/>
  <c r="AK83" i="34"/>
  <c r="K666" i="61"/>
  <c r="K644" i="61"/>
  <c r="K634" i="61"/>
  <c r="K626" i="61"/>
  <c r="K616" i="61"/>
  <c r="K606" i="61"/>
  <c r="K598" i="61"/>
  <c r="AK8" i="34"/>
  <c r="AK51" i="34"/>
  <c r="AK19" i="34"/>
  <c r="AK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K43" i="34"/>
  <c r="AL26" i="39"/>
  <c r="AL89" i="39"/>
  <c r="K543" i="61"/>
  <c r="K467" i="61"/>
  <c r="AL73" i="39"/>
  <c r="AL9" i="39"/>
  <c r="AL90" i="39"/>
  <c r="AL112" i="39"/>
  <c r="AL25" i="39"/>
  <c r="K554" i="61"/>
  <c r="K536" i="61"/>
  <c r="K486" i="61"/>
  <c r="K476" i="61"/>
  <c r="K458" i="61"/>
  <c r="AL130" i="39"/>
  <c r="AL66" i="39"/>
  <c r="AL129" i="39"/>
  <c r="AL121" i="39"/>
  <c r="AL57" i="39"/>
  <c r="AL114" i="39"/>
  <c r="AL50" i="39"/>
  <c r="AL72" i="39"/>
  <c r="AL8" i="39"/>
  <c r="K588" i="61"/>
  <c r="K568" i="61"/>
  <c r="K546" i="61"/>
  <c r="K528" i="61"/>
  <c r="K498" i="61"/>
  <c r="K460" i="61"/>
  <c r="K442" i="61"/>
  <c r="AL126" i="39"/>
  <c r="AL102" i="39"/>
  <c r="AL98" i="39"/>
  <c r="AL80" i="39"/>
  <c r="AL34" i="39"/>
  <c r="AL16" i="39"/>
  <c r="AL23" i="39"/>
  <c r="AL120" i="39"/>
  <c r="AL97" i="39"/>
  <c r="AL74" i="39"/>
  <c r="AL56" i="39"/>
  <c r="AL33" i="39"/>
  <c r="AL10" i="39"/>
  <c r="AL96" i="39"/>
  <c r="AL32" i="39"/>
  <c r="K556" i="61"/>
  <c r="K518" i="61"/>
  <c r="K488" i="61"/>
  <c r="K450" i="61"/>
  <c r="AL118" i="39"/>
  <c r="AL70" i="39"/>
  <c r="K587" i="61"/>
  <c r="K577" i="61"/>
  <c r="K555" i="61"/>
  <c r="K537" i="61"/>
  <c r="K517" i="61"/>
  <c r="K497" i="61"/>
  <c r="K477" i="61"/>
  <c r="K459" i="61"/>
  <c r="K441" i="61"/>
  <c r="AL85" i="39"/>
  <c r="AL106" i="39"/>
  <c r="AL88" i="39"/>
  <c r="AL24" i="39"/>
  <c r="AL76" i="39"/>
  <c r="AL52" i="39"/>
  <c r="AL28" i="39"/>
  <c r="AL128" i="39"/>
  <c r="AL105" i="39"/>
  <c r="AL82" i="39"/>
  <c r="AL64" i="39"/>
  <c r="AL41" i="39"/>
  <c r="AL18" i="39"/>
  <c r="K578" i="61"/>
  <c r="K538" i="61"/>
  <c r="K508" i="61"/>
  <c r="K470" i="61"/>
  <c r="AL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L107" i="39"/>
  <c r="AL122" i="39"/>
  <c r="AL104" i="39"/>
  <c r="AL81" i="39"/>
  <c r="AL58" i="39"/>
  <c r="AL40" i="39"/>
  <c r="AL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P29" i="30"/>
  <c r="AP128" i="30"/>
  <c r="AP82" i="30"/>
  <c r="K1052" i="61"/>
  <c r="K1034" i="61"/>
  <c r="K1016" i="61"/>
  <c r="K998" i="61"/>
  <c r="K980" i="61"/>
  <c r="K962" i="61"/>
  <c r="AP89" i="30"/>
  <c r="AP18" i="30"/>
  <c r="K1051" i="61"/>
  <c r="K1033" i="61"/>
  <c r="K1015" i="61"/>
  <c r="K997" i="61"/>
  <c r="K979" i="61"/>
  <c r="K951" i="61"/>
  <c r="K941" i="61"/>
  <c r="K933" i="61"/>
  <c r="K923" i="61"/>
  <c r="K905" i="61"/>
  <c r="AP145" i="30"/>
  <c r="AP122" i="30"/>
  <c r="AP104" i="30"/>
  <c r="AP81" i="30"/>
  <c r="AP58" i="30"/>
  <c r="AP40" i="30"/>
  <c r="AP17" i="30"/>
  <c r="K952" i="61"/>
  <c r="K942" i="61"/>
  <c r="K934" i="61"/>
  <c r="K924" i="61"/>
  <c r="K914" i="61"/>
  <c r="K906" i="61"/>
  <c r="K898" i="61"/>
  <c r="AP151" i="30"/>
  <c r="AP135" i="30"/>
  <c r="AP79" i="30"/>
  <c r="AP55" i="30"/>
  <c r="AP144" i="30"/>
  <c r="AP121" i="30"/>
  <c r="AP98" i="30"/>
  <c r="AP80" i="30"/>
  <c r="AP57" i="30"/>
  <c r="AP34" i="30"/>
  <c r="AP16" i="30"/>
  <c r="AP105" i="30"/>
  <c r="AP41" i="30"/>
  <c r="AP138" i="30"/>
  <c r="AP120" i="30"/>
  <c r="AP97" i="30"/>
  <c r="AP56" i="30"/>
  <c r="AP33" i="30"/>
  <c r="AP10" i="30"/>
  <c r="AP137" i="30"/>
  <c r="AP114" i="30"/>
  <c r="AP96" i="30"/>
  <c r="AP73" i="30"/>
  <c r="AP50" i="30"/>
  <c r="AP32" i="30"/>
  <c r="AP9" i="30"/>
  <c r="AP74" i="30"/>
  <c r="AP126" i="30"/>
  <c r="AP38" i="30"/>
  <c r="AP154" i="30"/>
  <c r="AP136" i="30"/>
  <c r="AP113" i="30"/>
  <c r="AP90" i="30"/>
  <c r="AP72" i="30"/>
  <c r="AP49" i="30"/>
  <c r="AP26" i="30"/>
  <c r="AP8" i="30"/>
  <c r="AP153" i="30"/>
  <c r="AP130" i="30"/>
  <c r="AP112" i="30"/>
  <c r="AP66" i="30"/>
  <c r="AP48" i="30"/>
  <c r="AP25" i="30"/>
  <c r="AP152" i="30"/>
  <c r="AP129" i="30"/>
  <c r="AP106" i="30"/>
  <c r="AP88" i="30"/>
  <c r="AP65" i="30"/>
  <c r="AP42" i="30"/>
  <c r="AP24" i="30"/>
  <c r="R1059" i="61"/>
  <c r="Q1059" i="61"/>
  <c r="AP143" i="30"/>
  <c r="AP127" i="30"/>
  <c r="AP119" i="30"/>
  <c r="AP111" i="30"/>
  <c r="AP103" i="30"/>
  <c r="AP95" i="30"/>
  <c r="AP87" i="30"/>
  <c r="AP71" i="30"/>
  <c r="AP63" i="30"/>
  <c r="AP47" i="30"/>
  <c r="AP39" i="30"/>
  <c r="AP31" i="30"/>
  <c r="AP23" i="30"/>
  <c r="AP15" i="30"/>
  <c r="AP7" i="30"/>
  <c r="AP150" i="30"/>
  <c r="AP142" i="30"/>
  <c r="AP134" i="30"/>
  <c r="AP118" i="30"/>
  <c r="AP110" i="30"/>
  <c r="AP102" i="30"/>
  <c r="AP94" i="30"/>
  <c r="AP86" i="30"/>
  <c r="AP78" i="30"/>
  <c r="AP70" i="30"/>
  <c r="AP62" i="30"/>
  <c r="AP54" i="30"/>
  <c r="AP46" i="30"/>
  <c r="AP30" i="30"/>
  <c r="AP22" i="30"/>
  <c r="AP14" i="30"/>
  <c r="AP6" i="30"/>
  <c r="AP149" i="30"/>
  <c r="AP133" i="30"/>
  <c r="AP117" i="30"/>
  <c r="AP101" i="30"/>
  <c r="AP85" i="30"/>
  <c r="AP69" i="30"/>
  <c r="AP37" i="30"/>
  <c r="AP148" i="30"/>
  <c r="AP140" i="30"/>
  <c r="AP132" i="30"/>
  <c r="AP124" i="30"/>
  <c r="AP116" i="30"/>
  <c r="AP100" i="30"/>
  <c r="AP92" i="30"/>
  <c r="AP84" i="30"/>
  <c r="AP76" i="30"/>
  <c r="AP68" i="30"/>
  <c r="AP60" i="30"/>
  <c r="AP52" i="30"/>
  <c r="AP44" i="30"/>
  <c r="AP36" i="30"/>
  <c r="AP28" i="30"/>
  <c r="AP20" i="30"/>
  <c r="AP12" i="30"/>
  <c r="AP141" i="30"/>
  <c r="AP125" i="30"/>
  <c r="AP109" i="30"/>
  <c r="AP93" i="30"/>
  <c r="AP77" i="30"/>
  <c r="AP61" i="30"/>
  <c r="AP53" i="30"/>
  <c r="AP45" i="30"/>
  <c r="AP21" i="30"/>
  <c r="AP13" i="30"/>
  <c r="AP5" i="30"/>
  <c r="K957" i="61"/>
  <c r="AP147" i="30"/>
  <c r="AP139" i="30"/>
  <c r="AP131" i="30"/>
  <c r="AP123" i="30"/>
  <c r="AP115" i="30"/>
  <c r="AP107" i="30"/>
  <c r="AP99" i="30"/>
  <c r="AP91" i="30"/>
  <c r="AP83" i="30"/>
  <c r="AP75" i="30"/>
  <c r="AP67" i="30"/>
  <c r="AP59" i="30"/>
  <c r="AP51" i="30"/>
  <c r="AP43" i="30"/>
  <c r="AP35" i="30"/>
  <c r="AP27" i="30"/>
  <c r="AP19" i="30"/>
  <c r="AP11" i="30"/>
  <c r="AL129" i="32"/>
  <c r="AL33" i="32"/>
  <c r="AL185" i="32"/>
  <c r="AL25" i="32"/>
  <c r="AG3" i="32"/>
  <c r="AL125" i="32"/>
  <c r="AL109" i="32"/>
  <c r="AL21" i="32"/>
  <c r="AL13" i="32"/>
  <c r="AL5" i="32"/>
  <c r="AL177" i="32"/>
  <c r="AL145" i="32"/>
  <c r="AL113" i="32"/>
  <c r="AL81" i="32"/>
  <c r="AL49" i="32"/>
  <c r="AL97" i="32"/>
  <c r="AL153" i="32"/>
  <c r="AL137" i="32"/>
  <c r="AL105" i="32"/>
  <c r="AL73" i="32"/>
  <c r="AL41" i="32"/>
  <c r="AL161" i="32"/>
  <c r="AL65" i="32"/>
  <c r="AL121" i="32"/>
  <c r="AL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L162" i="32"/>
  <c r="AL130" i="32"/>
  <c r="AL98" i="32"/>
  <c r="AL66" i="32"/>
  <c r="AL34" i="32"/>
  <c r="AL176" i="32"/>
  <c r="AL152" i="32"/>
  <c r="AL128" i="32"/>
  <c r="AL104" i="32"/>
  <c r="AL88" i="32"/>
  <c r="AL64" i="32"/>
  <c r="AL48" i="32"/>
  <c r="AL40" i="32"/>
  <c r="AL32" i="32"/>
  <c r="AL183" i="32"/>
  <c r="AL167" i="32"/>
  <c r="AL159" i="32"/>
  <c r="AL151" i="32"/>
  <c r="AL143" i="32"/>
  <c r="AL135" i="32"/>
  <c r="AL127" i="32"/>
  <c r="AL119" i="32"/>
  <c r="AL111" i="32"/>
  <c r="AL103" i="32"/>
  <c r="AL95" i="32"/>
  <c r="AL79" i="32"/>
  <c r="AL63" i="32"/>
  <c r="AL55" i="32"/>
  <c r="AL47" i="32"/>
  <c r="AL39" i="32"/>
  <c r="AL31" i="32"/>
  <c r="AL23" i="32"/>
  <c r="AL174" i="32"/>
  <c r="AL166" i="32"/>
  <c r="AL158" i="32"/>
  <c r="AL150" i="32"/>
  <c r="AL142" i="32"/>
  <c r="AL134" i="32"/>
  <c r="AL126" i="32"/>
  <c r="AL118" i="32"/>
  <c r="AL110" i="32"/>
  <c r="AL102" i="32"/>
  <c r="AL94" i="32"/>
  <c r="AL86" i="32"/>
  <c r="AL70" i="32"/>
  <c r="AL62" i="32"/>
  <c r="AL54" i="32"/>
  <c r="AL38" i="32"/>
  <c r="AL30" i="32"/>
  <c r="AL168" i="32"/>
  <c r="AL144" i="32"/>
  <c r="AL120" i="32"/>
  <c r="AL96" i="32"/>
  <c r="AL72" i="32"/>
  <c r="AL181" i="32"/>
  <c r="AL165" i="32"/>
  <c r="AL141" i="32"/>
  <c r="AL93" i="32"/>
  <c r="AL77" i="32"/>
  <c r="AL61" i="32"/>
  <c r="AL45" i="32"/>
  <c r="AL188" i="32"/>
  <c r="AL180" i="32"/>
  <c r="AL172" i="32"/>
  <c r="AL148" i="32"/>
  <c r="AL140" i="32"/>
  <c r="AL132" i="32"/>
  <c r="AL124" i="32"/>
  <c r="AL116" i="32"/>
  <c r="AL108" i="32"/>
  <c r="AL100" i="32"/>
  <c r="AL92" i="32"/>
  <c r="AL84" i="32"/>
  <c r="AL76" i="32"/>
  <c r="AL68" i="32"/>
  <c r="AL60" i="32"/>
  <c r="AL44" i="32"/>
  <c r="AL36" i="32"/>
  <c r="AL28" i="32"/>
  <c r="AL184" i="32"/>
  <c r="AL112" i="32"/>
  <c r="AL80" i="32"/>
  <c r="AL56" i="32"/>
  <c r="AL24" i="32"/>
  <c r="AL189" i="32"/>
  <c r="AL173" i="32"/>
  <c r="AL157" i="32"/>
  <c r="AL149" i="32"/>
  <c r="AL133" i="32"/>
  <c r="AL117" i="32"/>
  <c r="AL101" i="32"/>
  <c r="AL85" i="32"/>
  <c r="AL69" i="32"/>
  <c r="AL53" i="32"/>
  <c r="AL37" i="32"/>
  <c r="AL29" i="32"/>
  <c r="AL187" i="32"/>
  <c r="AL179" i="32"/>
  <c r="AL171" i="32"/>
  <c r="AL163" i="32"/>
  <c r="AL155" i="32"/>
  <c r="AL147" i="32"/>
  <c r="AL139" i="32"/>
  <c r="AL131" i="32"/>
  <c r="AL123" i="32"/>
  <c r="AL107" i="32"/>
  <c r="AL99" i="32"/>
  <c r="AL83" i="32"/>
  <c r="AL75" i="32"/>
  <c r="AL67" i="32"/>
  <c r="AL59" i="32"/>
  <c r="AL51" i="32"/>
  <c r="AL43" i="32"/>
  <c r="AL35" i="32"/>
  <c r="AL27" i="32"/>
  <c r="AK82" i="34"/>
  <c r="AK74" i="34"/>
  <c r="AK66" i="34"/>
  <c r="AK58" i="34"/>
  <c r="AK50" i="34"/>
  <c r="AK42" i="34"/>
  <c r="AK34" i="34"/>
  <c r="AK26" i="34"/>
  <c r="AK18" i="34"/>
  <c r="AK73" i="34"/>
  <c r="AK57" i="34"/>
  <c r="AK49" i="34"/>
  <c r="AK41" i="34"/>
  <c r="AK33" i="34"/>
  <c r="AK25" i="34"/>
  <c r="AK17" i="34"/>
  <c r="L681" i="61"/>
  <c r="AK84" i="34"/>
  <c r="AK80" i="34"/>
  <c r="AK72" i="34"/>
  <c r="AK64" i="34"/>
  <c r="AK56" i="34"/>
  <c r="AK48" i="34"/>
  <c r="AK40" i="34"/>
  <c r="AK32" i="34"/>
  <c r="AK24" i="34"/>
  <c r="AK16" i="34"/>
  <c r="AK79" i="34"/>
  <c r="AK71" i="34"/>
  <c r="AK63" i="34"/>
  <c r="AK55" i="34"/>
  <c r="AK47" i="34"/>
  <c r="AK31" i="34"/>
  <c r="AK23" i="34"/>
  <c r="AK15" i="34"/>
  <c r="AK78" i="34"/>
  <c r="AK70" i="34"/>
  <c r="AK62" i="34"/>
  <c r="AK46" i="34"/>
  <c r="AK38" i="34"/>
  <c r="AK30" i="34"/>
  <c r="AK22" i="34"/>
  <c r="AK77" i="34"/>
  <c r="AK69" i="34"/>
  <c r="AK61" i="34"/>
  <c r="AK53" i="34"/>
  <c r="AK45" i="34"/>
  <c r="AK37" i="34"/>
  <c r="AK21" i="34"/>
  <c r="AK13" i="34"/>
  <c r="AK14" i="34"/>
  <c r="AK76" i="34"/>
  <c r="AK52" i="34"/>
  <c r="AK44" i="34"/>
  <c r="AK36" i="34"/>
  <c r="AK28" i="34"/>
  <c r="AK20" i="34"/>
  <c r="AK3" i="39"/>
  <c r="AL127" i="39"/>
  <c r="AL119" i="39"/>
  <c r="AL111" i="39"/>
  <c r="AL103" i="39"/>
  <c r="AL95" i="39"/>
  <c r="AL87" i="39"/>
  <c r="AL79" i="39"/>
  <c r="AL71" i="39"/>
  <c r="AL63" i="39"/>
  <c r="AL55" i="39"/>
  <c r="AL47" i="39"/>
  <c r="AL39" i="39"/>
  <c r="AL31" i="39"/>
  <c r="AL15" i="39"/>
  <c r="AL7" i="39"/>
  <c r="AL110" i="39"/>
  <c r="AL94" i="39"/>
  <c r="AL86" i="39"/>
  <c r="AL78" i="39"/>
  <c r="AL62" i="39"/>
  <c r="AL54" i="39"/>
  <c r="AL46" i="39"/>
  <c r="AL38" i="39"/>
  <c r="AL30" i="39"/>
  <c r="AL22" i="39"/>
  <c r="AL14" i="39"/>
  <c r="AL6" i="39"/>
  <c r="AL117" i="39"/>
  <c r="AL101" i="39"/>
  <c r="AL69" i="39"/>
  <c r="AL53" i="39"/>
  <c r="AL37" i="39"/>
  <c r="AL13" i="39"/>
  <c r="AH3" i="39"/>
  <c r="AL124" i="39"/>
  <c r="AL116" i="39"/>
  <c r="AL108" i="39"/>
  <c r="AL100" i="39"/>
  <c r="AL92" i="39"/>
  <c r="AL84" i="39"/>
  <c r="AL68" i="39"/>
  <c r="AL60" i="39"/>
  <c r="AL44" i="39"/>
  <c r="AL36" i="39"/>
  <c r="AL20" i="39"/>
  <c r="AL12" i="39"/>
  <c r="AL125" i="39"/>
  <c r="AL109" i="39"/>
  <c r="AL93" i="39"/>
  <c r="AL77" i="39"/>
  <c r="AL61" i="39"/>
  <c r="AL45" i="39"/>
  <c r="AL29" i="39"/>
  <c r="AL21" i="39"/>
  <c r="AL5" i="39"/>
  <c r="AL123" i="39"/>
  <c r="AL115" i="39"/>
  <c r="AL99" i="39"/>
  <c r="AL91" i="39"/>
  <c r="AL83" i="39"/>
  <c r="AL75" i="39"/>
  <c r="AL67" i="39"/>
  <c r="AL59" i="39"/>
  <c r="AL51" i="39"/>
  <c r="AL43" i="39"/>
  <c r="AL35" i="39"/>
  <c r="AL27" i="39"/>
  <c r="AL19" i="39"/>
  <c r="AL11" i="39"/>
  <c r="AG3" i="15"/>
  <c r="J6" i="61"/>
  <c r="J20" i="61" s="1"/>
  <c r="K6" i="61"/>
  <c r="K20" i="61" s="1"/>
  <c r="AI3" i="39" l="1"/>
  <c r="AK3" i="19"/>
  <c r="AI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P4" i="30"/>
  <c r="J82" i="61" l="1"/>
  <c r="AL4" i="39"/>
  <c r="M422" i="61" l="1"/>
  <c r="M423" i="61"/>
  <c r="M424" i="61"/>
  <c r="M425" i="61"/>
  <c r="AP10" i="16"/>
  <c r="AP49" i="16"/>
  <c r="AP77" i="16"/>
  <c r="AP208" i="16"/>
  <c r="L423" i="61"/>
  <c r="L425" i="61"/>
  <c r="AP217" i="16"/>
  <c r="AP221" i="16"/>
  <c r="AP12" i="16"/>
  <c r="AP16" i="16"/>
  <c r="AP20" i="16"/>
  <c r="AP24" i="16"/>
  <c r="AP28" i="16"/>
  <c r="AP32" i="16"/>
  <c r="AP36" i="16"/>
  <c r="AP40" i="16"/>
  <c r="AP44" i="16"/>
  <c r="AP48" i="16"/>
  <c r="AP52" i="16"/>
  <c r="AP56" i="16"/>
  <c r="AP60" i="16"/>
  <c r="AP64" i="16"/>
  <c r="AP68" i="16"/>
  <c r="AP72" i="16"/>
  <c r="AP76" i="16"/>
  <c r="AP80" i="16"/>
  <c r="AP84" i="16"/>
  <c r="AP88" i="16"/>
  <c r="AP92" i="16"/>
  <c r="AP96" i="16"/>
  <c r="AP100" i="16"/>
  <c r="AP104" i="16"/>
  <c r="AP108" i="16"/>
  <c r="AP112" i="16"/>
  <c r="AP116" i="16"/>
  <c r="AP120" i="16"/>
  <c r="AP124" i="16"/>
  <c r="AP128" i="16"/>
  <c r="AP132" i="16"/>
  <c r="AP136" i="16"/>
  <c r="AP140" i="16"/>
  <c r="AP144" i="16"/>
  <c r="AP148" i="16"/>
  <c r="AP152" i="16"/>
  <c r="AP156" i="16"/>
  <c r="AP160" i="16"/>
  <c r="AP164" i="16"/>
  <c r="AP168" i="16"/>
  <c r="AP172" i="16"/>
  <c r="AP176" i="16"/>
  <c r="AP180" i="16"/>
  <c r="AP188" i="16"/>
  <c r="AP196" i="16"/>
  <c r="AP204" i="16"/>
  <c r="AP212" i="16"/>
  <c r="AI11" i="15"/>
  <c r="AI27" i="15"/>
  <c r="AI43" i="15"/>
  <c r="AI59" i="15"/>
  <c r="AI75" i="15"/>
  <c r="AI24" i="15"/>
  <c r="AI36" i="15"/>
  <c r="AI50" i="15"/>
  <c r="AI67" i="15"/>
  <c r="AI80" i="15"/>
  <c r="AP220" i="16" l="1"/>
  <c r="K423" i="61"/>
  <c r="AP192" i="16"/>
  <c r="AP216" i="16"/>
  <c r="AP200" i="16"/>
  <c r="AP184" i="16"/>
  <c r="AP7" i="16"/>
  <c r="AP9" i="16"/>
  <c r="AP5" i="16"/>
  <c r="AP209" i="16"/>
  <c r="AP4" i="16"/>
  <c r="AP6" i="16"/>
  <c r="AP177" i="16"/>
  <c r="AP199" i="16"/>
  <c r="AP195" i="16"/>
  <c r="AP179" i="16"/>
  <c r="AP167" i="16"/>
  <c r="AP147" i="16"/>
  <c r="K422" i="61"/>
  <c r="AP113" i="16"/>
  <c r="K425" i="61"/>
  <c r="AP81" i="16"/>
  <c r="AP145" i="16"/>
  <c r="AP17" i="16"/>
  <c r="K424" i="61"/>
  <c r="AI71" i="15"/>
  <c r="AI55" i="15"/>
  <c r="AI39" i="15"/>
  <c r="AI23" i="15"/>
  <c r="AI7" i="15"/>
  <c r="AI83" i="15"/>
  <c r="AI51" i="15"/>
  <c r="AI35" i="15"/>
  <c r="AI19" i="15"/>
  <c r="AI79" i="15"/>
  <c r="AI63" i="15"/>
  <c r="AI47" i="15"/>
  <c r="AI31" i="15"/>
  <c r="AI15" i="15"/>
  <c r="AP197" i="16"/>
  <c r="AP173" i="16"/>
  <c r="AP165" i="16"/>
  <c r="AP149" i="16"/>
  <c r="AP61" i="16"/>
  <c r="AP53" i="16"/>
  <c r="AP37" i="16"/>
  <c r="AP21" i="16"/>
  <c r="AP13" i="16"/>
  <c r="AP8" i="16"/>
  <c r="AP185" i="16"/>
  <c r="AP153" i="16"/>
  <c r="AP121" i="16"/>
  <c r="AP89" i="16"/>
  <c r="AP57" i="16"/>
  <c r="AP25" i="16"/>
  <c r="L422" i="61"/>
  <c r="AP213" i="16"/>
  <c r="AP205" i="16"/>
  <c r="AP189" i="16"/>
  <c r="AP181" i="16"/>
  <c r="AP157" i="16"/>
  <c r="AP141" i="16"/>
  <c r="AP133" i="16"/>
  <c r="AP125" i="16"/>
  <c r="AP117" i="16"/>
  <c r="AP109" i="16"/>
  <c r="AP101" i="16"/>
  <c r="AP93" i="16"/>
  <c r="AP85" i="16"/>
  <c r="AP69" i="16"/>
  <c r="AP45" i="16"/>
  <c r="AP29" i="16"/>
  <c r="AP193" i="16"/>
  <c r="AP161" i="16"/>
  <c r="AP129" i="16"/>
  <c r="AP97" i="16"/>
  <c r="AP65" i="16"/>
  <c r="AP33" i="16"/>
  <c r="AP201" i="16"/>
  <c r="AP169" i="16"/>
  <c r="AP137" i="16"/>
  <c r="AP105" i="16"/>
  <c r="AP73" i="16"/>
  <c r="AP41" i="16"/>
  <c r="AP219" i="16"/>
  <c r="AP215" i="16"/>
  <c r="L424" i="61"/>
  <c r="AP211" i="16"/>
  <c r="AP207" i="16"/>
  <c r="AP203" i="16"/>
  <c r="AP191" i="16"/>
  <c r="AP187" i="16"/>
  <c r="AP183" i="16"/>
  <c r="AP175" i="16"/>
  <c r="AP171" i="16"/>
  <c r="AP163" i="16"/>
  <c r="AP159" i="16"/>
  <c r="AP155" i="16"/>
  <c r="AP151" i="16"/>
  <c r="AP143" i="16"/>
  <c r="AP139" i="16"/>
  <c r="AP135" i="16"/>
  <c r="AP131" i="16"/>
  <c r="AP127" i="16"/>
  <c r="AP123" i="16"/>
  <c r="AP119" i="16"/>
  <c r="AP115" i="16"/>
  <c r="AP111" i="16"/>
  <c r="AP107" i="16"/>
  <c r="AP103" i="16"/>
  <c r="AP99" i="16"/>
  <c r="AP95" i="16"/>
  <c r="AP91" i="16"/>
  <c r="AP87" i="16"/>
  <c r="AP83" i="16"/>
  <c r="AP79" i="16"/>
  <c r="AP75" i="16"/>
  <c r="AP71" i="16"/>
  <c r="AP67" i="16"/>
  <c r="AP63" i="16"/>
  <c r="AP59" i="16"/>
  <c r="AP55" i="16"/>
  <c r="AP51" i="16"/>
  <c r="AP47" i="16"/>
  <c r="AP43" i="16"/>
  <c r="AP39" i="16"/>
  <c r="AP35" i="16"/>
  <c r="AP31" i="16"/>
  <c r="AP27" i="16"/>
  <c r="AP23" i="16"/>
  <c r="AP19" i="16"/>
  <c r="AP15" i="16"/>
  <c r="AP11" i="16"/>
  <c r="AI86" i="15"/>
  <c r="AI82" i="15"/>
  <c r="AI78" i="15"/>
  <c r="AI74" i="15"/>
  <c r="AI70" i="15"/>
  <c r="AI66" i="15"/>
  <c r="AI62" i="15"/>
  <c r="AI58" i="15"/>
  <c r="AI54" i="15"/>
  <c r="AI46" i="15"/>
  <c r="AI42" i="15"/>
  <c r="AI38" i="15"/>
  <c r="AI34" i="15"/>
  <c r="AI30" i="15"/>
  <c r="AI26" i="15"/>
  <c r="AI22" i="15"/>
  <c r="AI18" i="15"/>
  <c r="AI14" i="15"/>
  <c r="AI10" i="15"/>
  <c r="AI6" i="15"/>
  <c r="AI85" i="15"/>
  <c r="AI81" i="15"/>
  <c r="AI77" i="15"/>
  <c r="AI73" i="15"/>
  <c r="AI69" i="15"/>
  <c r="AI65" i="15"/>
  <c r="AI61" i="15"/>
  <c r="AI57" i="15"/>
  <c r="AI53" i="15"/>
  <c r="AI49" i="15"/>
  <c r="AI45" i="15"/>
  <c r="AI41" i="15"/>
  <c r="AI37" i="15"/>
  <c r="AI33" i="15"/>
  <c r="AI29" i="15"/>
  <c r="AI25" i="15"/>
  <c r="AI21" i="15"/>
  <c r="AI17" i="15"/>
  <c r="AI13" i="15"/>
  <c r="AI9" i="15"/>
  <c r="AI5" i="15"/>
  <c r="AI84" i="15"/>
  <c r="AI76" i="15"/>
  <c r="AI72" i="15"/>
  <c r="AI68" i="15"/>
  <c r="AI64" i="15"/>
  <c r="AI60" i="15"/>
  <c r="AI56" i="15"/>
  <c r="AI52" i="15"/>
  <c r="AI48" i="15"/>
  <c r="AI44" i="15"/>
  <c r="AI40" i="15"/>
  <c r="AI32" i="15"/>
  <c r="AI28" i="15"/>
  <c r="AI20" i="15"/>
  <c r="AI16" i="15"/>
  <c r="AI12" i="15"/>
  <c r="AI8" i="15"/>
  <c r="AP222" i="16"/>
  <c r="AP218" i="16"/>
  <c r="AP214" i="16"/>
  <c r="AP210" i="16"/>
  <c r="AP206" i="16"/>
  <c r="AP202" i="16"/>
  <c r="AP198" i="16"/>
  <c r="AP194" i="16"/>
  <c r="AP190" i="16"/>
  <c r="AP186" i="16"/>
  <c r="AP182" i="16"/>
  <c r="AP178" i="16"/>
  <c r="AP174" i="16"/>
  <c r="AP170" i="16"/>
  <c r="AP166" i="16"/>
  <c r="AP162" i="16"/>
  <c r="AP158" i="16"/>
  <c r="AP154" i="16"/>
  <c r="AP150" i="16"/>
  <c r="AP146" i="16"/>
  <c r="AP142" i="16"/>
  <c r="AP138" i="16"/>
  <c r="AP134" i="16"/>
  <c r="AP130" i="16"/>
  <c r="AP126" i="16"/>
  <c r="AP122" i="16"/>
  <c r="AP118" i="16"/>
  <c r="AP114" i="16"/>
  <c r="AP110" i="16"/>
  <c r="AP106" i="16"/>
  <c r="AP102" i="16"/>
  <c r="AP98" i="16"/>
  <c r="AP94" i="16"/>
  <c r="AP90" i="16"/>
  <c r="AP86" i="16"/>
  <c r="AP82" i="16"/>
  <c r="AP78" i="16"/>
  <c r="AP74" i="16"/>
  <c r="AP70" i="16"/>
  <c r="AP66" i="16"/>
  <c r="AP62" i="16"/>
  <c r="AP58" i="16"/>
  <c r="AP54" i="16"/>
  <c r="AP50" i="16"/>
  <c r="AP46" i="16"/>
  <c r="AP42" i="16"/>
  <c r="AP38" i="16"/>
  <c r="AP34" i="16"/>
  <c r="AP30" i="16"/>
  <c r="AP26" i="16"/>
  <c r="AP22" i="16"/>
  <c r="AP18" i="16"/>
  <c r="AP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I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K3" i="32" l="1"/>
  <c r="AL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07" i="61"/>
  <c r="J85" i="61"/>
  <c r="AO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L3" i="30"/>
  <c r="Q747" i="61"/>
  <c r="AJ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I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P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M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G3" i="34"/>
  <c r="AI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K3" i="34"/>
  <c r="AH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O3" i="16"/>
  <c r="AL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H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M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P3" i="16"/>
  <c r="AN3" i="16"/>
  <c r="AH3" i="19"/>
  <c r="J179" i="61"/>
  <c r="J180" i="61" l="1"/>
  <c r="J711" i="61"/>
  <c r="J890" i="61" s="1"/>
  <c r="J891" i="61" s="1"/>
  <c r="J1069" i="61" l="1"/>
  <c r="J1070" i="61" s="1"/>
</calcChain>
</file>

<file path=xl/sharedStrings.xml><?xml version="1.0" encoding="utf-8"?>
<sst xmlns="http://schemas.openxmlformats.org/spreadsheetml/2006/main" count="21536" uniqueCount="3367">
  <si>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</si>
  <si>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</si>
  <si>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</si>
  <si>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</si>
  <si>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</si>
  <si>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</si>
  <si>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</si>
  <si>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</si>
  <si>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</si>
  <si>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</si>
  <si>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</si>
  <si>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</si>
  <si>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</si>
  <si>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</si>
  <si>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</si>
  <si>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</si>
  <si>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</si>
  <si>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</si>
  <si>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</si>
  <si>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</si>
  <si>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</si>
  <si>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</si>
  <si>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</si>
  <si>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</si>
  <si>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</si>
  <si>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</si>
  <si>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</si>
  <si>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</si>
  <si>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</si>
  <si>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</si>
  <si>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</si>
  <si>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</si>
  <si>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</si>
  <si>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</si>
  <si>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</si>
  <si>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</si>
  <si>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</si>
  <si>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</si>
  <si>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</si>
  <si>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</si>
  <si>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</si>
  <si>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</si>
  <si>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</si>
  <si>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</si>
  <si>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</si>
  <si>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</si>
  <si>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</si>
  <si>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</si>
  <si>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</si>
  <si>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</si>
  <si>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</si>
  <si>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</si>
  <si>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</si>
  <si>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</si>
  <si>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</si>
  <si>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</si>
  <si>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</si>
  <si>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</si>
  <si>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</si>
  <si>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</si>
  <si>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</si>
  <si>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</si>
  <si>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</si>
  <si>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</si>
  <si>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</si>
  <si>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</si>
  <si>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</si>
  <si>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</si>
  <si>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</si>
  <si>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</si>
  <si>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</si>
  <si>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</si>
  <si>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</si>
  <si>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</si>
  <si>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</si>
  <si>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</si>
  <si>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</si>
  <si>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</si>
  <si>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</si>
  <si>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</si>
  <si>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</si>
  <si>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</si>
  <si>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</si>
  <si>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</si>
  <si>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</si>
  <si>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</si>
  <si>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</si>
  <si>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</si>
  <si>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</si>
  <si>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</si>
  <si>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</si>
  <si>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</si>
  <si>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</si>
  <si>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</si>
  <si>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</si>
  <si>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</si>
  <si>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</si>
  <si>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</si>
  <si>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</si>
  <si>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</si>
  <si>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</si>
  <si>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</si>
  <si>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</si>
  <si>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</si>
  <si>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</si>
  <si>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</si>
  <si>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</si>
  <si>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</si>
  <si>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</si>
  <si>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</si>
  <si>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</si>
  <si>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</si>
  <si>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</si>
  <si>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</si>
  <si>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</si>
  <si>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</si>
  <si>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</si>
  <si>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</si>
  <si>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</si>
  <si>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</si>
  <si>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</si>
  <si>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</si>
  <si>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</si>
  <si>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</si>
  <si>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</si>
  <si>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</si>
  <si>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</si>
  <si>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</si>
  <si>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</si>
  <si>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</si>
  <si>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</si>
  <si>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</si>
  <si>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</si>
  <si>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</si>
  <si>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</si>
  <si>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</si>
  <si>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</si>
  <si>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</si>
  <si>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</si>
  <si>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</si>
  <si>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</si>
  <si>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</si>
  <si>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</si>
  <si>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</si>
  <si>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</si>
  <si>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</si>
  <si>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</si>
  <si>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</si>
  <si>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</si>
  <si>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</si>
  <si>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</si>
  <si>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</si>
  <si>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</si>
  <si>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</si>
  <si>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</si>
  <si>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</si>
  <si>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</si>
  <si>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</si>
  <si>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</si>
  <si>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</si>
  <si>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</si>
  <si>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</si>
  <si>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</si>
  <si>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</si>
  <si>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</si>
  <si>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</si>
  <si>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</si>
  <si>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</si>
  <si>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</si>
  <si>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</si>
  <si>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</si>
  <si>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</si>
  <si>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</si>
  <si>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</si>
  <si>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</si>
  <si>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</si>
  <si>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</si>
  <si>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</si>
  <si>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</si>
  <si>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</si>
  <si>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</si>
  <si>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</si>
  <si>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</si>
  <si>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</si>
  <si>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</si>
  <si>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</si>
  <si>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</si>
  <si>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</si>
  <si>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</si>
  <si>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</si>
  <si>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</si>
  <si>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</si>
  <si>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</si>
  <si>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</si>
  <si>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</si>
  <si>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</si>
  <si>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</si>
  <si>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</si>
  <si>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</si>
  <si>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</si>
  <si>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</si>
  <si>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</si>
  <si>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</si>
  <si>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</si>
  <si>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</si>
  <si>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</si>
  <si>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</si>
  <si>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</si>
  <si>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</si>
  <si>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</si>
  <si>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</si>
  <si>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</si>
  <si>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</si>
  <si>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</si>
  <si>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</si>
  <si>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</si>
  <si>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</si>
  <si>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</si>
  <si>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</si>
  <si>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</si>
  <si>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</si>
  <si>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</si>
  <si>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</si>
  <si>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</si>
  <si>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</si>
  <si>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</si>
  <si>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</si>
  <si>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</si>
  <si>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</si>
  <si>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</si>
  <si>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</si>
  <si>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</si>
  <si>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</si>
  <si>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</si>
  <si>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</si>
  <si>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</si>
  <si>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</si>
  <si>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</si>
  <si>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</si>
  <si>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</si>
  <si>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</si>
  <si>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</si>
  <si>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</si>
  <si>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</si>
  <si>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</si>
  <si>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</si>
  <si>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</si>
  <si>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</si>
  <si>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</si>
  <si>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</si>
  <si>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</si>
  <si>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</si>
  <si>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</si>
  <si>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</si>
  <si>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</si>
  <si>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</si>
  <si>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</si>
  <si>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</si>
  <si>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</si>
  <si>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</si>
  <si>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</si>
  <si>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</si>
  <si>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</si>
  <si>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</si>
  <si>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</si>
  <si>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</si>
  <si>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</si>
  <si>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</si>
  <si>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</si>
  <si>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</si>
  <si>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</si>
  <si>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</si>
  <si>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</si>
  <si>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</si>
  <si>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</si>
  <si>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</si>
  <si>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</si>
  <si>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</si>
  <si>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</si>
  <si>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</si>
  <si>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</si>
  <si>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</si>
  <si>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</si>
  <si>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</si>
  <si>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</si>
  <si>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</si>
  <si>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</si>
  <si>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</si>
  <si>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</si>
  <si>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</si>
  <si>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</si>
  <si>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</si>
  <si>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</si>
  <si>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</si>
  <si>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</si>
  <si>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</si>
  <si>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</si>
  <si>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</si>
  <si>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</si>
  <si>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</si>
  <si>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</si>
  <si>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</si>
  <si>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</si>
  <si>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</si>
  <si>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</si>
  <si>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</si>
  <si>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</si>
  <si>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</si>
  <si>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</si>
  <si>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</si>
  <si>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</si>
  <si>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</si>
  <si>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</si>
  <si>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</si>
  <si>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</si>
  <si>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</si>
  <si>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</si>
  <si>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</si>
  <si>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</si>
  <si>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</si>
  <si>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</si>
  <si>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</si>
  <si>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</si>
  <si>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</si>
  <si>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</si>
  <si>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</si>
  <si>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</si>
  <si>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</si>
  <si>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</si>
  <si>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</si>
  <si>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</si>
  <si>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</si>
  <si>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</si>
  <si>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</si>
  <si>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</si>
  <si>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</si>
  <si>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</si>
  <si>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</si>
  <si>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</si>
  <si>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</si>
  <si>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</si>
  <si>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</si>
  <si>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</si>
  <si>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</si>
  <si>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</si>
  <si>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</si>
  <si>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</si>
  <si>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</si>
  <si>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</si>
  <si>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</si>
  <si>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</si>
  <si>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</si>
  <si>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</si>
  <si>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</si>
  <si>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</si>
  <si>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</si>
  <si>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</si>
  <si>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</si>
  <si>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</si>
  <si>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</si>
  <si>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</si>
  <si>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</si>
  <si>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</si>
  <si>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</si>
  <si>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</si>
  <si>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</si>
  <si>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</si>
  <si>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</si>
  <si>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</si>
  <si>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</si>
  <si>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</si>
  <si>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</si>
  <si>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</si>
  <si>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</si>
  <si>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</si>
  <si>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</si>
  <si>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</si>
  <si>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</si>
  <si>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</si>
  <si>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</si>
  <si>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</si>
  <si>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</si>
  <si>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</si>
  <si>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</si>
  <si>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</si>
  <si>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</si>
  <si>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</si>
  <si>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</si>
  <si>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</si>
  <si>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</si>
  <si>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</si>
  <si>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</si>
  <si>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</si>
  <si>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</si>
  <si>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</si>
  <si>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</si>
  <si>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</si>
  <si>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</si>
  <si>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</si>
  <si>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</si>
  <si>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</si>
  <si>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</si>
  <si>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</si>
  <si>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</si>
  <si>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</si>
  <si>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</si>
  <si>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</si>
  <si>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</si>
  <si>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</si>
  <si>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</si>
  <si>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</si>
  <si>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</si>
  <si>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</si>
  <si>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</si>
  <si>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</si>
  <si>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</si>
  <si>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</si>
  <si>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</si>
  <si>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</si>
  <si>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</si>
  <si>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</si>
  <si>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</si>
  <si>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</si>
  <si>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</si>
  <si>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</si>
  <si>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</si>
  <si>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</si>
  <si>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</si>
  <si>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</si>
  <si>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</si>
  <si>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</si>
  <si>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</si>
  <si>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</si>
  <si>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</si>
  <si>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</si>
  <si>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</si>
  <si>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</si>
  <si>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</si>
  <si>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</si>
  <si>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</si>
  <si>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</si>
  <si>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</si>
  <si>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</si>
  <si>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</si>
  <si>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</si>
  <si>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</si>
  <si>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</si>
  <si>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</si>
  <si>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</si>
  <si>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</si>
  <si>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</si>
  <si>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</si>
  <si>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</si>
  <si>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</si>
  <si>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</si>
  <si>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</si>
  <si>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</si>
  <si>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</si>
  <si>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</si>
  <si>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</si>
  <si>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</si>
  <si>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</si>
  <si>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</si>
  <si>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</si>
  <si>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</si>
  <si>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</si>
  <si>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</si>
  <si>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</si>
  <si>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</si>
  <si>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</si>
  <si>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</si>
  <si>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</si>
  <si>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</si>
  <si>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</si>
  <si>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</si>
  <si>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</si>
  <si>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</si>
  <si>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</si>
  <si>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</si>
  <si>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</si>
  <si>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</si>
  <si>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</si>
  <si>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</si>
  <si>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</si>
  <si>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</si>
  <si>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</si>
  <si>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</si>
  <si>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</si>
  <si>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</si>
  <si>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</si>
  <si>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</si>
  <si>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</si>
  <si>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</si>
  <si>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</si>
  <si>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</si>
  <si>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</si>
  <si>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</si>
  <si>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</si>
  <si>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</si>
  <si>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</si>
  <si>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</si>
  <si>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</si>
  <si>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</si>
  <si>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</si>
  <si>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</si>
  <si>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</si>
  <si>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</si>
  <si>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</si>
  <si>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</si>
  <si>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</si>
  <si>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</si>
  <si>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</si>
  <si>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</si>
  <si>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</si>
  <si>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</si>
  <si>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</si>
  <si>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</si>
  <si>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</si>
  <si>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</si>
  <si>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</si>
  <si>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</si>
  <si>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</si>
  <si>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</si>
  <si>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</si>
  <si>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</si>
  <si>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</si>
  <si>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</si>
  <si>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</si>
  <si>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</si>
  <si>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</si>
  <si>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</si>
  <si>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</si>
  <si>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</si>
  <si>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</si>
  <si>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</si>
  <si>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</si>
  <si>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</si>
  <si>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</si>
  <si>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</si>
  <si>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</si>
  <si>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</si>
  <si>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</si>
  <si>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</si>
  <si>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</si>
  <si>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</si>
  <si>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</si>
  <si>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</si>
  <si>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</si>
  <si>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</si>
  <si>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</si>
  <si>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</si>
  <si>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</si>
  <si>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</si>
  <si>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</si>
  <si>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</si>
  <si>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</si>
  <si>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</si>
  <si>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</si>
  <si>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</si>
  <si>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</si>
  <si>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</si>
  <si>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</si>
  <si>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</si>
  <si>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</si>
  <si>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</si>
  <si>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</si>
  <si>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</si>
  <si>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</si>
  <si>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</si>
  <si>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</si>
  <si>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</si>
  <si>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</si>
  <si>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</si>
  <si>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</si>
  <si>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</si>
  <si>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</si>
  <si>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</si>
  <si>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</si>
  <si>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</si>
  <si>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</si>
  <si>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</si>
  <si>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</si>
  <si>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</si>
  <si>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</si>
  <si>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</si>
  <si>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</si>
  <si>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</si>
  <si>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</si>
  <si>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</si>
  <si>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</si>
  <si>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</si>
  <si>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</si>
  <si>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</si>
  <si>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</si>
  <si>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</si>
  <si>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</si>
  <si>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</si>
  <si>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</si>
  <si>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</si>
  <si>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</si>
  <si>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</si>
  <si>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</si>
  <si>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</si>
  <si>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</si>
  <si>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</si>
  <si>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</si>
  <si>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</si>
  <si>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</si>
  <si>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</si>
  <si>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</si>
  <si>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</si>
  <si>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</si>
  <si>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</si>
  <si>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</si>
  <si>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</si>
  <si>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</si>
  <si>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</si>
  <si>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</si>
  <si>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</si>
  <si>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</si>
  <si>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</si>
  <si>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</si>
  <si>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</si>
  <si>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</si>
  <si>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</si>
  <si>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</si>
  <si>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</si>
  <si>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</si>
  <si>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</si>
  <si>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</si>
  <si>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</si>
  <si>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</si>
  <si>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</si>
  <si>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</si>
  <si>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</si>
  <si>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</si>
  <si>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</si>
  <si>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</si>
  <si>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</si>
  <si>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</si>
  <si>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</si>
  <si>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</si>
  <si>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</si>
  <si>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</si>
  <si>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</si>
  <si>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</si>
  <si>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</si>
  <si>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</si>
  <si>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</si>
  <si>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</si>
  <si>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</si>
  <si>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</si>
  <si>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</si>
  <si>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</si>
  <si>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</si>
  <si>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</si>
  <si>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</si>
  <si>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</si>
  <si>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</si>
  <si>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</si>
  <si>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</si>
  <si>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</si>
  <si>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</si>
  <si>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</si>
  <si>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</si>
  <si>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</si>
  <si>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</si>
  <si>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</si>
  <si>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</si>
  <si>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</si>
  <si>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</si>
  <si>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</si>
  <si>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</si>
  <si>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</si>
  <si>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</si>
  <si>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</si>
  <si>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</si>
  <si>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</si>
  <si>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</si>
  <si>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</si>
  <si>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</si>
  <si>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</si>
  <si>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</si>
  <si>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</si>
  <si>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</si>
  <si>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</si>
  <si>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</si>
  <si>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</si>
  <si>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</si>
  <si>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</si>
  <si>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</si>
  <si>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</si>
  <si>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</si>
  <si>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</si>
  <si>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</si>
  <si>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</si>
  <si>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</si>
  <si>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</si>
  <si>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</si>
  <si>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</si>
  <si>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</si>
  <si>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</si>
  <si>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</si>
  <si>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</si>
  <si>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</si>
  <si>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</si>
  <si>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</si>
  <si>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</si>
  <si>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</si>
  <si>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</si>
  <si>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</si>
  <si>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</si>
  <si>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</si>
  <si>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</si>
  <si>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</si>
  <si>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</si>
  <si>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</si>
  <si>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</si>
  <si>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</si>
  <si>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</si>
  <si>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</si>
  <si>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</si>
  <si>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</si>
  <si>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</si>
  <si>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</si>
  <si>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</si>
  <si>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</si>
  <si>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</si>
  <si>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</si>
  <si>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</si>
  <si>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</si>
  <si>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</si>
  <si>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</si>
  <si>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</si>
  <si>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</si>
  <si>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</si>
  <si>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</si>
  <si>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</si>
  <si>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</si>
  <si>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</si>
  <si>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</si>
  <si>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</si>
  <si>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</si>
  <si>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</si>
  <si>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</si>
  <si>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</si>
  <si>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</si>
  <si>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</si>
  <si>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</si>
  <si>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</si>
  <si>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</si>
  <si>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</si>
  <si>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</si>
  <si>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</si>
  <si>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</si>
  <si>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</si>
  <si>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</si>
  <si>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</si>
  <si>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</si>
  <si>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</si>
  <si>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</si>
  <si>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</si>
  <si>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</si>
  <si>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</si>
  <si>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</si>
  <si>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</si>
  <si>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</si>
  <si>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</si>
  <si>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</si>
  <si>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</si>
  <si>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</si>
  <si>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</si>
  <si>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</si>
  <si>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</si>
  <si>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</si>
  <si>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</si>
  <si>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</si>
  <si>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</si>
  <si>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</si>
  <si>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</si>
  <si>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</si>
  <si>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</si>
  <si>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</si>
  <si>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</si>
  <si>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</si>
  <si>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</si>
  <si>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</si>
  <si>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</si>
  <si>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</si>
  <si>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</si>
  <si>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</si>
  <si>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</si>
  <si>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</si>
  <si>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</si>
  <si>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</si>
  <si>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</si>
  <si>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</si>
  <si>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</si>
  <si>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</si>
  <si>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</si>
  <si>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</si>
  <si>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</si>
  <si>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</si>
  <si>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</si>
  <si>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</si>
  <si>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</si>
  <si>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</si>
  <si>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</si>
  <si>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</si>
  <si>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</si>
  <si>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</si>
  <si>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</si>
  <si>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</si>
  <si>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</si>
  <si>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</si>
  <si>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</si>
  <si>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</si>
  <si>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</si>
  <si>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</si>
  <si>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</si>
  <si>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</si>
  <si>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</si>
  <si>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</si>
  <si>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</si>
  <si>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</si>
  <si>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</si>
  <si>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</si>
  <si>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</si>
  <si>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</si>
  <si>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</si>
  <si>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</si>
  <si>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</si>
  <si>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</si>
  <si>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</si>
  <si>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</si>
  <si>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</si>
  <si>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</si>
  <si>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</si>
  <si>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</si>
  <si>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</si>
  <si>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</si>
  <si>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</si>
  <si>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</si>
  <si>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</si>
  <si>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</si>
  <si>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</si>
  <si>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</si>
  <si>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</si>
  <si>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</si>
  <si>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</si>
  <si>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</si>
  <si>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</si>
  <si>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</si>
  <si>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</si>
  <si>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</si>
  <si>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</si>
  <si>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</si>
  <si>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</si>
  <si>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</si>
  <si>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</si>
  <si>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</si>
  <si>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</si>
  <si>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</si>
  <si>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</si>
  <si>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</si>
  <si>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</si>
  <si>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</si>
  <si>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</si>
  <si>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</si>
  <si>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</si>
  <si>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</si>
  <si>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</si>
  <si>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</si>
  <si>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</si>
  <si>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</si>
  <si>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</si>
  <si>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</si>
  <si>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</si>
  <si>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</si>
  <si>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</si>
  <si>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</si>
  <si>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</si>
  <si>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</si>
  <si>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</si>
  <si>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</si>
  <si>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</si>
  <si>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</si>
  <si>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</si>
  <si>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</si>
  <si>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</si>
  <si>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</si>
  <si>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</si>
  <si>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</si>
  <si>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</si>
  <si>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</si>
  <si>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</si>
  <si>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</si>
  <si>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</si>
  <si>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</si>
  <si>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</si>
  <si>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</si>
  <si>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</si>
  <si>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</si>
  <si>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</si>
  <si>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</si>
  <si>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</si>
  <si>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</si>
  <si>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</si>
  <si>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</si>
  <si>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</si>
  <si>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</si>
  <si>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</si>
  <si>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</si>
  <si>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</si>
  <si>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</si>
  <si>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</si>
  <si>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</si>
  <si>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</si>
  <si>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</si>
  <si>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</si>
  <si>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</si>
  <si>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</si>
  <si>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</si>
  <si>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</si>
  <si>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</si>
  <si>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</si>
  <si>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</si>
  <si>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</si>
  <si>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</si>
  <si>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</si>
  <si>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</si>
  <si>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</si>
  <si>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</si>
  <si>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</si>
  <si>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</si>
  <si>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</si>
  <si>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</si>
  <si>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</si>
  <si>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</si>
  <si>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</si>
  <si>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</si>
  <si>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</si>
  <si>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</si>
  <si>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</si>
  <si>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</si>
  <si>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</si>
  <si>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</si>
  <si>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</si>
  <si>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</si>
  <si>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</si>
  <si>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</si>
  <si>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</si>
  <si>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</si>
  <si>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</si>
  <si>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</si>
  <si>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</si>
  <si>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</si>
  <si>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</si>
  <si>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</si>
  <si>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</si>
  <si>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</si>
  <si>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</si>
  <si>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</si>
  <si>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</si>
  <si>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</si>
  <si>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</si>
  <si>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</si>
  <si>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</si>
  <si>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</si>
  <si>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</si>
  <si>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</si>
  <si>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</si>
  <si>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</si>
  <si>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</si>
  <si>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</si>
  <si>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</si>
  <si>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</si>
  <si>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</si>
  <si>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</si>
  <si>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</si>
  <si>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</si>
  <si>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</si>
  <si>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</si>
  <si>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</si>
  <si>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</si>
  <si>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</si>
  <si>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</si>
  <si>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</si>
  <si>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</si>
  <si>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</si>
  <si>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</si>
  <si>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</si>
  <si>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</si>
  <si>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</si>
  <si>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</si>
  <si>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</si>
  <si>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</si>
  <si>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</si>
  <si>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</si>
  <si>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</si>
  <si>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</si>
  <si>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</si>
  <si>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</si>
  <si>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</si>
  <si>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</si>
  <si>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</si>
  <si>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</si>
  <si>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</si>
  <si>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</si>
  <si>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</si>
  <si>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</si>
  <si>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</si>
  <si>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</si>
  <si>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</si>
  <si>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</si>
  <si>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</si>
  <si>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</si>
  <si>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</si>
  <si>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</si>
  <si>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</si>
  <si>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</si>
  <si>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</si>
  <si>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</si>
  <si>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</si>
  <si>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</si>
  <si>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</si>
  <si>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</si>
  <si>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</si>
  <si>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</si>
  <si>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</si>
  <si>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</si>
  <si>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</si>
  <si>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</si>
  <si>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</si>
  <si>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</si>
  <si>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</si>
  <si>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</si>
  <si>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</si>
  <si>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</si>
  <si>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</si>
  <si>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</si>
  <si>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</si>
  <si>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</si>
  <si>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</si>
  <si>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</si>
  <si>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</si>
  <si>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</si>
  <si>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</si>
  <si>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</si>
  <si>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</si>
  <si>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</si>
  <si>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</si>
  <si>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</si>
  <si>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</si>
  <si>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</si>
  <si>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</si>
  <si>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</si>
  <si>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</si>
  <si>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</si>
  <si>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</si>
  <si>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</si>
  <si>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</si>
  <si>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</si>
  <si>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</si>
  <si>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</si>
  <si>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</si>
  <si>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</si>
  <si>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</si>
  <si>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</si>
  <si>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</si>
  <si>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</si>
  <si>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</si>
  <si>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</si>
  <si>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</si>
  <si>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</si>
  <si>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</si>
  <si>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</si>
  <si>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</si>
  <si>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</si>
  <si>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</si>
  <si>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</si>
  <si>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</si>
  <si>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</si>
  <si>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</si>
  <si>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</si>
  <si>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</si>
  <si>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</si>
  <si>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</si>
  <si>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</si>
  <si>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</si>
  <si>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</si>
  <si>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</si>
  <si>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</si>
  <si>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</si>
  <si>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</si>
  <si>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</si>
  <si>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</si>
  <si>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</si>
  <si>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</si>
  <si>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</si>
  <si>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</si>
  <si>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</si>
  <si>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</si>
  <si>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</si>
  <si>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</si>
  <si>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</si>
  <si>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</si>
  <si>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</si>
  <si>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</si>
  <si>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</si>
  <si>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</si>
  <si>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</si>
  <si>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</si>
  <si>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</si>
  <si>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</si>
  <si>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</si>
  <si>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</si>
  <si>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</si>
  <si>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</si>
  <si>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</si>
  <si>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</si>
  <si>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</si>
  <si>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</si>
  <si>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</si>
  <si>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</si>
  <si>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</si>
  <si>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</si>
  <si>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</si>
  <si>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</si>
  <si>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</si>
  <si>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</si>
  <si>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</si>
  <si>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</si>
  <si>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</si>
  <si>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</si>
  <si>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</si>
  <si>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</si>
  <si>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</si>
  <si>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</si>
  <si>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</si>
  <si>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</si>
  <si>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</si>
  <si>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</si>
  <si>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</si>
  <si>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</si>
  <si>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</si>
  <si>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</si>
  <si>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</si>
  <si>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</si>
  <si>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</si>
  <si>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</si>
  <si>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</si>
  <si>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</si>
  <si>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</si>
  <si>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</si>
  <si>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</si>
  <si>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</si>
  <si>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</si>
  <si>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</si>
  <si>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</si>
  <si>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</si>
  <si>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</si>
  <si>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</si>
  <si>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</si>
  <si>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</si>
  <si>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</si>
  <si>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</si>
  <si>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</si>
  <si>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</si>
  <si>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</si>
  <si>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</si>
  <si>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</si>
  <si>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</si>
  <si>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</si>
  <si>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</si>
  <si>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</si>
  <si>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</si>
  <si>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</si>
  <si>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</si>
  <si>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</si>
  <si>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</si>
  <si>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</si>
  <si>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</si>
  <si>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</si>
  <si>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</si>
  <si>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</si>
  <si>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</si>
  <si>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</si>
  <si>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</si>
  <si>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</si>
  <si>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</si>
  <si>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</si>
  <si>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</si>
  <si>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</si>
  <si>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</si>
  <si>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</si>
  <si>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</si>
  <si>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</si>
  <si>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</si>
  <si>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</si>
  <si>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</si>
  <si>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</si>
  <si>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</si>
  <si>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</si>
  <si>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</si>
  <si>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</si>
  <si>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</si>
  <si>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</si>
  <si>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</si>
  <si>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</si>
  <si>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</si>
  <si>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</si>
  <si>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</si>
  <si>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</si>
  <si>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</si>
  <si>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</si>
  <si>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</si>
  <si>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</si>
  <si>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</si>
  <si>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</si>
  <si>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</si>
  <si>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</si>
  <si>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</si>
  <si>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</si>
  <si>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</si>
  <si>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</si>
  <si>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</si>
  <si>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</si>
  <si>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</si>
  <si>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</si>
  <si>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</si>
  <si>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</si>
  <si>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</si>
  <si>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</si>
  <si>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</si>
  <si>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</si>
  <si>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</si>
  <si>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</si>
  <si>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</si>
  <si>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</si>
  <si>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</si>
  <si>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</si>
  <si>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</si>
  <si>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</si>
  <si>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</si>
  <si>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</si>
  <si>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</si>
  <si>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</si>
  <si>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</si>
  <si>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</si>
  <si>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</si>
  <si>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</si>
  <si>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</si>
  <si>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</si>
  <si>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</si>
  <si>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</si>
  <si>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</si>
  <si>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</si>
  <si>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</si>
  <si>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</si>
  <si>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</si>
  <si>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</si>
  <si>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</si>
  <si>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</si>
  <si>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</si>
  <si>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</si>
  <si>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</si>
  <si>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</si>
  <si>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</si>
  <si>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</si>
  <si>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</si>
  <si>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</si>
  <si>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</si>
  <si>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</si>
  <si>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</si>
  <si>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</si>
  <si>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</si>
  <si>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</si>
  <si>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</si>
  <si>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</si>
  <si>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</si>
  <si>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</si>
  <si>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</si>
  <si>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</si>
  <si>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</si>
  <si>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</si>
  <si>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</si>
  <si>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</si>
  <si>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</si>
  <si>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</si>
  <si>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</si>
  <si>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</si>
  <si>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</si>
  <si>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</si>
  <si>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</si>
  <si>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</si>
  <si>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</si>
  <si>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</si>
  <si>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</si>
  <si>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</si>
  <si>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</si>
  <si>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</si>
  <si>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</si>
  <si>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</si>
  <si>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</si>
  <si>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</si>
  <si>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</si>
  <si>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</si>
  <si>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</si>
  <si>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</si>
  <si>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</si>
  <si>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</si>
  <si>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</si>
  <si>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</si>
  <si>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</si>
  <si>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</si>
  <si>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</si>
  <si>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</si>
  <si>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</si>
  <si>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</si>
  <si>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</si>
  <si>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</si>
  <si>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</si>
  <si>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</si>
  <si>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</si>
  <si>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</si>
  <si>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</si>
  <si>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</si>
  <si>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</si>
  <si>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</si>
  <si>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</si>
  <si>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</si>
  <si>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</si>
  <si>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</si>
  <si>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</si>
  <si>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</si>
  <si>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</si>
  <si>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</si>
  <si>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</si>
  <si>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</si>
  <si>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</si>
  <si>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</si>
  <si>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</si>
  <si>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</si>
  <si>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</si>
  <si>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</si>
  <si>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</si>
  <si>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</si>
  <si>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</si>
  <si>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</si>
  <si>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</si>
  <si>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</si>
  <si>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</si>
  <si>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</si>
  <si>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</si>
  <si>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</si>
  <si>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</si>
  <si>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</si>
  <si>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</si>
  <si>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</si>
  <si>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</si>
  <si>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</si>
  <si>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</si>
  <si>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</si>
  <si>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</si>
  <si>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</si>
  <si>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</si>
  <si>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</si>
  <si>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</si>
  <si>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</si>
  <si>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</si>
  <si>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</si>
  <si>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</si>
  <si>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</si>
  <si>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</si>
  <si>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</si>
  <si>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</si>
  <si>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</si>
  <si>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</si>
  <si>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</si>
  <si>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</si>
  <si>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</si>
  <si>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</si>
  <si>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</si>
  <si>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</si>
  <si>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</si>
  <si>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</si>
  <si>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</si>
  <si>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</si>
  <si>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</si>
  <si>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</si>
  <si>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</si>
  <si>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</si>
  <si>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</si>
  <si>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</si>
  <si>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</si>
  <si>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</si>
  <si>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</si>
  <si>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</si>
  <si>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</si>
  <si>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</si>
  <si>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</si>
  <si>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</si>
  <si>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</si>
  <si>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</si>
  <si>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</si>
  <si>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</si>
  <si>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</si>
  <si>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</si>
  <si>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</si>
  <si>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</si>
  <si>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</si>
  <si>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</si>
  <si>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</si>
  <si>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</si>
  <si>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</si>
  <si>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</si>
  <si>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</si>
  <si>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</si>
  <si>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</si>
  <si>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</si>
  <si>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</si>
  <si>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</si>
  <si>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</si>
  <si>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</si>
  <si>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</si>
  <si>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</si>
  <si>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</si>
  <si>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</si>
  <si>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</si>
  <si>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</si>
  <si>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</si>
  <si>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</si>
  <si>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</si>
  <si>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</si>
  <si>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</si>
  <si>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</si>
  <si>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</si>
  <si>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</si>
  <si>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</si>
  <si>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</si>
  <si>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</si>
  <si>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</si>
  <si>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</si>
  <si>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</si>
  <si>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</si>
  <si>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</si>
  <si>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</si>
  <si>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</si>
  <si>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</si>
  <si>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</si>
  <si>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</si>
  <si>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</si>
  <si>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</si>
  <si>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</si>
  <si>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</si>
  <si>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</si>
  <si>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</si>
  <si>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</si>
  <si>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</si>
  <si>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</si>
  <si>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</si>
  <si>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</si>
  <si>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</si>
  <si>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</si>
  <si>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</si>
  <si>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</si>
  <si>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</si>
  <si>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</si>
  <si>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</si>
  <si>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</si>
  <si>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</si>
  <si>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</si>
  <si>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</si>
  <si>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</si>
  <si>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</si>
  <si>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</si>
  <si>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</si>
  <si>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</si>
  <si>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</si>
  <si>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</si>
  <si>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</si>
  <si>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</si>
  <si>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</si>
  <si>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</si>
  <si>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</si>
  <si>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</si>
  <si>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</si>
  <si>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</si>
  <si>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</si>
  <si>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</si>
  <si>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</si>
  <si>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</si>
  <si>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</si>
  <si>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</si>
  <si>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</si>
  <si>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</si>
  <si>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</si>
  <si>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</si>
  <si>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</si>
  <si>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</si>
  <si>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</si>
  <si>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</si>
  <si>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</si>
  <si>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</si>
  <si>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</si>
  <si>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</si>
  <si>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</si>
  <si>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</si>
  <si>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</si>
  <si>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</si>
  <si>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</si>
  <si>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</si>
  <si>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</si>
  <si>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</si>
  <si>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</si>
  <si>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</si>
  <si>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</si>
  <si>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</si>
  <si>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</si>
  <si>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</si>
  <si>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</si>
  <si>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</si>
  <si>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</si>
  <si>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</si>
  <si>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</si>
  <si>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</si>
  <si>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</si>
  <si>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</si>
  <si>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</si>
  <si>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</si>
  <si>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</si>
  <si>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</si>
  <si>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</si>
  <si>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</si>
  <si>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</si>
  <si>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</si>
  <si>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</si>
  <si>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</si>
  <si>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</si>
  <si>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</si>
  <si>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</si>
  <si>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</si>
  <si>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</si>
  <si>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</si>
  <si>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</si>
  <si>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</si>
  <si>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</si>
  <si>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</si>
  <si>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</si>
  <si>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</si>
  <si>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</si>
  <si>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</si>
  <si>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</si>
  <si>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</si>
  <si>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</si>
  <si>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</si>
  <si>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</si>
  <si>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</si>
  <si>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</si>
  <si>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</si>
  <si>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</si>
  <si>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</si>
  <si>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</si>
  <si>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</si>
  <si>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</si>
  <si>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</si>
  <si>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</si>
  <si>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</si>
  <si>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</si>
  <si>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</si>
  <si>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</si>
  <si>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</si>
  <si>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</si>
  <si>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</si>
  <si>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</si>
  <si>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</si>
  <si>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</si>
  <si>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</si>
  <si>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</si>
  <si>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</si>
  <si>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</si>
  <si>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</si>
  <si>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</si>
  <si>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</si>
  <si>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</si>
  <si>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</si>
  <si>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</si>
  <si>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</si>
  <si>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</si>
  <si>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</si>
  <si>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</si>
  <si>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</si>
  <si>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</si>
  <si>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</si>
  <si>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</si>
  <si>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</si>
  <si>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</si>
  <si>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</si>
  <si>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</si>
  <si>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</si>
  <si>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</si>
  <si>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</si>
  <si>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</si>
  <si>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</si>
  <si>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</si>
  <si>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</si>
  <si>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</si>
  <si>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</si>
  <si>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</si>
  <si>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</si>
  <si>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</si>
  <si>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</si>
  <si>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</si>
  <si>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</si>
  <si>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</si>
  <si>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</si>
  <si>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</si>
  <si>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</si>
  <si>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</si>
  <si>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</si>
  <si>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</si>
  <si>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</si>
  <si>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</si>
  <si>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</si>
  <si>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</si>
  <si>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</si>
  <si>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</si>
  <si>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</si>
  <si>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</si>
  <si>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</si>
  <si>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</si>
  <si>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</si>
  <si>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</si>
  <si>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</si>
  <si>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</si>
  <si>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</si>
  <si>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</si>
  <si>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</si>
  <si>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</si>
  <si>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</si>
  <si>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</si>
  <si>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</si>
  <si>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</si>
  <si>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</si>
  <si>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</si>
  <si>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</si>
  <si>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</si>
  <si>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</si>
  <si>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</si>
  <si>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</si>
  <si>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</si>
  <si>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</si>
  <si>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</si>
  <si>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</si>
  <si>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</si>
  <si>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</si>
  <si>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</si>
  <si>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</si>
  <si>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</si>
  <si>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</si>
  <si>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</si>
  <si>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</si>
  <si>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</si>
  <si>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</si>
  <si>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</si>
  <si>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</si>
  <si>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</si>
  <si>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</si>
  <si>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</si>
  <si>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</si>
  <si>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</si>
  <si>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</si>
  <si>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</si>
  <si>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</si>
  <si>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</si>
  <si>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</si>
  <si>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</si>
  <si>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</si>
  <si>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</si>
  <si>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</si>
  <si>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</si>
  <si>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</si>
  <si>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</si>
  <si>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</si>
  <si>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</si>
  <si>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</si>
  <si>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</si>
  <si>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</si>
  <si>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</si>
  <si>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</si>
  <si>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</si>
  <si>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</si>
  <si>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</si>
  <si>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</si>
  <si>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</si>
  <si>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</si>
  <si>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</si>
  <si>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</si>
  <si>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</si>
  <si>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</si>
  <si>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</si>
  <si>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</si>
  <si>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</si>
  <si>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</si>
  <si>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</si>
  <si>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</si>
  <si>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</si>
  <si>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</si>
  <si>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</si>
  <si>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</si>
  <si>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</si>
  <si>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</si>
  <si>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</si>
  <si>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</si>
  <si>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</si>
  <si>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</si>
  <si>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</si>
  <si>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</si>
  <si>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</si>
  <si>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</si>
  <si>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</si>
  <si>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</si>
  <si>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</si>
  <si>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</si>
  <si>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</si>
  <si>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</si>
  <si>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</si>
  <si>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</si>
  <si>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</si>
  <si>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</si>
  <si>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</si>
  <si>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</si>
  <si>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</si>
  <si>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</si>
  <si>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</si>
  <si>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</si>
  <si>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</si>
  <si>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</si>
  <si>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</si>
  <si>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</si>
  <si>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</si>
  <si>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</si>
  <si>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</si>
  <si>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</si>
  <si>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</si>
  <si>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</si>
  <si>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</si>
  <si>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</si>
  <si>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</si>
  <si>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</si>
  <si>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</si>
  <si>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</si>
  <si>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</si>
  <si>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</si>
  <si>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</si>
  <si>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</si>
  <si>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</si>
  <si>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</si>
  <si>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</si>
  <si>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</si>
  <si>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</si>
  <si>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</si>
  <si>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</si>
  <si>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</si>
  <si>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</si>
  <si>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</si>
  <si>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</si>
  <si>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</si>
  <si>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</si>
  <si>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</si>
  <si>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</si>
  <si>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</si>
  <si>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</si>
  <si>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</si>
  <si>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</si>
  <si>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</si>
  <si>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</si>
  <si>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</si>
  <si>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</si>
  <si>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</si>
  <si>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</si>
  <si>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</si>
  <si>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</si>
  <si>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</si>
  <si>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</si>
  <si>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</si>
  <si>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</si>
  <si>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</si>
  <si>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</si>
  <si>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</si>
  <si>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</si>
  <si>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</si>
  <si>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</si>
  <si>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</si>
  <si>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</si>
  <si>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</si>
  <si>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</si>
  <si>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</si>
  <si>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</si>
  <si>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</si>
  <si>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</si>
  <si>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</si>
  <si>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</si>
  <si>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</si>
  <si>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</si>
  <si>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</si>
  <si>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</si>
  <si>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</si>
  <si>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</si>
  <si>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</si>
  <si>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</si>
  <si>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</si>
  <si>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</si>
  <si>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</si>
  <si>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</si>
  <si>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</si>
  <si>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</si>
  <si>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</si>
  <si>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</si>
  <si>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</si>
  <si>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</si>
  <si>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</si>
  <si>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</si>
  <si>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</si>
  <si>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</si>
  <si>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</si>
  <si>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</si>
  <si>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</si>
  <si>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</si>
  <si>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</si>
  <si>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</si>
  <si>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</si>
  <si>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</si>
  <si>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</si>
  <si>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</si>
  <si>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</si>
  <si>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</si>
  <si>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</si>
  <si>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</si>
  <si>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</si>
  <si>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</si>
  <si>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</si>
  <si>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</si>
  <si>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</si>
  <si>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</si>
  <si>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</si>
  <si>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</si>
  <si>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</si>
  <si>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</si>
  <si>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</si>
  <si>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</si>
  <si>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</si>
  <si>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</si>
  <si>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</si>
  <si>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</si>
  <si>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</si>
  <si>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</si>
  <si>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</si>
  <si>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</si>
  <si>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</si>
  <si>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</si>
  <si>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</si>
  <si>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</si>
  <si>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</si>
  <si>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</si>
  <si>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</si>
  <si>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</si>
  <si>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</si>
  <si>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</si>
  <si>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</si>
  <si>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</si>
  <si>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</si>
  <si>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</si>
  <si>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</si>
  <si>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</si>
  <si>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</si>
  <si>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</si>
  <si>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</si>
  <si>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</si>
  <si>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</si>
  <si>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</si>
  <si>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</si>
  <si>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</si>
  <si>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</si>
  <si>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</si>
  <si>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</si>
  <si>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</si>
  <si>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</si>
  <si>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</si>
  <si>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</si>
  <si>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</si>
  <si>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</si>
  <si>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</si>
  <si>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</si>
  <si>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</si>
  <si>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</si>
  <si>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</si>
  <si>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</si>
  <si>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</si>
  <si>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</si>
  <si>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</si>
  <si>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</si>
  <si>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</si>
  <si>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</si>
  <si>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</si>
  <si>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</si>
  <si>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</si>
  <si>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</si>
  <si>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</si>
  <si>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</si>
  <si>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</si>
  <si>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</si>
  <si>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</si>
  <si>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</si>
  <si>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</si>
  <si>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</si>
  <si>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</si>
  <si>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</si>
  <si>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</si>
  <si>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</si>
  <si>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</si>
  <si>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</si>
  <si>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</si>
  <si>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</si>
  <si>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</si>
  <si>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</si>
  <si>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</si>
  <si>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</si>
  <si>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</si>
  <si>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</si>
  <si>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</si>
  <si>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</si>
  <si>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</si>
  <si>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</si>
  <si>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</si>
  <si>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</si>
  <si>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</si>
  <si>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</si>
  <si>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</si>
  <si>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</si>
  <si>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</si>
  <si>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</si>
  <si>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</si>
  <si>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</si>
  <si>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</si>
  <si>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</si>
  <si>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</si>
  <si>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</si>
  <si>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</si>
  <si>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</si>
  <si>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</si>
  <si>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</si>
  <si>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</si>
  <si>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</si>
  <si>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</si>
  <si>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</si>
  <si>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</si>
  <si>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</si>
  <si>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</si>
  <si>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</si>
  <si>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</si>
  <si>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</si>
  <si>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</si>
  <si>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</si>
  <si>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</si>
  <si>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</si>
  <si>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</si>
  <si>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</si>
  <si>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</si>
  <si>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</si>
  <si>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</si>
  <si>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</si>
  <si>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</si>
  <si>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</si>
  <si>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</si>
  <si>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</si>
  <si>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</si>
  <si>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</si>
  <si>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</si>
  <si>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</si>
  <si>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</si>
  <si>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</si>
  <si>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</si>
  <si>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</si>
  <si>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</si>
  <si>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</si>
  <si>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</si>
  <si>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</si>
  <si>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</si>
  <si>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</si>
  <si>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</si>
  <si>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</si>
  <si>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</si>
  <si>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</si>
  <si>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</si>
  <si>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</si>
  <si>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</si>
  <si>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</si>
  <si>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</si>
  <si>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</si>
  <si>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</si>
  <si>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</si>
  <si>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</si>
  <si>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</si>
  <si>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</si>
  <si>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</si>
  <si>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</si>
  <si>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</si>
  <si>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</si>
  <si>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</si>
  <si>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</si>
  <si>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</si>
  <si>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</si>
  <si>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</si>
  <si>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</si>
  <si>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</si>
  <si>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</si>
  <si>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</si>
  <si>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</si>
  <si>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</si>
  <si>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</si>
  <si>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</si>
  <si>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</si>
  <si>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</si>
  <si>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</si>
  <si>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</si>
  <si>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</si>
  <si>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</si>
  <si>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</si>
  <si>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</si>
  <si>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</si>
  <si>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</si>
  <si>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</si>
  <si>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</si>
  <si>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</si>
  <si>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</si>
  <si>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</si>
  <si>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</si>
  <si>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</si>
  <si>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</si>
  <si>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</si>
  <si>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</si>
  <si>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</si>
  <si>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</si>
  <si>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</si>
  <si>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</si>
  <si>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</si>
  <si>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</si>
  <si>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</si>
  <si>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</si>
  <si>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</si>
  <si>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</si>
  <si>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</si>
  <si>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</si>
  <si>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</si>
  <si>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</si>
  <si>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</si>
  <si>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</si>
  <si>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</si>
  <si>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</si>
  <si>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</si>
  <si>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</si>
  <si>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</si>
  <si>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</si>
  <si>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</si>
  <si>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</si>
  <si>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</si>
  <si>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</si>
  <si>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</si>
  <si>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</si>
  <si>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</si>
  <si>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</si>
  <si>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</si>
  <si>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</si>
  <si>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</si>
  <si>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</si>
  <si>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</si>
  <si>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</si>
  <si>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</si>
  <si>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</si>
  <si>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</si>
  <si>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</si>
  <si>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</si>
  <si>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</si>
  <si>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</si>
  <si>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</si>
  <si>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</si>
  <si>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</si>
  <si>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</si>
  <si>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</si>
  <si>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</si>
  <si>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</si>
  <si>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</si>
  <si>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</si>
  <si>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</si>
  <si>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</si>
  <si>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</si>
  <si>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</si>
  <si>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</si>
  <si>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</si>
  <si>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</si>
  <si>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</si>
  <si>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</si>
  <si>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</si>
  <si>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</si>
  <si>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</si>
  <si>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</si>
  <si>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</si>
  <si>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</si>
  <si>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</si>
  <si>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</si>
  <si>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</si>
  <si>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</si>
  <si>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</si>
  <si>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</si>
  <si>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</si>
  <si>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</si>
  <si>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</si>
  <si>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</si>
  <si>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</si>
  <si>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</si>
  <si>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</si>
  <si>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</si>
  <si>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</si>
  <si>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</si>
  <si>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</si>
  <si>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</si>
  <si>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</si>
  <si>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</si>
  <si>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</si>
  <si>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</si>
  <si>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</si>
  <si>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</si>
  <si>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</si>
  <si>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</si>
  <si>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</si>
  <si>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</si>
  <si>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</si>
  <si>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</si>
  <si>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</si>
  <si>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</si>
  <si>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</si>
  <si>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</si>
  <si>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</si>
  <si>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</si>
  <si>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</si>
  <si>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</si>
  <si>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</si>
  <si>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</si>
  <si>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</si>
  <si>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</si>
  <si>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</si>
  <si>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</si>
  <si>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</si>
  <si>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</si>
  <si>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</si>
  <si>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</si>
  <si>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</si>
  <si>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</si>
  <si>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</si>
  <si>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</si>
  <si>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</si>
  <si>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</si>
  <si>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</si>
  <si>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</si>
  <si>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</si>
  <si>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</si>
  <si>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</si>
  <si>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</si>
  <si>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</si>
  <si>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</si>
  <si>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</si>
  <si>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</si>
  <si>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</si>
  <si>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</si>
  <si>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</si>
  <si>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</si>
  <si>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</si>
  <si>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</si>
  <si>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</si>
  <si>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</si>
  <si>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</si>
  <si>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</si>
  <si>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</si>
  <si>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</si>
  <si>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</si>
  <si>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</si>
  <si>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</si>
  <si>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</si>
  <si>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</si>
  <si>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</si>
  <si>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</si>
  <si>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</si>
  <si>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</si>
  <si>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</si>
  <si>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</si>
  <si>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</si>
  <si>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</si>
  <si>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</si>
  <si>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</si>
  <si>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</si>
  <si>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</si>
  <si>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</si>
  <si>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</si>
  <si>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</si>
  <si>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</si>
  <si>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</si>
  <si>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</si>
  <si>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</si>
  <si>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</si>
  <si>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</si>
  <si>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</si>
  <si>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</si>
  <si>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</si>
  <si>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</si>
  <si>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</si>
  <si>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</si>
  <si>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</si>
  <si>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</si>
  <si>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</si>
  <si>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</si>
  <si>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</si>
  <si>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</si>
  <si>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</si>
  <si>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</si>
  <si>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</si>
  <si>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</si>
  <si>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</si>
  <si>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</si>
  <si>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</si>
  <si>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</si>
  <si>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</si>
  <si>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</si>
  <si>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</si>
  <si>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</si>
  <si>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</si>
  <si>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</si>
  <si>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</si>
  <si>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</si>
  <si>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</si>
  <si>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</si>
  <si>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</si>
  <si>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</si>
  <si>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</si>
  <si>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</si>
  <si>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</si>
  <si>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</si>
  <si>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</si>
  <si>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</si>
  <si>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</si>
  <si>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</si>
  <si>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</si>
  <si>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</si>
  <si>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</si>
  <si>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</si>
  <si>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</si>
  <si>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</si>
  <si>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</si>
  <si>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</si>
  <si>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</si>
  <si>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</si>
  <si>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</si>
  <si>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</si>
  <si>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</si>
  <si>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</si>
  <si>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</si>
  <si>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</si>
  <si>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</si>
  <si>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</si>
  <si>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</si>
  <si>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</si>
  <si>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</si>
  <si>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</si>
  <si>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</si>
  <si>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</si>
  <si>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</si>
  <si>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</si>
  <si>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</si>
  <si>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</si>
  <si>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</si>
  <si>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</si>
  <si>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</si>
  <si>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</si>
  <si>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</si>
  <si>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</si>
  <si>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</si>
  <si>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</si>
  <si>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</si>
  <si>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</si>
  <si>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</si>
  <si>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</si>
  <si>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</si>
  <si>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</si>
  <si>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</si>
  <si>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</si>
  <si>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</si>
  <si>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</si>
  <si>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</si>
  <si>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</si>
  <si>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</si>
  <si>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</si>
  <si>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</si>
  <si>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</si>
  <si>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</si>
  <si>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</si>
  <si>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</si>
  <si>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</si>
  <si>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</si>
  <si>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</si>
  <si>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</si>
  <si>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</si>
  <si>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</si>
  <si>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</si>
  <si>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</si>
  <si>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</si>
  <si>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</si>
  <si>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</si>
  <si>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</si>
  <si>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</si>
  <si>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</si>
  <si>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</si>
  <si>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</si>
  <si>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</si>
  <si>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</si>
  <si>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</si>
  <si>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</si>
  <si>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</si>
  <si>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</si>
  <si>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</si>
  <si>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</si>
  <si>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</si>
  <si>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</si>
  <si>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</si>
  <si>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</si>
  <si>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</si>
  <si>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</si>
  <si>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</si>
  <si>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</si>
  <si>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</si>
  <si>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</si>
  <si>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</si>
  <si>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</si>
  <si>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</si>
  <si>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</si>
  <si>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</si>
  <si>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</si>
  <si>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</si>
  <si>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</si>
  <si>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</si>
  <si>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</si>
  <si>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</si>
  <si>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</si>
  <si>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</si>
  <si>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</si>
  <si>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</si>
  <si>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</si>
  <si>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</si>
  <si>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</si>
  <si>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</si>
  <si>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</si>
  <si>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</si>
  <si>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</si>
  <si>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</si>
  <si>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</si>
  <si>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</si>
  <si>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</si>
  <si>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</si>
  <si>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</si>
  <si>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</si>
  <si>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</si>
  <si>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</si>
  <si>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</si>
  <si>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</si>
  <si>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</si>
  <si>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</si>
  <si>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</si>
  <si>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</si>
  <si>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</si>
  <si>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</si>
  <si>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</si>
  <si>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</si>
  <si>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</si>
  <si>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</si>
  <si>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</si>
  <si>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</si>
  <si>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</si>
  <si>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</si>
  <si>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</si>
  <si>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</si>
  <si>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</si>
  <si>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</si>
  <si>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</si>
  <si>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</si>
  <si>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</si>
  <si>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</si>
  <si>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</si>
  <si>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</si>
  <si>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</si>
  <si>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</si>
  <si>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</si>
  <si>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</si>
  <si>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</si>
  <si>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</si>
  <si>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</si>
  <si>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</si>
  <si>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</si>
  <si>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</si>
  <si>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</si>
  <si>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</si>
  <si>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</si>
  <si>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</si>
  <si>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</si>
  <si>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</si>
  <si>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</si>
  <si>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</si>
  <si>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</si>
  <si>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</si>
  <si>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</si>
  <si>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</si>
  <si>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</si>
  <si>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</si>
  <si>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</si>
  <si>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</si>
  <si>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</si>
  <si>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</si>
  <si>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</si>
  <si>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</si>
  <si>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</si>
  <si>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</si>
  <si>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</si>
  <si>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</si>
  <si>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</si>
  <si>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</si>
  <si>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</si>
  <si>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</si>
  <si>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</si>
  <si>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</si>
  <si>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</si>
  <si>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</si>
  <si>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</si>
  <si>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</si>
  <si>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</si>
  <si>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</si>
  <si>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</si>
  <si>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</si>
  <si>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</si>
  <si>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</si>
  <si>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</si>
  <si>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</si>
  <si>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</si>
  <si>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</si>
  <si>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</si>
  <si>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</si>
  <si>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</si>
  <si>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</si>
  <si>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10.00 น.</t>
  </si>
  <si>
    <t>CodeL3</t>
  </si>
  <si>
    <t>1101000000.000</t>
  </si>
  <si>
    <t>1102000000.000</t>
  </si>
  <si>
    <t>1105000000.000</t>
  </si>
  <si>
    <t>1205000000.000</t>
  </si>
  <si>
    <t>1206000000.000</t>
  </si>
  <si>
    <t>1209000000.000</t>
  </si>
  <si>
    <t>2101000000.000</t>
  </si>
  <si>
    <t>2102000000.000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</si>
  <si>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</si>
  <si>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</si>
  <si>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</si>
  <si>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</si>
  <si>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</si>
  <si>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</si>
  <si>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4301010000.000</t>
  </si>
  <si>
    <t>4302000000.000</t>
  </si>
  <si>
    <t>4303000000.000</t>
  </si>
  <si>
    <t>4306000000.000</t>
  </si>
  <si>
    <t>4307000000.000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</si>
  <si>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</si>
  <si>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</si>
  <si>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</si>
  <si>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</si>
  <si>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</si>
  <si>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</si>
  <si>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</si>
  <si>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</si>
  <si>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</si>
  <si>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</si>
  <si>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</si>
  <si>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</si>
  <si>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</si>
  <si>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</si>
  <si>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</si>
  <si>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</si>
  <si>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</si>
  <si>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</si>
  <si>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</si>
  <si>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</si>
  <si>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</si>
  <si>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</si>
  <si>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</si>
  <si>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</si>
  <si>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</si>
  <si>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4.2.4 รายรับจากการขายสินทรัพย์ของหน่วยงาน</t>
  </si>
  <si>
    <t>4.2.5 รายได้ระหว่างหน่วยงานของหน่วยงานภาครัฐที่ได้รับจากรัฐบาล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</si>
  <si>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</si>
  <si>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</si>
  <si>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</si>
  <si>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</si>
  <si>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</si>
  <si>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</si>
  <si>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5.2.4 ค่าใช้จ่ายระหว่างหน่วยงานกรณีอื่น</t>
  </si>
  <si>
    <t>รวมจังหวัด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</si>
  <si>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</si>
  <si>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</si>
  <si>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</si>
  <si>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</si>
  <si>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</si>
  <si>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</si>
  <si>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</si>
  <si>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</si>
  <si>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</si>
  <si>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</si>
  <si>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</si>
  <si>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</si>
  <si>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</si>
  <si>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</si>
  <si>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</si>
  <si>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</si>
  <si>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</si>
  <si>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</si>
  <si>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</si>
  <si>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</si>
  <si>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</si>
  <si>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</si>
  <si>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</si>
  <si>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</si>
  <si>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</si>
  <si>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</si>
  <si>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</si>
  <si>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</si>
  <si>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</si>
  <si>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</si>
  <si>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</si>
  <si>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</si>
  <si>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</si>
  <si>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</si>
  <si>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</si>
  <si>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</si>
  <si>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</si>
  <si>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</si>
  <si>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</si>
  <si>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</si>
  <si>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</si>
  <si>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</si>
  <si>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</si>
  <si>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</si>
  <si>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</si>
  <si>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</si>
  <si>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</si>
  <si>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</si>
  <si>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</si>
  <si>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</si>
  <si>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</si>
  <si>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</si>
  <si>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</si>
  <si>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</si>
  <si>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</si>
  <si>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</si>
  <si>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</si>
  <si>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</si>
  <si>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</si>
  <si>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</si>
  <si>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</si>
  <si>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</si>
  <si>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</si>
  <si>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</si>
  <si>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</si>
  <si>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</si>
  <si>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</si>
  <si>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</si>
  <si>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</si>
  <si>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</si>
  <si>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</si>
  <si>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</si>
  <si>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</si>
  <si>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</si>
  <si>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</si>
  <si>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</si>
  <si>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</si>
  <si>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</si>
  <si>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</si>
  <si>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</si>
  <si>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</si>
  <si>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</si>
  <si>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</si>
  <si>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</si>
  <si>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</si>
  <si>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</si>
  <si>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1106000000.000</t>
  </si>
  <si>
    <t>1204000000.000</t>
  </si>
  <si>
    <t>1211000000.000</t>
  </si>
  <si>
    <t>5108000000.000</t>
  </si>
  <si>
    <t>5203000000.000</t>
  </si>
  <si>
    <t>1.1.6 สินทรัพย์หมุนเวียนอื่น</t>
  </si>
  <si>
    <t>1.2.3 ที่ดิน</t>
  </si>
  <si>
    <t>1.2.7 งานระหว่างก่อสร้าง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</si>
  <si>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</si>
  <si>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</si>
  <si>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</si>
  <si>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</si>
  <si>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</si>
  <si>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</si>
  <si>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</si>
  <si>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</si>
  <si>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</si>
  <si>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</si>
  <si>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</si>
  <si>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</si>
  <si>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</si>
  <si>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</si>
  <si>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</si>
  <si>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</si>
  <si>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</si>
  <si>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</si>
  <si>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</si>
  <si>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</si>
  <si>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</si>
  <si>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</si>
  <si>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</si>
  <si>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</si>
  <si>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</si>
  <si>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</si>
  <si>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</si>
  <si>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</si>
  <si>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</si>
  <si>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</si>
  <si>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</si>
  <si>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</si>
  <si>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</si>
  <si>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</si>
  <si>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</si>
  <si>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</si>
  <si>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</si>
  <si>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</si>
  <si>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</si>
  <si>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</si>
  <si>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</si>
  <si>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</si>
  <si>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</si>
  <si>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</si>
  <si>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</si>
  <si>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</si>
  <si>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</si>
  <si>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</si>
  <si>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</si>
  <si>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</si>
  <si>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</si>
  <si>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</si>
  <si>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</si>
  <si>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</si>
  <si>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</si>
  <si>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</si>
  <si>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</si>
  <si>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</si>
  <si>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</si>
  <si>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</si>
  <si>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</si>
  <si>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</si>
  <si>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</si>
  <si>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</si>
  <si>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</si>
  <si>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</si>
  <si>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</si>
  <si>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</si>
  <si>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</si>
  <si>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</si>
  <si>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</si>
  <si>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</si>
  <si>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</si>
  <si>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</si>
  <si>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</si>
  <si>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</si>
  <si>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</si>
  <si>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</si>
  <si>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</si>
  <si>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</si>
  <si>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</si>
  <si>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</si>
  <si>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</si>
  <si>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</si>
  <si>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</si>
  <si>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</si>
  <si>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</si>
  <si>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</si>
  <si>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</si>
  <si>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</si>
  <si>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</si>
  <si>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</si>
  <si>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</si>
  <si>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</si>
  <si>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</si>
  <si>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</si>
  <si>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</si>
  <si>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</si>
  <si>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</si>
  <si>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</si>
  <si>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</si>
  <si>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</si>
  <si>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</si>
  <si>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</si>
  <si>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</si>
  <si>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</si>
  <si>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</si>
  <si>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</si>
  <si>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</si>
  <si>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</si>
  <si>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</si>
  <si>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</si>
  <si>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</si>
  <si>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</si>
  <si>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</si>
  <si>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</si>
  <si>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</si>
  <si>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</si>
  <si>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</si>
  <si>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</si>
  <si>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</si>
  <si>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</si>
  <si>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</si>
  <si>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</si>
  <si>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</si>
  <si>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</si>
  <si>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</si>
  <si>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</si>
  <si>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</si>
  <si>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</si>
  <si>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</si>
  <si>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</si>
  <si>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</si>
  <si>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</si>
  <si>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</si>
  <si>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</si>
  <si>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</si>
  <si>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</si>
  <si>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</si>
  <si>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</si>
  <si>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</si>
  <si>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</si>
  <si>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</si>
  <si>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</si>
  <si>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</si>
  <si>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</si>
  <si>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</si>
  <si>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</si>
  <si>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</si>
  <si>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</si>
  <si>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</si>
  <si>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</si>
  <si>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</si>
  <si>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</si>
  <si>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</si>
  <si>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</si>
  <si>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</si>
  <si>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</si>
  <si>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</si>
  <si>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</si>
  <si>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</si>
  <si>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</si>
  <si>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</si>
  <si>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</si>
  <si>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</si>
  <si>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</si>
  <si>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</si>
  <si>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</si>
  <si>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</si>
  <si>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</si>
  <si>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</si>
  <si>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</si>
  <si>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</si>
  <si>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</si>
  <si>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</si>
  <si>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</si>
  <si>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</si>
  <si>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</si>
  <si>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</si>
  <si>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</si>
  <si>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</si>
  <si>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</si>
  <si>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</si>
  <si>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</si>
  <si>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</si>
  <si>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</si>
  <si>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</si>
  <si>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</si>
  <si>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</si>
  <si>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</si>
  <si>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</si>
  <si>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</si>
  <si>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</si>
  <si>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</si>
  <si>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</si>
  <si>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</si>
  <si>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</si>
  <si>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</si>
  <si>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</si>
  <si>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</si>
  <si>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</si>
  <si>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</si>
  <si>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</si>
  <si>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</si>
  <si>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</si>
  <si>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</si>
  <si>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</si>
  <si>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</si>
  <si>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</si>
  <si>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</si>
  <si>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</si>
  <si>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</si>
  <si>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</si>
  <si>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</si>
  <si>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</si>
  <si>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</si>
  <si>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</si>
  <si>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</si>
  <si>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</si>
  <si>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</si>
  <si>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</si>
  <si>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</si>
  <si>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</si>
  <si>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</si>
  <si>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</si>
  <si>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</si>
  <si>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</si>
  <si>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</si>
  <si>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</si>
  <si>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</si>
  <si>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</si>
  <si>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</si>
  <si>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</si>
  <si>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</si>
  <si>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</si>
  <si>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</si>
  <si>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</si>
  <si>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</si>
  <si>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</si>
  <si>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</si>
  <si>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</si>
  <si>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</si>
  <si>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</si>
  <si>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</si>
  <si>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</si>
  <si>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</si>
  <si>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</si>
  <si>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</si>
  <si>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</si>
  <si>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</si>
  <si>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</si>
  <si>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</si>
  <si>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</si>
  <si>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</si>
  <si>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</si>
  <si>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</si>
  <si>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</si>
  <si>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</si>
  <si>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</si>
  <si>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</si>
  <si>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</si>
  <si>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</si>
  <si>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</si>
  <si>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</si>
  <si>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</si>
  <si>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</si>
  <si>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</si>
  <si>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</si>
  <si>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</si>
  <si>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</si>
  <si>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</si>
  <si>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</si>
  <si>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</si>
  <si>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</si>
  <si>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</si>
  <si>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</si>
  <si>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</si>
  <si>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</si>
  <si>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</si>
  <si>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</si>
  <si>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</si>
  <si>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</si>
  <si>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</si>
  <si>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</si>
  <si>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</si>
  <si>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</si>
  <si>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</si>
  <si>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</si>
  <si>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</si>
  <si>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</si>
  <si>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</si>
  <si>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</si>
  <si>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</si>
  <si>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</si>
  <si>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</si>
  <si>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</si>
  <si>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</si>
  <si>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</si>
  <si>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</si>
  <si>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</si>
  <si>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</si>
  <si>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</si>
  <si>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</si>
  <si>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</si>
  <si>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</si>
  <si>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</si>
  <si>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</si>
  <si>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</si>
  <si>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</si>
  <si>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</si>
  <si>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</si>
  <si>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</si>
  <si>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</si>
  <si>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</si>
  <si>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</si>
  <si>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</si>
  <si>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</si>
  <si>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</si>
  <si>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</si>
  <si>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</si>
  <si>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</si>
  <si>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</si>
  <si>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</si>
  <si>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</si>
  <si>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</si>
  <si>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</si>
  <si>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</si>
  <si>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</si>
  <si>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4203000000.000</t>
  </si>
  <si>
    <t>4.1.3 รายได้ดอกเบี้ยของแผ่นดิน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</si>
  <si>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</si>
  <si>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</si>
  <si>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</si>
  <si>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</si>
  <si>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</si>
  <si>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</si>
  <si>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</si>
  <si>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</si>
  <si>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</si>
  <si>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</si>
  <si>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</si>
  <si>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</si>
  <si>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</si>
  <si>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</si>
  <si>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</si>
  <si>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</si>
  <si>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</si>
  <si>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</si>
  <si>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</si>
  <si>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</si>
  <si>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</si>
  <si>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</si>
  <si>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</si>
  <si>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</si>
  <si>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</si>
  <si>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</si>
  <si>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</si>
  <si>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</si>
  <si>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</si>
  <si>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</si>
  <si>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</si>
  <si>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</si>
  <si>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</si>
  <si>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</si>
  <si>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</si>
  <si>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</si>
  <si>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</si>
  <si>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</si>
  <si>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</si>
  <si>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</si>
  <si>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</si>
  <si>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</si>
  <si>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</si>
  <si>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</si>
  <si>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</si>
  <si>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</si>
  <si>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</si>
  <si>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</si>
  <si>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</si>
  <si>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</si>
  <si>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</si>
  <si>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</si>
  <si>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</si>
  <si>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</si>
  <si>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</si>
  <si>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</si>
  <si>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</si>
  <si>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</si>
  <si>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</si>
  <si>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</si>
  <si>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</si>
  <si>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</si>
  <si>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</si>
  <si>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</si>
  <si>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</si>
  <si>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</si>
  <si>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</si>
  <si>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</si>
  <si>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</si>
  <si>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</si>
  <si>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</si>
  <si>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</si>
  <si>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</si>
  <si>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</si>
  <si>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</si>
  <si>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</si>
  <si>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</si>
  <si>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</si>
  <si>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</si>
  <si>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</si>
  <si>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</si>
  <si>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14150 โพธิ์ตาก,สสอ_</t>
  </si>
  <si>
    <t>14184 สถานีอนามัยนายาง</t>
  </si>
  <si>
    <t>00493 สำนักงานสาธารณสุขอำเภอเมืองสกลนคร</t>
  </si>
  <si>
    <t>00494 สำนักงานสาธารณสุขอำเภอกุสุมาลย์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</si>
  <si>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</si>
  <si>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</si>
  <si>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</si>
  <si>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</si>
  <si>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</si>
  <si>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</si>
  <si>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</si>
  <si>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</si>
  <si>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</si>
  <si>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</si>
  <si>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00505 สำนักงานสาธารณสุขอำเภอส่องดาว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</si>
  <si>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</si>
  <si>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</si>
  <si>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</si>
  <si>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00509 สำนักงานสาธารณสุขอำเภอโพนนาแก้ว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</si>
  <si>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</si>
  <si>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</si>
  <si>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</si>
  <si>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</si>
  <si>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</si>
  <si>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</si>
  <si>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</si>
  <si>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</si>
  <si>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</si>
  <si>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</si>
  <si>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</si>
  <si>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</si>
  <si>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</si>
  <si>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</si>
  <si>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</si>
  <si>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</si>
  <si>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</si>
  <si>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</si>
  <si>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</si>
  <si>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</si>
  <si>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</si>
  <si>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</si>
  <si>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</si>
  <si>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</si>
  <si>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</si>
  <si>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</si>
  <si>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</si>
  <si>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</si>
  <si>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</si>
  <si>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</si>
  <si>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</si>
  <si>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</si>
  <si>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</si>
  <si>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</si>
  <si>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</si>
  <si>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</si>
  <si>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</si>
  <si>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</si>
  <si>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</si>
  <si>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</si>
  <si>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</si>
  <si>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</si>
  <si>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</si>
  <si>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</si>
  <si>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</si>
  <si>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</si>
  <si>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</si>
  <si>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</si>
  <si>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</si>
  <si>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</si>
  <si>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</si>
  <si>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</si>
  <si>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</si>
  <si>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</si>
  <si>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</si>
  <si>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</si>
  <si>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</si>
  <si>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</si>
  <si>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</si>
  <si>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</si>
  <si>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</si>
  <si>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</si>
  <si>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</si>
  <si>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</si>
  <si>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</si>
  <si>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</si>
  <si>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</si>
  <si>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</si>
  <si>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</si>
  <si>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</si>
  <si>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</si>
  <si>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</si>
  <si>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</si>
  <si>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</si>
  <si>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</si>
  <si>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</si>
  <si>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</si>
  <si>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</si>
  <si>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</si>
  <si>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</si>
  <si>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</si>
  <si>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</si>
  <si>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</si>
  <si>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</si>
  <si>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</si>
  <si>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</si>
  <si>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</si>
  <si>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</si>
  <si>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</si>
  <si>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</si>
  <si>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</si>
  <si>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</si>
  <si>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</si>
  <si>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</si>
  <si>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</si>
  <si>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</si>
  <si>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</si>
  <si>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</si>
  <si>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</si>
  <si>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</si>
  <si>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</si>
  <si>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</si>
  <si>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</si>
  <si>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</si>
  <si>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</si>
  <si>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</si>
  <si>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</si>
  <si>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</si>
  <si>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</si>
  <si>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</si>
  <si>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</si>
  <si>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</si>
  <si>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</si>
  <si>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</si>
  <si>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</si>
  <si>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</si>
  <si>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</si>
  <si>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</si>
  <si>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</si>
  <si>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</si>
  <si>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</si>
  <si>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</si>
  <si>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</si>
  <si>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</si>
  <si>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</si>
  <si>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</si>
  <si>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</si>
  <si>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</si>
  <si>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</si>
  <si>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</si>
  <si>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</si>
  <si>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</si>
  <si>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</si>
  <si>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</si>
  <si>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</si>
  <si>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</si>
  <si>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</si>
  <si>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</si>
  <si>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</si>
  <si>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</si>
  <si>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</si>
  <si>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</si>
  <si>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</si>
  <si>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</si>
  <si>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</si>
  <si>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</si>
  <si>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</si>
  <si>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</si>
  <si>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</si>
  <si>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</si>
  <si>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</si>
  <si>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</si>
  <si>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</si>
  <si>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</si>
  <si>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</si>
  <si>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</si>
  <si>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</si>
  <si>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</si>
  <si>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</si>
  <si>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</si>
  <si>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</si>
  <si>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</si>
  <si>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</si>
  <si>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</si>
  <si>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14441 เทศบาลเมืองสกลนคร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</si>
  <si>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</si>
  <si>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</si>
  <si>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</si>
  <si>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</si>
  <si>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23748 ศสช_รพ_สน_2</t>
  </si>
  <si>
    <t>23816 ศสช_วัดแจ้ง</t>
  </si>
  <si>
    <t>41075 รพ_สต_ภูเพ็ก</t>
  </si>
  <si>
    <t>4205000000.000</t>
  </si>
  <si>
    <t>4.1.4 รายรับจากการขายสินทรัพย์ของแผ่นดิน</t>
  </si>
  <si>
    <t>4206000000.000</t>
  </si>
  <si>
    <t>5107000000.000</t>
  </si>
  <si>
    <t>4.1.5 รายได้อื่นของแผ่นดิน</t>
  </si>
  <si>
    <t>5.1.7 ค่าใช้จ่ายเงินอุดหนุน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</si>
  <si>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</si>
  <si>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</si>
  <si>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</si>
  <si>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</si>
  <si>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</si>
  <si>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</si>
  <si>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</si>
  <si>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</si>
  <si>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</si>
  <si>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</si>
  <si>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</si>
  <si>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</si>
  <si>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</si>
  <si>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</si>
  <si>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</si>
  <si>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</si>
  <si>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</si>
  <si>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</si>
  <si>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</si>
  <si>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</si>
  <si>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</si>
  <si>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</si>
  <si>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</si>
  <si>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</si>
  <si>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</si>
  <si>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</si>
  <si>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</si>
  <si>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</si>
  <si>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</si>
  <si>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</si>
  <si>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</si>
  <si>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</si>
  <si>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</si>
  <si>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</si>
  <si>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</si>
  <si>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</si>
  <si>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</si>
  <si>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</si>
  <si>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</si>
  <si>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</si>
  <si>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</si>
  <si>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</si>
  <si>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</si>
  <si>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</si>
  <si>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</si>
  <si>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</si>
  <si>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</si>
  <si>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</si>
  <si>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</si>
  <si>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</si>
  <si>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</si>
  <si>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</si>
  <si>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</si>
  <si>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</si>
  <si>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</si>
  <si>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</si>
  <si>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</si>
  <si>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</si>
  <si>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</si>
  <si>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</si>
  <si>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</si>
  <si>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</si>
  <si>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</si>
  <si>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</si>
  <si>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</si>
  <si>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</si>
  <si>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</si>
  <si>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</si>
  <si>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</si>
  <si>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</si>
  <si>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</si>
  <si>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</si>
  <si>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</si>
  <si>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</si>
  <si>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</si>
  <si>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</si>
  <si>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</si>
  <si>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</si>
  <si>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</si>
  <si>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</si>
  <si>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</si>
  <si>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</si>
  <si>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</si>
  <si>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</si>
  <si>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</si>
  <si>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</si>
  <si>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</si>
  <si>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</si>
  <si>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</si>
  <si>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</si>
  <si>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</si>
  <si>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</si>
  <si>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</si>
  <si>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</si>
  <si>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</si>
  <si>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</si>
  <si>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</si>
  <si>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</si>
  <si>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</si>
  <si>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</si>
  <si>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</si>
  <si>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</si>
  <si>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</si>
  <si>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</si>
  <si>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</si>
  <si>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</si>
  <si>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</si>
  <si>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</si>
  <si>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</si>
  <si>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</si>
  <si>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</si>
  <si>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</si>
  <si>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</si>
  <si>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</si>
  <si>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</si>
  <si>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</si>
  <si>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</si>
  <si>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</si>
  <si>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</si>
  <si>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</si>
  <si>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</si>
  <si>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</si>
  <si>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</si>
  <si>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</si>
  <si>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</si>
  <si>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</si>
  <si>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</si>
  <si>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</si>
  <si>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</si>
  <si>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</si>
  <si>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</si>
  <si>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</si>
  <si>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</si>
  <si>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</si>
  <si>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</si>
  <si>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</si>
  <si>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</si>
  <si>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</si>
  <si>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</si>
  <si>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</si>
  <si>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</si>
  <si>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</si>
  <si>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</si>
  <si>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</si>
  <si>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</si>
  <si>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</si>
  <si>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</si>
  <si>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</si>
  <si>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</si>
  <si>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</si>
  <si>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</si>
  <si>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>สำหรับเดือน เมษายน 2563  ปีงบประมาณ 2563  (ข้อมูล ณ วันที่ 26 พฤษภาคม 2563  เวลา 10.00 น.)</t>
  </si>
  <si>
    <t xml:space="preserve">                                                    สำหรับเดือน เมษายน 2563  ปีงบประมาณ 2563  (ข้อมูล ณ วันที่ 26 พฤษภาคม 2563  เวลา 10.00 น.)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</si>
</sst>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2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08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4" fontId="6" fillId="0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10" fillId="23" borderId="0" xfId="1" applyFont="1" applyFill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0" applyNumberFormat="1" applyFill="1"/>
    <xf numFmtId="43" fontId="11" fillId="0" borderId="0" xfId="0" applyNumberFormat="1" applyFont="1" applyFill="1"/>
    <xf numFmtId="43" fontId="0" fillId="0" borderId="0" xfId="1" applyFont="1" applyFill="1" applyAlignment="1">
      <alignment horizontal="left"/>
    </xf>
    <xf numFmtId="43" fontId="1" fillId="0" borderId="0" xfId="0" applyNumberFormat="1" applyFont="1" applyFill="1"/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40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2" xfId="0" applyFont="1" applyFill="1" applyBorder="1" applyAlignment="1">
      <alignment horizontal="left" vertical="top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7" fillId="19" borderId="0" xfId="0" applyFont="1" applyFill="1" applyAlignment="1">
      <alignment horizontal="center" vertical="center" wrapText="1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</cellXfs>
  <cellStyles count="8">
    <cellStyle name="Comma" xfId="1" builtinId="3"/>
    <cellStyle name="Comma 2" xfId="4"/>
    <cellStyle name="Hyperlink" xfId="7" builtinId="8"/>
    <cellStyle name="Normal" xfId="0" builtinId="0"/>
    <cellStyle name="Normal 2" xfId="2"/>
    <cellStyle name="Normal 3" xfId="3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en-US" baseline="0"/>
              <a:t>  </a:t>
            </a:r>
            <a:r>
              <a:rPr lang="th-TH" baseline="0"/>
              <a:t>มีนาคม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3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'!$C$13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'!$B$14:$B$21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'!$C$14:$C$21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'!$D$13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'!$B$14:$B$21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'!$D$14:$D$21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30507648"/>
        <c:axId val="-230912080"/>
      </c:barChart>
      <c:catAx>
        <c:axId val="-23050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-230912080"/>
        <c:crosses val="autoZero"/>
        <c:auto val="1"/>
        <c:lblAlgn val="ctr"/>
        <c:lblOffset val="100"/>
        <c:noMultiLvlLbl val="0"/>
      </c:catAx>
      <c:valAx>
        <c:axId val="-230912080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-23050764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8.emf"/><Relationship Id="rId1" Type="http://schemas.openxmlformats.org/officeDocument/2006/relationships/image" Target="../media/image7.emf"/><Relationship Id="rId6" Type="http://schemas.openxmlformats.org/officeDocument/2006/relationships/image" Target="../media/image12.emf"/><Relationship Id="rId5" Type="http://schemas.openxmlformats.org/officeDocument/2006/relationships/image" Target="../media/image11.emf"/><Relationship Id="rId4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20750</xdr:rowOff>
    </xdr:from>
    <xdr:to>
      <xdr:col>8</xdr:col>
      <xdr:colOff>0</xdr:colOff>
      <xdr:row>32</xdr:row>
      <xdr:rowOff>6802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4097" name="Control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4098" name="Control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4099" name="Control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4100" name="Control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4101" name="Control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4102" name="Control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1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control" Target="../activeX/activeX9.xml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image" Target="../media/image8.emf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image" Target="../media/image12.emf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control" Target="../activeX/activeX12.xml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image" Target="../media/image11.emf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control" Target="../activeX/activeX8.xml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control" Target="../activeX/activeX11.xml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image" Target="../media/image7.emf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image" Target="../media/image10.emf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control" Target="../activeX/activeX7.x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control" Target="../activeX/activeX10.xml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vmlDrawing" Target="../drawings/vmlDrawing2.v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image" Target="../media/image9.emf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drawing" Target="../drawings/drawing3.xml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0"/>
  <sheetViews>
    <sheetView zoomScale="50" zoomScaleNormal="50" workbookViewId="0">
      <selection activeCell="AA1" sqref="A1:AA1048576"/>
    </sheetView>
  </sheetViews>
  <sheetFormatPr defaultColWidth="27.375" defaultRowHeight="14.25" x14ac:dyDescent="0.2"/>
  <cols>
    <col min="1" max="1" width="27.375" style="252"/>
    <col min="2" max="4" width="27.375" style="245"/>
    <col min="5" max="7" width="27.375" style="252"/>
    <col min="8" max="11" width="27.375" style="246"/>
    <col min="12" max="15" width="27.375" style="252"/>
    <col min="16" max="21" width="27.375" style="40"/>
    <col min="22" max="27" width="27.375" style="247"/>
    <col min="28" max="16384" width="27.375" style="252"/>
  </cols>
  <sheetData>
    <row r="1" spans="1:27" x14ac:dyDescent="0.2">
      <c r="A1" s="252" t="s">
        <v>2457</v>
      </c>
      <c r="B1" s="245" t="s">
        <v>2458</v>
      </c>
      <c r="C1" s="245" t="s">
        <v>2459</v>
      </c>
      <c r="D1" s="245" t="s">
        <v>2460</v>
      </c>
      <c r="E1" s="252" t="s">
        <v>2461</v>
      </c>
      <c r="F1" s="252" t="s">
        <v>2462</v>
      </c>
      <c r="G1" s="252" t="s">
        <v>2463</v>
      </c>
      <c r="H1" s="246" t="s">
        <v>2464</v>
      </c>
      <c r="I1" s="246" t="s">
        <v>2465</v>
      </c>
      <c r="J1" s="246" t="s">
        <v>2466</v>
      </c>
      <c r="K1" s="246" t="s">
        <v>2467</v>
      </c>
      <c r="L1" s="252" t="s">
        <v>2468</v>
      </c>
      <c r="M1" s="252" t="s">
        <v>2469</v>
      </c>
      <c r="N1" s="252" t="s">
        <v>2470</v>
      </c>
      <c r="O1" s="252" t="s">
        <v>2471</v>
      </c>
      <c r="P1" s="40" t="s">
        <v>2472</v>
      </c>
      <c r="Q1" s="40" t="s">
        <v>2473</v>
      </c>
      <c r="R1" s="40" t="s">
        <v>2474</v>
      </c>
      <c r="S1" s="40" t="s">
        <v>2475</v>
      </c>
      <c r="T1" s="40" t="s">
        <v>2476</v>
      </c>
      <c r="U1" s="40" t="s">
        <v>2477</v>
      </c>
      <c r="V1" s="247" t="s">
        <v>2478</v>
      </c>
      <c r="W1" s="247" t="s">
        <v>2479</v>
      </c>
      <c r="X1" s="247" t="s">
        <v>2480</v>
      </c>
      <c r="Y1" s="247" t="s">
        <v>2481</v>
      </c>
      <c r="Z1" s="247" t="s">
        <v>2482</v>
      </c>
      <c r="AA1" s="247" t="s">
        <v>2483</v>
      </c>
    </row>
    <row r="2" spans="1:27" x14ac:dyDescent="0.2">
      <c r="A2" s="252" t="s">
        <v>2484</v>
      </c>
      <c r="B2" s="245" t="s">
        <v>2485</v>
      </c>
      <c r="C2" s="245" t="s">
        <v>2486</v>
      </c>
      <c r="D2" s="245" t="s">
        <v>2487</v>
      </c>
      <c r="E2" s="252" t="s">
        <v>2488</v>
      </c>
      <c r="F2" s="252" t="s">
        <v>2489</v>
      </c>
      <c r="G2" s="252" t="s">
        <v>2490</v>
      </c>
      <c r="H2" s="246" t="s">
        <v>2491</v>
      </c>
      <c r="I2" s="246" t="s">
        <v>2492</v>
      </c>
      <c r="J2" s="246" t="s">
        <v>2493</v>
      </c>
      <c r="K2" s="246" t="s">
        <v>2494</v>
      </c>
      <c r="L2" s="252" t="s">
        <v>2495</v>
      </c>
      <c r="M2" s="252" t="s">
        <v>2496</v>
      </c>
      <c r="N2" s="252" t="s">
        <v>2497</v>
      </c>
      <c r="O2" s="252" t="s">
        <v>2498</v>
      </c>
      <c r="P2" s="40" t="s">
        <v>2499</v>
      </c>
      <c r="Q2" s="40" t="s">
        <v>2500</v>
      </c>
      <c r="R2" s="40" t="s">
        <v>2501</v>
      </c>
      <c r="S2" s="40" t="s">
        <v>2502</v>
      </c>
      <c r="T2" s="40" t="s">
        <v>2503</v>
      </c>
      <c r="U2" s="40" t="s">
        <v>2504</v>
      </c>
      <c r="V2" s="247" t="s">
        <v>2505</v>
      </c>
      <c r="W2" s="247" t="s">
        <v>2506</v>
      </c>
      <c r="X2" s="247" t="s">
        <v>2507</v>
      </c>
      <c r="Y2" s="247" t="s">
        <v>2508</v>
      </c>
      <c r="Z2" s="247" t="s">
        <v>2509</v>
      </c>
      <c r="AA2" s="247" t="s">
        <v>2510</v>
      </c>
    </row>
    <row r="3" spans="1:27" x14ac:dyDescent="0.2">
      <c r="A3" s="252" t="s">
        <v>2511</v>
      </c>
      <c r="B3" s="245">
        <v>46934820.289999999</v>
      </c>
      <c r="C3" s="245">
        <v>1355681.05</v>
      </c>
      <c r="D3" s="245">
        <v>3524942.54</v>
      </c>
      <c r="E3" s="252">
        <v>66088812.119999997</v>
      </c>
      <c r="F3" s="252">
        <v>26950090.030000001</v>
      </c>
      <c r="G3" s="252">
        <v>74001</v>
      </c>
      <c r="H3" s="246">
        <v>585642</v>
      </c>
      <c r="I3" s="246">
        <v>1141645.27</v>
      </c>
      <c r="J3" s="246">
        <v>18926465.859999999</v>
      </c>
      <c r="K3" s="246">
        <v>1061736.48</v>
      </c>
      <c r="L3" s="252">
        <v>83909</v>
      </c>
      <c r="M3" s="252">
        <v>-13766216.32</v>
      </c>
      <c r="N3" s="252">
        <v>7926157.1900000004</v>
      </c>
      <c r="O3" s="252">
        <v>141362601.53</v>
      </c>
      <c r="P3" s="40">
        <v>74246552.689999998</v>
      </c>
      <c r="Q3" s="40">
        <v>1664617</v>
      </c>
      <c r="R3" s="40">
        <v>56353.15</v>
      </c>
      <c r="S3" s="40">
        <v>300</v>
      </c>
      <c r="T3" s="40">
        <v>34631954.460000001</v>
      </c>
      <c r="U3" s="40">
        <v>2659735.59</v>
      </c>
      <c r="V3" s="247">
        <v>55970225.799999997</v>
      </c>
      <c r="W3" s="247">
        <v>220763.25</v>
      </c>
      <c r="X3" s="247">
        <v>164774</v>
      </c>
      <c r="Y3" s="247">
        <v>38491493.229999997</v>
      </c>
      <c r="Z3" s="247">
        <v>9893529.0199999996</v>
      </c>
      <c r="AA3" s="247">
        <v>2691531.3</v>
      </c>
    </row>
    <row r="4" spans="1:27" x14ac:dyDescent="0.2">
      <c r="A4" s="252" t="s">
        <v>2512</v>
      </c>
      <c r="B4" s="245">
        <v>31989.38</v>
      </c>
      <c r="D4" s="245">
        <v>3640</v>
      </c>
      <c r="E4" s="252">
        <v>2748631.94</v>
      </c>
      <c r="F4" s="252">
        <v>26371.5</v>
      </c>
      <c r="K4" s="246">
        <v>16960</v>
      </c>
      <c r="N4" s="252">
        <v>2084587.41</v>
      </c>
      <c r="O4" s="252">
        <v>840540.25</v>
      </c>
      <c r="R4" s="40">
        <v>64.64</v>
      </c>
      <c r="T4" s="40">
        <v>3609470</v>
      </c>
      <c r="U4" s="40">
        <v>32835.199999999997</v>
      </c>
      <c r="V4" s="247">
        <v>3621970</v>
      </c>
      <c r="Y4" s="247">
        <v>21485.200000000001</v>
      </c>
      <c r="Z4" s="247">
        <v>116039.48</v>
      </c>
      <c r="AA4" s="247">
        <v>14330</v>
      </c>
    </row>
    <row r="5" spans="1:27" x14ac:dyDescent="0.2">
      <c r="A5" s="252" t="s">
        <v>2513</v>
      </c>
      <c r="B5" s="245">
        <v>28956.28</v>
      </c>
      <c r="E5" s="252">
        <v>575124.06000000006</v>
      </c>
      <c r="F5" s="252">
        <v>3</v>
      </c>
      <c r="J5" s="246">
        <v>13200</v>
      </c>
      <c r="O5" s="252">
        <v>2129382.7599999998</v>
      </c>
      <c r="R5" s="40">
        <v>594.20000000000005</v>
      </c>
      <c r="T5" s="40">
        <v>506460</v>
      </c>
      <c r="U5" s="40">
        <v>166846.92000000001</v>
      </c>
      <c r="V5" s="247">
        <v>608264</v>
      </c>
      <c r="W5" s="247">
        <v>7380.45</v>
      </c>
      <c r="Y5" s="247">
        <v>177409.84</v>
      </c>
      <c r="Z5" s="247">
        <v>56606.62</v>
      </c>
    </row>
    <row r="6" spans="1:27" x14ac:dyDescent="0.2">
      <c r="A6" s="252" t="s">
        <v>2514</v>
      </c>
      <c r="B6" s="245">
        <v>5120</v>
      </c>
      <c r="E6" s="252">
        <v>3523566.68</v>
      </c>
      <c r="F6" s="252">
        <v>70956.98</v>
      </c>
      <c r="J6" s="246">
        <v>5120</v>
      </c>
      <c r="K6" s="246">
        <v>0</v>
      </c>
      <c r="N6" s="252">
        <v>301790.15999999997</v>
      </c>
      <c r="P6" s="40">
        <v>4880</v>
      </c>
      <c r="T6" s="40">
        <v>1053346.26</v>
      </c>
      <c r="U6" s="40">
        <v>184308</v>
      </c>
      <c r="V6" s="247">
        <v>1054966.26</v>
      </c>
      <c r="X6" s="247">
        <v>8598</v>
      </c>
      <c r="Y6" s="247">
        <v>130884.95</v>
      </c>
      <c r="Z6" s="247">
        <v>19350.7</v>
      </c>
    </row>
    <row r="10" spans="1:27" x14ac:dyDescent="0.2">
      <c r="A10" s="252" t="s">
        <v>179</v>
      </c>
      <c r="B10" s="245">
        <v>1289560.6399999999</v>
      </c>
      <c r="C10" s="245">
        <v>9861</v>
      </c>
      <c r="D10" s="245">
        <v>62122.81</v>
      </c>
      <c r="E10" s="252">
        <v>298409.39</v>
      </c>
      <c r="F10" s="252">
        <v>-15579.82</v>
      </c>
      <c r="I10" s="246">
        <v>42618.42</v>
      </c>
      <c r="J10" s="246">
        <v>122038</v>
      </c>
      <c r="K10" s="246">
        <v>146.66999999999999</v>
      </c>
      <c r="N10" s="252">
        <v>-1256389.6399999999</v>
      </c>
      <c r="O10" s="252">
        <v>2551683.71</v>
      </c>
      <c r="P10" s="40">
        <v>2164336.14</v>
      </c>
      <c r="R10" s="40">
        <v>1649.43</v>
      </c>
      <c r="T10" s="40">
        <v>718160.1</v>
      </c>
      <c r="U10" s="40">
        <v>21000</v>
      </c>
      <c r="V10" s="247">
        <v>1431280.1</v>
      </c>
      <c r="Y10" s="247">
        <v>950062.23</v>
      </c>
      <c r="Z10" s="247">
        <v>202025.48</v>
      </c>
      <c r="AA10" s="247">
        <v>51500</v>
      </c>
    </row>
    <row r="11" spans="1:27" x14ac:dyDescent="0.2">
      <c r="A11" s="253" t="s">
        <v>181</v>
      </c>
      <c r="B11" s="245">
        <v>368149.22</v>
      </c>
      <c r="C11" s="245">
        <v>0</v>
      </c>
      <c r="D11" s="245">
        <v>166889.73000000001</v>
      </c>
      <c r="E11" s="252">
        <v>1290031.55</v>
      </c>
      <c r="F11" s="252">
        <v>394981.01</v>
      </c>
      <c r="I11" s="246">
        <v>47463.59</v>
      </c>
      <c r="J11" s="246">
        <v>200000</v>
      </c>
      <c r="K11" s="246">
        <v>732.77</v>
      </c>
      <c r="N11" s="252">
        <v>-150979.37</v>
      </c>
      <c r="O11" s="252">
        <v>2241809.08</v>
      </c>
      <c r="P11" s="40">
        <v>1090766.1599999999</v>
      </c>
      <c r="R11" s="40">
        <v>475.84</v>
      </c>
      <c r="T11" s="40">
        <v>417350</v>
      </c>
      <c r="V11" s="247">
        <v>927057</v>
      </c>
      <c r="W11" s="247">
        <v>34024</v>
      </c>
      <c r="Y11" s="247">
        <v>435280.93</v>
      </c>
      <c r="Z11" s="247">
        <v>212089.63</v>
      </c>
    </row>
    <row r="12" spans="1:27" x14ac:dyDescent="0.2">
      <c r="A12" s="252" t="s">
        <v>183</v>
      </c>
      <c r="B12" s="245">
        <v>1350874.49</v>
      </c>
      <c r="C12" s="245">
        <v>-6500</v>
      </c>
      <c r="D12" s="245">
        <v>59288.5</v>
      </c>
      <c r="E12" s="252">
        <v>715809.4</v>
      </c>
      <c r="F12" s="252">
        <v>696399.39</v>
      </c>
      <c r="H12" s="246">
        <v>460000</v>
      </c>
      <c r="I12" s="246">
        <v>27234.240000000002</v>
      </c>
      <c r="K12" s="246">
        <v>228.04</v>
      </c>
      <c r="N12" s="252">
        <v>1683122.51</v>
      </c>
      <c r="O12" s="252">
        <v>1390481.55</v>
      </c>
      <c r="P12" s="40">
        <v>2037515.46</v>
      </c>
      <c r="R12" s="40">
        <v>2235.65</v>
      </c>
      <c r="T12" s="40">
        <v>371140</v>
      </c>
      <c r="U12" s="40">
        <v>4600</v>
      </c>
      <c r="V12" s="247">
        <v>1360880</v>
      </c>
      <c r="W12" s="247">
        <v>18485</v>
      </c>
      <c r="X12" s="247">
        <v>50935</v>
      </c>
      <c r="Y12" s="247">
        <v>1554567.25</v>
      </c>
      <c r="Z12" s="247">
        <v>150761.42000000001</v>
      </c>
    </row>
    <row r="13" spans="1:27" x14ac:dyDescent="0.2">
      <c r="A13" s="252" t="s">
        <v>185</v>
      </c>
      <c r="B13" s="245">
        <v>1318644.75</v>
      </c>
      <c r="C13" s="245">
        <v>0</v>
      </c>
      <c r="D13" s="245">
        <v>60408.28</v>
      </c>
      <c r="E13" s="252">
        <v>497707.1</v>
      </c>
      <c r="F13" s="252">
        <v>604485.06000000006</v>
      </c>
      <c r="H13" s="246">
        <v>0</v>
      </c>
      <c r="I13" s="246">
        <v>69335</v>
      </c>
      <c r="J13" s="246">
        <v>500336</v>
      </c>
      <c r="K13" s="246">
        <v>239.57</v>
      </c>
      <c r="N13" s="252">
        <v>364820</v>
      </c>
      <c r="O13" s="252">
        <v>1997230.39</v>
      </c>
      <c r="P13" s="40">
        <v>941120.37</v>
      </c>
      <c r="R13" s="40">
        <v>1537.9</v>
      </c>
      <c r="T13" s="40">
        <v>414742.3</v>
      </c>
      <c r="U13" s="40">
        <v>12500</v>
      </c>
      <c r="V13" s="247">
        <v>760432.3</v>
      </c>
      <c r="Y13" s="247">
        <v>747964</v>
      </c>
      <c r="Z13" s="247">
        <v>281096.84999999998</v>
      </c>
    </row>
    <row r="14" spans="1:27" x14ac:dyDescent="0.2">
      <c r="A14" s="252" t="s">
        <v>187</v>
      </c>
      <c r="B14" s="245">
        <v>1276575.27</v>
      </c>
      <c r="C14" s="245">
        <v>53400</v>
      </c>
      <c r="D14" s="245">
        <v>102979.92</v>
      </c>
      <c r="E14" s="252">
        <v>751026.93</v>
      </c>
      <c r="F14" s="252">
        <v>329895.28000000003</v>
      </c>
      <c r="H14" s="246">
        <v>0</v>
      </c>
      <c r="I14" s="246">
        <v>18556.599999999999</v>
      </c>
      <c r="J14" s="246">
        <v>332898</v>
      </c>
      <c r="K14" s="246">
        <v>335.42</v>
      </c>
      <c r="L14" s="252">
        <v>38750</v>
      </c>
      <c r="N14" s="252">
        <v>1145571.56</v>
      </c>
      <c r="O14" s="252">
        <v>2502473.91</v>
      </c>
      <c r="P14" s="40">
        <v>1363961.89</v>
      </c>
      <c r="R14" s="40">
        <v>1305.1400000000001</v>
      </c>
      <c r="T14" s="40">
        <v>798733.8</v>
      </c>
      <c r="V14" s="247">
        <v>1248623.8</v>
      </c>
      <c r="Y14" s="247">
        <v>712191.39</v>
      </c>
      <c r="Z14" s="247">
        <v>189630.93</v>
      </c>
    </row>
    <row r="15" spans="1:27" x14ac:dyDescent="0.2">
      <c r="A15" s="252" t="s">
        <v>189</v>
      </c>
      <c r="B15" s="245">
        <v>1220042.47</v>
      </c>
      <c r="C15" s="245">
        <v>29542</v>
      </c>
      <c r="D15" s="245">
        <v>191168.04</v>
      </c>
      <c r="E15" s="252">
        <v>459479.22</v>
      </c>
      <c r="F15" s="252">
        <v>346554.33</v>
      </c>
      <c r="I15" s="246">
        <v>19683.740000000002</v>
      </c>
      <c r="J15" s="246">
        <v>376388</v>
      </c>
      <c r="K15" s="246">
        <v>19900</v>
      </c>
      <c r="N15" s="252">
        <v>-1035693.9</v>
      </c>
      <c r="O15" s="252">
        <v>2525004.41</v>
      </c>
      <c r="P15" s="40">
        <v>1395159.08</v>
      </c>
      <c r="R15" s="40">
        <v>680.03</v>
      </c>
      <c r="T15" s="40">
        <v>800676.9</v>
      </c>
      <c r="U15" s="40">
        <v>30000</v>
      </c>
      <c r="V15" s="247">
        <v>1122437.8999999999</v>
      </c>
      <c r="Y15" s="247">
        <v>477658.76</v>
      </c>
      <c r="Z15" s="247">
        <v>255335.54</v>
      </c>
    </row>
    <row r="16" spans="1:27" x14ac:dyDescent="0.2">
      <c r="A16" s="252" t="s">
        <v>191</v>
      </c>
      <c r="B16" s="245">
        <v>807904.19</v>
      </c>
      <c r="C16" s="245">
        <v>0</v>
      </c>
      <c r="D16" s="245">
        <v>52900.3</v>
      </c>
      <c r="E16" s="252">
        <v>294021.78000000003</v>
      </c>
      <c r="F16" s="252">
        <v>704469.71</v>
      </c>
      <c r="I16" s="246">
        <v>11700</v>
      </c>
      <c r="J16" s="246">
        <v>60000</v>
      </c>
      <c r="K16" s="246">
        <v>17.34</v>
      </c>
      <c r="N16" s="252">
        <v>-3272095.47</v>
      </c>
      <c r="O16" s="252">
        <v>4613167.97</v>
      </c>
      <c r="P16" s="40">
        <v>1466774.5</v>
      </c>
      <c r="R16" s="40">
        <v>615.21</v>
      </c>
      <c r="T16" s="40">
        <v>439649</v>
      </c>
      <c r="U16" s="40">
        <v>10500</v>
      </c>
      <c r="V16" s="247">
        <v>656559</v>
      </c>
      <c r="X16" s="247">
        <v>9730</v>
      </c>
      <c r="Y16" s="247">
        <v>651375.07999999996</v>
      </c>
      <c r="Z16" s="247">
        <v>114590.49</v>
      </c>
    </row>
    <row r="17" spans="1:26" x14ac:dyDescent="0.2">
      <c r="A17" s="252" t="s">
        <v>193</v>
      </c>
      <c r="B17" s="245">
        <v>642308.48</v>
      </c>
      <c r="C17" s="245">
        <v>28424</v>
      </c>
      <c r="D17" s="245">
        <v>101112.88</v>
      </c>
      <c r="E17" s="252">
        <v>1792440.17</v>
      </c>
      <c r="F17" s="252">
        <v>759511.51</v>
      </c>
      <c r="I17" s="246">
        <v>11700</v>
      </c>
      <c r="J17" s="246">
        <v>199920</v>
      </c>
      <c r="M17" s="252">
        <v>-1001238.62</v>
      </c>
      <c r="N17" s="252">
        <v>930289.08</v>
      </c>
      <c r="O17" s="252">
        <v>2841083.43</v>
      </c>
      <c r="P17" s="40">
        <v>1235284.78</v>
      </c>
      <c r="R17" s="40">
        <v>391.76</v>
      </c>
      <c r="T17" s="40">
        <v>518470</v>
      </c>
      <c r="V17" s="247">
        <v>872180</v>
      </c>
      <c r="Y17" s="247">
        <v>445940.44</v>
      </c>
      <c r="Z17" s="247">
        <v>86441.95</v>
      </c>
    </row>
    <row r="18" spans="1:26" x14ac:dyDescent="0.2">
      <c r="A18" s="252" t="s">
        <v>195</v>
      </c>
      <c r="B18" s="245">
        <v>698225.66</v>
      </c>
      <c r="C18" s="245">
        <v>0</v>
      </c>
      <c r="D18" s="245">
        <v>48614.09</v>
      </c>
      <c r="E18" s="252">
        <v>2712882.04</v>
      </c>
      <c r="F18" s="252">
        <v>188614.28</v>
      </c>
      <c r="H18" s="246">
        <v>1500</v>
      </c>
      <c r="I18" s="246">
        <v>8550</v>
      </c>
      <c r="K18" s="246">
        <v>0</v>
      </c>
      <c r="N18" s="252">
        <v>2818559.99</v>
      </c>
      <c r="O18" s="252">
        <v>675062.61</v>
      </c>
      <c r="P18" s="40">
        <v>930803.33</v>
      </c>
      <c r="Q18" s="40">
        <v>114950</v>
      </c>
      <c r="R18" s="40">
        <v>816.44</v>
      </c>
      <c r="T18" s="40">
        <v>464368</v>
      </c>
      <c r="U18" s="40">
        <v>42000</v>
      </c>
      <c r="V18" s="247">
        <v>684928</v>
      </c>
      <c r="Y18" s="247">
        <v>413369.25</v>
      </c>
      <c r="Z18" s="247">
        <v>176646.05</v>
      </c>
    </row>
    <row r="19" spans="1:26" x14ac:dyDescent="0.2">
      <c r="A19" s="252" t="s">
        <v>197</v>
      </c>
      <c r="B19" s="245">
        <v>669314.14</v>
      </c>
      <c r="C19" s="245">
        <v>101391.8</v>
      </c>
      <c r="D19" s="245">
        <v>66768.289999999994</v>
      </c>
      <c r="E19" s="252">
        <v>251606.03</v>
      </c>
      <c r="F19" s="252">
        <v>529019.4</v>
      </c>
      <c r="I19" s="246">
        <v>2715</v>
      </c>
      <c r="J19" s="246">
        <v>638180</v>
      </c>
      <c r="K19" s="246">
        <v>5265.02</v>
      </c>
      <c r="O19" s="252">
        <v>1767990.24</v>
      </c>
      <c r="P19" s="40">
        <v>1333514.19</v>
      </c>
      <c r="R19" s="40">
        <v>304.35000000000002</v>
      </c>
      <c r="T19" s="40">
        <v>607490</v>
      </c>
      <c r="V19" s="247">
        <v>925010</v>
      </c>
      <c r="Y19" s="247">
        <v>630351.06000000006</v>
      </c>
      <c r="Z19" s="247">
        <v>129755.76</v>
      </c>
    </row>
    <row r="20" spans="1:26" x14ac:dyDescent="0.2">
      <c r="A20" s="252" t="s">
        <v>199</v>
      </c>
      <c r="B20" s="245">
        <v>1320700.01</v>
      </c>
      <c r="C20" s="245">
        <v>0</v>
      </c>
      <c r="D20" s="245">
        <v>30685.09</v>
      </c>
      <c r="E20" s="252">
        <v>3280548.27</v>
      </c>
      <c r="F20" s="252">
        <v>598604.76</v>
      </c>
      <c r="H20" s="246">
        <v>0</v>
      </c>
      <c r="I20" s="246">
        <v>12130.17</v>
      </c>
      <c r="J20" s="246">
        <v>244980</v>
      </c>
      <c r="K20" s="246">
        <v>6069.8</v>
      </c>
      <c r="M20" s="252">
        <v>489131.41</v>
      </c>
      <c r="N20" s="252">
        <v>3116195.21</v>
      </c>
      <c r="O20" s="252">
        <v>938360.62</v>
      </c>
      <c r="P20" s="40">
        <v>1865139.14</v>
      </c>
      <c r="R20" s="40">
        <v>2677.29</v>
      </c>
      <c r="T20" s="40">
        <v>934473</v>
      </c>
      <c r="V20" s="247">
        <v>1344669</v>
      </c>
      <c r="X20" s="247">
        <v>3988</v>
      </c>
      <c r="Y20" s="247">
        <v>704522.58</v>
      </c>
      <c r="Z20" s="247">
        <v>247487.93</v>
      </c>
    </row>
    <row r="21" spans="1:26" x14ac:dyDescent="0.2">
      <c r="A21" s="252" t="s">
        <v>201</v>
      </c>
      <c r="B21" s="245">
        <v>829907.45</v>
      </c>
      <c r="C21" s="245">
        <v>15600</v>
      </c>
      <c r="D21" s="245">
        <v>20824.89</v>
      </c>
      <c r="E21" s="252">
        <v>327063.61</v>
      </c>
      <c r="F21" s="252">
        <v>577844.27</v>
      </c>
      <c r="I21" s="246">
        <v>0</v>
      </c>
      <c r="J21" s="246">
        <v>418668.44</v>
      </c>
      <c r="K21" s="246">
        <v>18.690000000000001</v>
      </c>
      <c r="N21" s="252">
        <v>624697.25</v>
      </c>
      <c r="O21" s="252">
        <v>909939.73</v>
      </c>
      <c r="P21" s="40">
        <v>1321699.27</v>
      </c>
      <c r="R21" s="40">
        <v>303.88</v>
      </c>
      <c r="T21" s="40">
        <v>729890</v>
      </c>
      <c r="V21" s="247">
        <v>1161670</v>
      </c>
      <c r="Y21" s="247">
        <v>898338.07</v>
      </c>
      <c r="Z21" s="247">
        <v>154306.97</v>
      </c>
    </row>
    <row r="22" spans="1:26" x14ac:dyDescent="0.2">
      <c r="A22" s="252" t="s">
        <v>203</v>
      </c>
      <c r="B22" s="245">
        <v>864651.85</v>
      </c>
      <c r="C22" s="245">
        <v>74400</v>
      </c>
      <c r="D22" s="245">
        <v>446891.68</v>
      </c>
      <c r="E22" s="252">
        <v>599382.93999999994</v>
      </c>
      <c r="F22" s="252">
        <v>408330.68</v>
      </c>
      <c r="H22" s="246">
        <v>26860</v>
      </c>
      <c r="I22" s="246">
        <v>6036.41</v>
      </c>
      <c r="J22" s="246">
        <v>96000</v>
      </c>
      <c r="K22" s="246">
        <v>5637.89</v>
      </c>
      <c r="N22" s="252">
        <v>415697.8</v>
      </c>
      <c r="O22" s="252">
        <v>1741975.93</v>
      </c>
      <c r="P22" s="40">
        <v>1020329.79</v>
      </c>
      <c r="T22" s="40">
        <v>242830</v>
      </c>
      <c r="V22" s="247">
        <v>612640</v>
      </c>
      <c r="Y22" s="247">
        <v>398154.49</v>
      </c>
      <c r="Z22" s="247">
        <v>101673.18</v>
      </c>
    </row>
    <row r="23" spans="1:26" x14ac:dyDescent="0.2">
      <c r="A23" s="252" t="s">
        <v>205</v>
      </c>
      <c r="B23" s="245">
        <v>837537.37</v>
      </c>
      <c r="C23" s="245">
        <v>0</v>
      </c>
      <c r="D23" s="245">
        <v>116239.28</v>
      </c>
      <c r="E23" s="252">
        <v>1979798.92</v>
      </c>
      <c r="F23" s="252">
        <v>532850.81999999995</v>
      </c>
      <c r="H23" s="246">
        <v>9000</v>
      </c>
      <c r="I23" s="246">
        <v>18106.419999999998</v>
      </c>
      <c r="J23" s="246">
        <v>257100</v>
      </c>
      <c r="K23" s="246">
        <v>156.82</v>
      </c>
      <c r="N23" s="252">
        <v>8400</v>
      </c>
      <c r="O23" s="252">
        <v>2083742</v>
      </c>
      <c r="P23" s="40">
        <v>1165639.51</v>
      </c>
      <c r="R23" s="40">
        <v>1318.85</v>
      </c>
      <c r="T23" s="40">
        <v>249690</v>
      </c>
      <c r="V23" s="247">
        <v>602897</v>
      </c>
      <c r="Y23" s="247">
        <v>755293.65</v>
      </c>
      <c r="Z23" s="247">
        <v>148192.59</v>
      </c>
    </row>
    <row r="24" spans="1:26" x14ac:dyDescent="0.2">
      <c r="A24" s="252" t="s">
        <v>210</v>
      </c>
      <c r="B24" s="245">
        <v>1184345.79</v>
      </c>
      <c r="C24" s="245">
        <v>0</v>
      </c>
      <c r="D24" s="245">
        <v>23213.88</v>
      </c>
      <c r="E24" s="252">
        <v>108285.5</v>
      </c>
      <c r="F24" s="252">
        <v>172639.26</v>
      </c>
      <c r="M24" s="252">
        <v>-1004325.38</v>
      </c>
      <c r="N24" s="252">
        <v>654578</v>
      </c>
      <c r="O24" s="252">
        <v>3255627.81</v>
      </c>
      <c r="P24" s="40">
        <v>2436097.5099999998</v>
      </c>
      <c r="R24" s="40">
        <v>1355.09</v>
      </c>
      <c r="T24" s="40">
        <v>822528</v>
      </c>
      <c r="U24" s="40">
        <v>10500</v>
      </c>
      <c r="V24" s="247">
        <v>1370888</v>
      </c>
      <c r="W24" s="247">
        <v>5120</v>
      </c>
      <c r="Y24" s="247">
        <v>821290.35</v>
      </c>
      <c r="Z24" s="247">
        <v>104947.94</v>
      </c>
    </row>
    <row r="25" spans="1:26" x14ac:dyDescent="0.2">
      <c r="A25" s="252" t="s">
        <v>211</v>
      </c>
      <c r="B25" s="245">
        <v>776656.32</v>
      </c>
      <c r="C25" s="245">
        <v>0</v>
      </c>
      <c r="D25" s="245">
        <v>3304.11</v>
      </c>
      <c r="E25" s="252">
        <v>1162133.3999999999</v>
      </c>
      <c r="F25" s="252">
        <v>343515.19</v>
      </c>
      <c r="M25" s="252">
        <v>-160236.91</v>
      </c>
      <c r="O25" s="252">
        <v>1812784.26</v>
      </c>
      <c r="P25" s="40">
        <v>1484410.59</v>
      </c>
      <c r="R25" s="40">
        <v>664.91</v>
      </c>
      <c r="T25" s="40">
        <v>1173720</v>
      </c>
      <c r="U25" s="40">
        <v>10500</v>
      </c>
      <c r="V25" s="247">
        <v>1251954</v>
      </c>
      <c r="Y25" s="247">
        <v>656969.43999999994</v>
      </c>
      <c r="Z25" s="247">
        <v>112376.39</v>
      </c>
    </row>
    <row r="26" spans="1:26" x14ac:dyDescent="0.2">
      <c r="A26" s="252" t="s">
        <v>212</v>
      </c>
      <c r="B26" s="245">
        <v>408310.5</v>
      </c>
      <c r="C26" s="245">
        <v>1205.5</v>
      </c>
      <c r="D26" s="245">
        <v>5059.18</v>
      </c>
      <c r="E26" s="252">
        <v>44250.36</v>
      </c>
      <c r="F26" s="252">
        <v>-151185.32999999999</v>
      </c>
      <c r="I26" s="246">
        <v>3900</v>
      </c>
      <c r="J26" s="246">
        <v>156285</v>
      </c>
      <c r="K26" s="246">
        <v>143.58000000000001</v>
      </c>
      <c r="M26" s="252">
        <v>-1725865.28</v>
      </c>
      <c r="O26" s="252">
        <v>1839928.23</v>
      </c>
      <c r="P26" s="40">
        <v>961558.29</v>
      </c>
      <c r="T26" s="40">
        <v>370415.5</v>
      </c>
      <c r="V26" s="247">
        <v>653234.57999999996</v>
      </c>
      <c r="Y26" s="247">
        <v>552780.06999999995</v>
      </c>
      <c r="Z26" s="247">
        <v>89274.96</v>
      </c>
    </row>
    <row r="27" spans="1:26" x14ac:dyDescent="0.2">
      <c r="A27" s="252" t="s">
        <v>213</v>
      </c>
      <c r="B27" s="245">
        <v>726261.11</v>
      </c>
      <c r="C27" s="245">
        <v>0</v>
      </c>
      <c r="D27" s="245">
        <v>5137.8599999999997</v>
      </c>
      <c r="E27" s="252">
        <v>2285509.25</v>
      </c>
      <c r="F27" s="252">
        <v>758660.35</v>
      </c>
      <c r="I27" s="246">
        <v>119900</v>
      </c>
      <c r="J27" s="246">
        <v>171097</v>
      </c>
      <c r="M27" s="252">
        <v>110198.95</v>
      </c>
      <c r="N27" s="252">
        <v>29027.3</v>
      </c>
      <c r="O27" s="252">
        <v>3263098.4</v>
      </c>
      <c r="P27" s="40">
        <v>1361329.33</v>
      </c>
      <c r="R27" s="40">
        <v>822.32</v>
      </c>
      <c r="T27" s="40">
        <v>840070</v>
      </c>
      <c r="V27" s="247">
        <v>1350266</v>
      </c>
      <c r="Y27" s="247">
        <v>613960.53</v>
      </c>
      <c r="Z27" s="247">
        <v>125885.2</v>
      </c>
    </row>
    <row r="28" spans="1:26" x14ac:dyDescent="0.2">
      <c r="A28" s="252" t="s">
        <v>214</v>
      </c>
      <c r="B28" s="245">
        <v>215314.47</v>
      </c>
      <c r="C28" s="245">
        <v>0</v>
      </c>
      <c r="D28" s="245">
        <v>13664.96</v>
      </c>
      <c r="E28" s="252">
        <v>2407048.2400000002</v>
      </c>
      <c r="F28" s="252">
        <v>602607.81000000006</v>
      </c>
      <c r="L28" s="252">
        <v>24608</v>
      </c>
      <c r="O28" s="252">
        <v>3122820.6</v>
      </c>
      <c r="P28" s="40">
        <v>983924.43</v>
      </c>
      <c r="T28" s="40">
        <v>172760</v>
      </c>
      <c r="V28" s="247">
        <v>457830</v>
      </c>
      <c r="Y28" s="247">
        <v>541806.81999999995</v>
      </c>
      <c r="Z28" s="247">
        <v>172975.59</v>
      </c>
    </row>
    <row r="29" spans="1:26" x14ac:dyDescent="0.2">
      <c r="A29" s="252" t="s">
        <v>215</v>
      </c>
      <c r="B29" s="245">
        <v>931011.45</v>
      </c>
      <c r="C29" s="245">
        <v>31619</v>
      </c>
      <c r="D29" s="245">
        <v>23525.65</v>
      </c>
      <c r="E29" s="252">
        <v>1276990.3</v>
      </c>
      <c r="F29" s="252">
        <v>958608.29</v>
      </c>
      <c r="J29" s="246">
        <v>2356114</v>
      </c>
      <c r="N29" s="252">
        <v>-1667681.77</v>
      </c>
      <c r="O29" s="252">
        <v>2219243.12</v>
      </c>
      <c r="P29" s="40">
        <v>1238371.48</v>
      </c>
      <c r="R29" s="40">
        <v>369.25</v>
      </c>
      <c r="T29" s="40">
        <v>197314.44</v>
      </c>
      <c r="U29" s="40">
        <v>12910</v>
      </c>
      <c r="V29" s="247">
        <v>542734.43999999994</v>
      </c>
      <c r="Y29" s="247">
        <v>481422.86</v>
      </c>
      <c r="Z29" s="247">
        <v>106153.33</v>
      </c>
    </row>
    <row r="30" spans="1:26" x14ac:dyDescent="0.2">
      <c r="A30" s="252" t="s">
        <v>216</v>
      </c>
      <c r="B30" s="245">
        <v>729984.52</v>
      </c>
      <c r="C30" s="245">
        <v>5751.5</v>
      </c>
      <c r="D30" s="245">
        <v>51663.79</v>
      </c>
      <c r="E30" s="252">
        <v>654856.56999999995</v>
      </c>
      <c r="F30" s="252">
        <v>194309.22</v>
      </c>
      <c r="J30" s="246">
        <v>231674</v>
      </c>
      <c r="M30" s="252">
        <v>-210876.62</v>
      </c>
      <c r="O30" s="252">
        <v>1260515.6599999999</v>
      </c>
      <c r="P30" s="40">
        <v>1117572.77</v>
      </c>
      <c r="R30" s="40">
        <v>0.57999999999999996</v>
      </c>
      <c r="T30" s="40">
        <v>202447.7</v>
      </c>
      <c r="V30" s="247">
        <v>522257.7</v>
      </c>
      <c r="Y30" s="247">
        <v>279942.59000000003</v>
      </c>
      <c r="Z30" s="247">
        <v>141617.20000000001</v>
      </c>
    </row>
    <row r="31" spans="1:26" x14ac:dyDescent="0.2">
      <c r="A31" s="252" t="s">
        <v>217</v>
      </c>
      <c r="B31" s="245">
        <v>486519.84</v>
      </c>
      <c r="C31" s="245">
        <v>110000</v>
      </c>
      <c r="D31" s="245">
        <v>1187.4100000000001</v>
      </c>
      <c r="E31" s="252">
        <v>375989</v>
      </c>
      <c r="F31" s="252">
        <v>478656.25</v>
      </c>
      <c r="J31" s="246">
        <v>308400</v>
      </c>
      <c r="K31" s="246">
        <v>20000</v>
      </c>
      <c r="L31" s="252">
        <v>551</v>
      </c>
      <c r="M31" s="252">
        <v>-2190280.75</v>
      </c>
      <c r="O31" s="252">
        <v>3095144.84</v>
      </c>
      <c r="P31" s="40">
        <v>1106675.93</v>
      </c>
      <c r="R31" s="40">
        <v>236.45</v>
      </c>
      <c r="T31" s="40">
        <v>787563</v>
      </c>
      <c r="U31" s="40">
        <v>222415</v>
      </c>
      <c r="V31" s="247">
        <v>1194982</v>
      </c>
      <c r="Y31" s="247">
        <v>493671.97</v>
      </c>
      <c r="Z31" s="247">
        <v>192276</v>
      </c>
    </row>
    <row r="32" spans="1:26" x14ac:dyDescent="0.2">
      <c r="A32" s="252" t="s">
        <v>218</v>
      </c>
      <c r="B32" s="245">
        <v>589540.28</v>
      </c>
      <c r="C32" s="245">
        <v>0</v>
      </c>
      <c r="D32" s="245">
        <v>8623</v>
      </c>
      <c r="E32" s="252">
        <v>1129709.75</v>
      </c>
      <c r="F32" s="252">
        <v>4047010.17</v>
      </c>
      <c r="I32" s="246">
        <v>139680</v>
      </c>
      <c r="M32" s="252">
        <v>-6227238.2800000003</v>
      </c>
      <c r="O32" s="252">
        <v>11903501.289999999</v>
      </c>
      <c r="P32" s="40">
        <v>2057732.86</v>
      </c>
      <c r="Q32" s="40">
        <v>702000</v>
      </c>
      <c r="T32" s="40">
        <v>793120</v>
      </c>
      <c r="V32" s="247">
        <v>1246470</v>
      </c>
      <c r="Y32" s="247">
        <v>1034882.68</v>
      </c>
      <c r="Z32" s="247">
        <v>1111124.49</v>
      </c>
    </row>
    <row r="33" spans="1:27" x14ac:dyDescent="0.2">
      <c r="A33" s="252" t="s">
        <v>219</v>
      </c>
      <c r="B33" s="245">
        <v>401102.53</v>
      </c>
      <c r="C33" s="245">
        <v>0</v>
      </c>
      <c r="D33" s="245">
        <v>47224.31</v>
      </c>
      <c r="E33" s="252">
        <v>1802234.32</v>
      </c>
      <c r="F33" s="252">
        <v>15</v>
      </c>
      <c r="O33" s="252">
        <v>4127803.68</v>
      </c>
      <c r="P33" s="40">
        <v>1338750.21</v>
      </c>
      <c r="T33" s="40">
        <v>468750</v>
      </c>
      <c r="V33" s="247">
        <v>1067610</v>
      </c>
      <c r="Y33" s="247">
        <v>325375.03999999998</v>
      </c>
      <c r="Z33" s="247">
        <v>49190.05</v>
      </c>
    </row>
    <row r="34" spans="1:27" x14ac:dyDescent="0.2">
      <c r="A34" s="252" t="s">
        <v>220</v>
      </c>
      <c r="B34" s="245">
        <v>792009.18</v>
      </c>
      <c r="C34" s="245">
        <v>64895.3</v>
      </c>
      <c r="D34" s="245">
        <v>200469.78</v>
      </c>
      <c r="E34" s="252">
        <v>694531.37</v>
      </c>
      <c r="F34" s="252">
        <v>179649.43</v>
      </c>
      <c r="N34" s="252">
        <v>1238239.96</v>
      </c>
      <c r="P34" s="40">
        <v>1757474.38</v>
      </c>
      <c r="R34" s="40">
        <v>499.9</v>
      </c>
      <c r="U34" s="40">
        <v>7890</v>
      </c>
      <c r="V34" s="247">
        <v>384839</v>
      </c>
      <c r="Y34" s="247">
        <v>571501.1</v>
      </c>
      <c r="Z34" s="247">
        <v>110337.08</v>
      </c>
    </row>
    <row r="35" spans="1:27" x14ac:dyDescent="0.2">
      <c r="A35" s="252" t="s">
        <v>221</v>
      </c>
      <c r="B35" s="245">
        <v>543813.92000000004</v>
      </c>
      <c r="C35" s="245">
        <v>0</v>
      </c>
      <c r="D35" s="245">
        <v>27769.47</v>
      </c>
      <c r="E35" s="252">
        <v>644105.17000000004</v>
      </c>
      <c r="F35" s="252">
        <v>360595.97</v>
      </c>
      <c r="G35" s="252">
        <v>1</v>
      </c>
      <c r="O35" s="252">
        <v>2563303.2200000002</v>
      </c>
      <c r="P35" s="40">
        <v>1462371.18</v>
      </c>
      <c r="R35" s="40">
        <v>409.82</v>
      </c>
      <c r="T35" s="40">
        <v>245910</v>
      </c>
      <c r="V35" s="247">
        <v>660828</v>
      </c>
      <c r="Y35" s="247">
        <v>368486.78</v>
      </c>
      <c r="Z35" s="247">
        <v>195074.75</v>
      </c>
    </row>
    <row r="36" spans="1:27" x14ac:dyDescent="0.2">
      <c r="A36" s="252" t="s">
        <v>225</v>
      </c>
      <c r="B36" s="245">
        <v>1223781.19</v>
      </c>
      <c r="C36" s="245">
        <v>3378</v>
      </c>
      <c r="D36" s="245">
        <v>42779</v>
      </c>
      <c r="E36" s="252">
        <v>792682.26</v>
      </c>
      <c r="F36" s="252">
        <v>82438.899999999994</v>
      </c>
      <c r="I36" s="246">
        <v>17250</v>
      </c>
      <c r="J36" s="246">
        <v>288690</v>
      </c>
      <c r="K36" s="246">
        <v>502.77</v>
      </c>
      <c r="O36" s="252">
        <v>3551030.77</v>
      </c>
      <c r="P36" s="40">
        <v>696464.75</v>
      </c>
      <c r="Q36" s="40">
        <v>54000</v>
      </c>
      <c r="R36" s="40">
        <v>2423.9</v>
      </c>
      <c r="T36" s="40">
        <v>1100196.28</v>
      </c>
      <c r="V36" s="247">
        <v>1475006.28</v>
      </c>
      <c r="Y36" s="247">
        <v>366864.83</v>
      </c>
      <c r="Z36" s="247">
        <v>84662.27</v>
      </c>
    </row>
    <row r="37" spans="1:27" x14ac:dyDescent="0.2">
      <c r="A37" s="252" t="s">
        <v>226</v>
      </c>
      <c r="B37" s="245">
        <v>889101.76</v>
      </c>
      <c r="C37" s="245">
        <v>8384</v>
      </c>
      <c r="D37" s="245">
        <v>5751.65</v>
      </c>
      <c r="E37" s="252">
        <v>455637.54</v>
      </c>
      <c r="F37" s="252">
        <v>269407.58</v>
      </c>
      <c r="I37" s="246">
        <v>11235.58</v>
      </c>
      <c r="J37" s="246">
        <v>12018</v>
      </c>
      <c r="K37" s="246">
        <v>2328.23</v>
      </c>
      <c r="N37" s="252">
        <v>55199.63</v>
      </c>
      <c r="O37" s="252">
        <v>1930924.79</v>
      </c>
      <c r="P37" s="40">
        <v>1103627.7</v>
      </c>
      <c r="R37" s="40">
        <v>1023.96</v>
      </c>
      <c r="T37" s="40">
        <v>435120</v>
      </c>
      <c r="V37" s="247">
        <v>641518</v>
      </c>
      <c r="Y37" s="247">
        <v>398863.2</v>
      </c>
      <c r="Z37" s="247">
        <v>181607.41</v>
      </c>
    </row>
    <row r="38" spans="1:27" x14ac:dyDescent="0.2">
      <c r="A38" s="252" t="s">
        <v>227</v>
      </c>
      <c r="B38" s="245">
        <v>141818.51</v>
      </c>
      <c r="C38" s="245">
        <v>11738</v>
      </c>
      <c r="D38" s="245">
        <v>12570.16</v>
      </c>
      <c r="E38" s="252">
        <v>226410.89</v>
      </c>
      <c r="F38" s="252">
        <v>156196.35</v>
      </c>
      <c r="I38" s="246">
        <v>25182.31</v>
      </c>
      <c r="J38" s="246">
        <v>218954</v>
      </c>
      <c r="K38" s="246">
        <v>1031.73</v>
      </c>
      <c r="N38" s="252">
        <v>133908.93</v>
      </c>
      <c r="O38" s="252">
        <v>2854572.07</v>
      </c>
      <c r="P38" s="40">
        <v>957600.33</v>
      </c>
      <c r="Q38" s="40">
        <v>191030</v>
      </c>
      <c r="R38" s="40">
        <v>205.66</v>
      </c>
      <c r="T38" s="40">
        <v>165879</v>
      </c>
      <c r="V38" s="247">
        <v>637521</v>
      </c>
      <c r="X38" s="247">
        <v>4630</v>
      </c>
      <c r="Y38" s="247">
        <v>759781.35</v>
      </c>
      <c r="Z38" s="247">
        <v>242610.34</v>
      </c>
      <c r="AA38" s="247">
        <v>58000</v>
      </c>
    </row>
    <row r="39" spans="1:27" x14ac:dyDescent="0.2">
      <c r="A39" s="252" t="s">
        <v>228</v>
      </c>
      <c r="B39" s="245">
        <v>512930.79</v>
      </c>
      <c r="C39" s="245">
        <v>34248.800000000003</v>
      </c>
      <c r="D39" s="245">
        <v>19723.310000000001</v>
      </c>
      <c r="E39" s="252">
        <v>526415.55000000005</v>
      </c>
      <c r="F39" s="252">
        <v>78070.789999999994</v>
      </c>
      <c r="H39" s="246">
        <v>20000</v>
      </c>
      <c r="I39" s="246">
        <v>20753.8</v>
      </c>
      <c r="L39" s="252">
        <v>20000</v>
      </c>
      <c r="M39" s="252">
        <v>-261641.49</v>
      </c>
      <c r="N39" s="252">
        <v>-6060.6</v>
      </c>
      <c r="O39" s="252">
        <v>1440362.48</v>
      </c>
      <c r="P39" s="40">
        <v>493179.87</v>
      </c>
      <c r="Q39" s="40">
        <v>23250</v>
      </c>
      <c r="R39" s="40">
        <v>1022.38</v>
      </c>
      <c r="T39" s="40">
        <v>443221.2</v>
      </c>
      <c r="V39" s="247">
        <v>577693.19999999995</v>
      </c>
      <c r="Y39" s="247">
        <v>341003.61</v>
      </c>
      <c r="Z39" s="247">
        <v>75665.59</v>
      </c>
    </row>
    <row r="40" spans="1:27" x14ac:dyDescent="0.2">
      <c r="A40" s="252" t="s">
        <v>229</v>
      </c>
      <c r="B40" s="245">
        <v>479049.95</v>
      </c>
      <c r="C40" s="245">
        <v>10468.39</v>
      </c>
      <c r="D40" s="245">
        <v>16963.96</v>
      </c>
      <c r="E40" s="252">
        <v>2906275.65</v>
      </c>
      <c r="F40" s="252">
        <v>98723.82</v>
      </c>
      <c r="I40" s="246">
        <v>16762.5</v>
      </c>
      <c r="J40" s="246">
        <v>59250</v>
      </c>
      <c r="N40" s="252">
        <v>2870550.66</v>
      </c>
      <c r="O40" s="252">
        <v>455164.99</v>
      </c>
      <c r="P40" s="40">
        <v>694539.87</v>
      </c>
      <c r="R40" s="40">
        <v>839.12</v>
      </c>
      <c r="T40" s="40">
        <v>594603.74</v>
      </c>
      <c r="U40" s="40">
        <v>527</v>
      </c>
      <c r="V40" s="247">
        <v>974439.74</v>
      </c>
      <c r="W40" s="247">
        <v>9520</v>
      </c>
      <c r="Y40" s="247">
        <v>279692.15999999997</v>
      </c>
      <c r="Z40" s="247">
        <v>133571.70000000001</v>
      </c>
    </row>
    <row r="41" spans="1:27" x14ac:dyDescent="0.2">
      <c r="A41" s="252" t="s">
        <v>230</v>
      </c>
      <c r="B41" s="245">
        <v>399830.52</v>
      </c>
      <c r="C41" s="245">
        <v>1448.65</v>
      </c>
      <c r="D41" s="245">
        <v>40659.85</v>
      </c>
      <c r="E41" s="252">
        <v>237903.98</v>
      </c>
      <c r="F41" s="252">
        <v>210857.52</v>
      </c>
      <c r="I41" s="246">
        <v>9252</v>
      </c>
      <c r="J41" s="246">
        <v>320602.88</v>
      </c>
      <c r="K41" s="246">
        <v>152.38</v>
      </c>
      <c r="N41" s="252">
        <v>-78769.67</v>
      </c>
      <c r="O41" s="252">
        <v>1976836.89</v>
      </c>
      <c r="P41" s="40">
        <v>642117.96</v>
      </c>
      <c r="R41" s="40">
        <v>761.75</v>
      </c>
      <c r="T41" s="40">
        <v>518959.14</v>
      </c>
      <c r="V41" s="247">
        <v>713979.14</v>
      </c>
      <c r="X41" s="247">
        <v>37140</v>
      </c>
      <c r="Y41" s="247">
        <v>321099.90000000002</v>
      </c>
      <c r="Z41" s="247">
        <v>103900.3</v>
      </c>
    </row>
    <row r="42" spans="1:27" x14ac:dyDescent="0.2">
      <c r="A42" s="252" t="s">
        <v>231</v>
      </c>
      <c r="B42" s="245">
        <v>525388.18999999994</v>
      </c>
      <c r="C42" s="245">
        <v>15847</v>
      </c>
      <c r="D42" s="245">
        <v>77016.240000000005</v>
      </c>
      <c r="E42" s="252">
        <v>637479.26</v>
      </c>
      <c r="F42" s="252">
        <v>203414.58</v>
      </c>
      <c r="I42" s="246">
        <v>15728</v>
      </c>
      <c r="J42" s="246">
        <v>323225</v>
      </c>
      <c r="K42" s="246">
        <v>3081.54</v>
      </c>
      <c r="N42" s="252">
        <v>1444</v>
      </c>
      <c r="O42" s="252">
        <v>1732965.71</v>
      </c>
      <c r="P42" s="40">
        <v>826209.55</v>
      </c>
      <c r="Q42" s="40">
        <v>7200</v>
      </c>
      <c r="R42" s="40">
        <v>822.85</v>
      </c>
      <c r="T42" s="40">
        <v>386823.83</v>
      </c>
      <c r="U42" s="40">
        <v>142000</v>
      </c>
      <c r="V42" s="247">
        <v>812283.83</v>
      </c>
      <c r="X42" s="247">
        <v>6260</v>
      </c>
      <c r="Y42" s="247">
        <v>715285.92</v>
      </c>
      <c r="Z42" s="247">
        <v>114266.07</v>
      </c>
    </row>
    <row r="43" spans="1:27" x14ac:dyDescent="0.2">
      <c r="A43" s="252" t="s">
        <v>232</v>
      </c>
      <c r="B43" s="245">
        <v>531022.93000000005</v>
      </c>
      <c r="C43" s="245">
        <v>41429.14</v>
      </c>
      <c r="D43" s="245">
        <v>120301.81</v>
      </c>
      <c r="E43" s="252">
        <v>489196.96</v>
      </c>
      <c r="F43" s="252">
        <v>131069.26</v>
      </c>
      <c r="I43" s="246">
        <v>11465.11</v>
      </c>
      <c r="J43" s="246">
        <v>83800</v>
      </c>
      <c r="O43" s="252">
        <v>2083523.09</v>
      </c>
      <c r="P43" s="40">
        <v>611002.11</v>
      </c>
      <c r="R43" s="40">
        <v>1149.78</v>
      </c>
      <c r="T43" s="40">
        <v>414813</v>
      </c>
      <c r="V43" s="247">
        <v>721753</v>
      </c>
      <c r="W43" s="247">
        <v>9790</v>
      </c>
      <c r="Y43" s="247">
        <v>309755.18</v>
      </c>
      <c r="Z43" s="247">
        <v>187204.88</v>
      </c>
      <c r="AA43" s="247">
        <v>5200</v>
      </c>
    </row>
    <row r="44" spans="1:27" x14ac:dyDescent="0.2">
      <c r="A44" s="252" t="s">
        <v>233</v>
      </c>
      <c r="B44" s="245">
        <v>837523.23</v>
      </c>
      <c r="C44" s="245">
        <v>10000</v>
      </c>
      <c r="D44" s="245">
        <v>31864.01</v>
      </c>
      <c r="E44" s="252">
        <v>1093818.52</v>
      </c>
      <c r="F44" s="252">
        <v>257467.21</v>
      </c>
      <c r="H44" s="246">
        <v>0</v>
      </c>
      <c r="I44" s="246">
        <v>12689.32</v>
      </c>
      <c r="J44" s="246">
        <v>41090</v>
      </c>
      <c r="P44" s="40">
        <v>1113065.0900000001</v>
      </c>
      <c r="R44" s="40">
        <v>660.37</v>
      </c>
      <c r="T44" s="40">
        <v>419317.5</v>
      </c>
      <c r="V44" s="247">
        <v>724319.5</v>
      </c>
      <c r="Y44" s="247">
        <v>335359.39</v>
      </c>
      <c r="Z44" s="247">
        <v>130158.52</v>
      </c>
    </row>
    <row r="45" spans="1:27" x14ac:dyDescent="0.2">
      <c r="A45" s="252" t="s">
        <v>234</v>
      </c>
      <c r="B45" s="245">
        <v>51283.66</v>
      </c>
      <c r="C45" s="245">
        <v>88138.84</v>
      </c>
      <c r="D45" s="245">
        <v>40987.07</v>
      </c>
      <c r="E45" s="252">
        <v>694940.52</v>
      </c>
      <c r="F45" s="252">
        <v>284864.65000000002</v>
      </c>
      <c r="I45" s="246">
        <v>20500.21</v>
      </c>
      <c r="K45" s="246">
        <v>2798.77</v>
      </c>
      <c r="O45" s="252">
        <v>1500565.11</v>
      </c>
      <c r="P45" s="40">
        <v>909722.48</v>
      </c>
      <c r="Q45" s="40">
        <v>20000</v>
      </c>
      <c r="R45" s="40">
        <v>152.27000000000001</v>
      </c>
      <c r="T45" s="40">
        <v>500385.5</v>
      </c>
      <c r="U45" s="40">
        <v>9200</v>
      </c>
      <c r="V45" s="247">
        <v>952663.5</v>
      </c>
      <c r="W45" s="247">
        <v>3730</v>
      </c>
      <c r="Y45" s="247">
        <v>438560.62</v>
      </c>
      <c r="Z45" s="247">
        <v>134887.47</v>
      </c>
    </row>
    <row r="46" spans="1:27" x14ac:dyDescent="0.2">
      <c r="A46" s="252" t="s">
        <v>236</v>
      </c>
      <c r="B46" s="245">
        <v>149783.07999999999</v>
      </c>
      <c r="C46" s="245">
        <v>13119</v>
      </c>
      <c r="D46" s="245">
        <v>3695.5</v>
      </c>
      <c r="E46" s="252">
        <v>37161.120000000003</v>
      </c>
      <c r="F46" s="252">
        <v>198550.28</v>
      </c>
      <c r="G46" s="252">
        <v>1</v>
      </c>
      <c r="I46" s="246">
        <v>12910.51</v>
      </c>
      <c r="J46" s="246">
        <v>72000</v>
      </c>
      <c r="N46" s="252">
        <v>45350</v>
      </c>
      <c r="O46" s="252">
        <v>2280594.58</v>
      </c>
      <c r="P46" s="40">
        <v>542411.46</v>
      </c>
      <c r="Q46" s="40">
        <v>30000</v>
      </c>
      <c r="R46" s="40">
        <v>246.9</v>
      </c>
      <c r="T46" s="40">
        <v>927406.5</v>
      </c>
      <c r="V46" s="247">
        <v>1111382.5</v>
      </c>
      <c r="Y46" s="247">
        <v>383649.7</v>
      </c>
      <c r="Z46" s="247">
        <v>99470.97</v>
      </c>
    </row>
    <row r="47" spans="1:27" x14ac:dyDescent="0.2">
      <c r="A47" s="252" t="s">
        <v>240</v>
      </c>
      <c r="B47" s="245">
        <v>386773.5</v>
      </c>
      <c r="C47" s="245">
        <v>86614.5</v>
      </c>
      <c r="D47" s="245">
        <v>12481.27</v>
      </c>
      <c r="E47" s="252">
        <v>5692742.7400000002</v>
      </c>
      <c r="F47" s="252">
        <v>1987833.27</v>
      </c>
      <c r="H47" s="246">
        <v>0</v>
      </c>
      <c r="I47" s="246">
        <v>10614</v>
      </c>
      <c r="M47" s="252">
        <v>-1171647.55</v>
      </c>
      <c r="N47" s="252">
        <v>508481.42</v>
      </c>
      <c r="O47" s="252">
        <v>2114009</v>
      </c>
      <c r="P47" s="40">
        <v>457704.27</v>
      </c>
      <c r="R47" s="40">
        <v>836.99</v>
      </c>
      <c r="T47" s="40">
        <v>478116.7</v>
      </c>
      <c r="V47" s="247">
        <v>622146.69999999995</v>
      </c>
      <c r="X47" s="247">
        <v>3500</v>
      </c>
      <c r="Y47" s="247">
        <v>268414.36</v>
      </c>
      <c r="Z47" s="247">
        <v>315794.7</v>
      </c>
    </row>
    <row r="48" spans="1:27" x14ac:dyDescent="0.2">
      <c r="A48" s="252" t="s">
        <v>241</v>
      </c>
      <c r="B48" s="245">
        <v>179440.08</v>
      </c>
      <c r="C48" s="245">
        <v>55011.13</v>
      </c>
      <c r="D48" s="245">
        <v>17327.14</v>
      </c>
      <c r="E48" s="252">
        <v>3422555.1</v>
      </c>
      <c r="F48" s="252">
        <v>137474.51</v>
      </c>
      <c r="H48" s="246">
        <v>0</v>
      </c>
      <c r="I48" s="246">
        <v>20202</v>
      </c>
      <c r="J48" s="246">
        <v>91840</v>
      </c>
      <c r="K48" s="246">
        <v>0</v>
      </c>
      <c r="M48" s="252">
        <v>488987.81</v>
      </c>
      <c r="N48" s="252">
        <v>141120.4</v>
      </c>
      <c r="O48" s="252">
        <v>1646714.98</v>
      </c>
      <c r="P48" s="40">
        <v>595905.56000000006</v>
      </c>
      <c r="R48" s="40">
        <v>413.44</v>
      </c>
      <c r="T48" s="40">
        <v>235273.5</v>
      </c>
      <c r="V48" s="247">
        <v>523770.5</v>
      </c>
      <c r="Y48" s="247">
        <v>412420.96</v>
      </c>
      <c r="Z48" s="247">
        <v>153774.87</v>
      </c>
    </row>
    <row r="49" spans="1:27" x14ac:dyDescent="0.2">
      <c r="A49" s="252" t="s">
        <v>242</v>
      </c>
      <c r="B49" s="245">
        <v>719392.76</v>
      </c>
      <c r="C49" s="245">
        <v>4587.5</v>
      </c>
      <c r="D49" s="245">
        <v>14785.86</v>
      </c>
      <c r="E49" s="252">
        <v>1650179.04</v>
      </c>
      <c r="F49" s="252">
        <v>2083596.82</v>
      </c>
      <c r="G49" s="252">
        <v>73999</v>
      </c>
      <c r="H49" s="246">
        <v>0</v>
      </c>
      <c r="I49" s="246">
        <v>11370</v>
      </c>
      <c r="N49" s="252">
        <v>24300.68</v>
      </c>
      <c r="O49" s="252">
        <v>2273364.33</v>
      </c>
      <c r="P49" s="40">
        <v>329925.09999999998</v>
      </c>
      <c r="R49" s="40">
        <v>3207.06</v>
      </c>
      <c r="T49" s="40">
        <v>378630</v>
      </c>
      <c r="V49" s="247">
        <v>639570</v>
      </c>
      <c r="Y49" s="247">
        <v>276154.53999999998</v>
      </c>
      <c r="Z49" s="247">
        <v>157627.88</v>
      </c>
    </row>
    <row r="50" spans="1:27" x14ac:dyDescent="0.2">
      <c r="A50" s="252" t="s">
        <v>246</v>
      </c>
      <c r="B50" s="245">
        <v>651164.31999999995</v>
      </c>
      <c r="C50" s="245">
        <v>1064</v>
      </c>
      <c r="D50" s="245">
        <v>34436.28</v>
      </c>
      <c r="E50" s="252">
        <v>167025.91</v>
      </c>
      <c r="F50" s="252">
        <v>676570.1</v>
      </c>
      <c r="H50" s="246">
        <v>0</v>
      </c>
      <c r="I50" s="246">
        <v>0</v>
      </c>
      <c r="J50" s="246">
        <v>257770</v>
      </c>
      <c r="K50" s="246">
        <v>439.01</v>
      </c>
      <c r="N50" s="252">
        <v>181461.1</v>
      </c>
      <c r="O50" s="252">
        <v>2191305.25</v>
      </c>
      <c r="P50" s="40">
        <v>944206.18</v>
      </c>
      <c r="R50" s="40">
        <v>782.16</v>
      </c>
      <c r="T50" s="40">
        <v>828751.8</v>
      </c>
      <c r="U50" s="40">
        <v>9700</v>
      </c>
      <c r="V50" s="247">
        <v>1085441.8</v>
      </c>
      <c r="Y50" s="247">
        <v>308908.06</v>
      </c>
      <c r="Z50" s="247">
        <v>144188.81</v>
      </c>
    </row>
    <row r="51" spans="1:27" x14ac:dyDescent="0.2">
      <c r="A51" s="252" t="s">
        <v>247</v>
      </c>
      <c r="B51" s="245">
        <v>2203616.7799999998</v>
      </c>
      <c r="C51" s="245">
        <v>0</v>
      </c>
      <c r="D51" s="245">
        <v>126428.21</v>
      </c>
      <c r="E51" s="252">
        <v>1007217.27</v>
      </c>
      <c r="F51" s="252">
        <v>327149.07</v>
      </c>
      <c r="H51" s="246">
        <v>0</v>
      </c>
      <c r="I51" s="246">
        <v>0</v>
      </c>
      <c r="J51" s="246">
        <v>168474.55</v>
      </c>
      <c r="K51" s="246">
        <v>1105.3</v>
      </c>
      <c r="N51" s="252">
        <v>-84.89</v>
      </c>
      <c r="O51" s="252">
        <v>2281491.52</v>
      </c>
      <c r="P51" s="40">
        <v>2540704.37</v>
      </c>
      <c r="Q51" s="40">
        <v>132251</v>
      </c>
      <c r="R51" s="40">
        <v>3872.24</v>
      </c>
      <c r="T51" s="40">
        <v>1182596.82</v>
      </c>
      <c r="V51" s="247">
        <v>1725916.82</v>
      </c>
      <c r="W51" s="247">
        <v>14668.8</v>
      </c>
      <c r="Y51" s="247">
        <v>1185148.26</v>
      </c>
      <c r="Z51" s="247">
        <v>146724.91</v>
      </c>
      <c r="AA51" s="247">
        <v>9700</v>
      </c>
    </row>
    <row r="52" spans="1:27" x14ac:dyDescent="0.2">
      <c r="A52" s="252" t="s">
        <v>248</v>
      </c>
      <c r="B52" s="245">
        <v>162688.29</v>
      </c>
      <c r="C52" s="245">
        <v>0</v>
      </c>
      <c r="D52" s="245">
        <v>56563.92</v>
      </c>
      <c r="E52" s="252">
        <v>139875.73000000001</v>
      </c>
      <c r="F52" s="252">
        <v>518340.5</v>
      </c>
      <c r="H52" s="246">
        <v>0</v>
      </c>
      <c r="I52" s="246">
        <v>0</v>
      </c>
      <c r="J52" s="246">
        <v>83340</v>
      </c>
      <c r="K52" s="246">
        <v>2744</v>
      </c>
      <c r="O52" s="252">
        <v>2647377.69</v>
      </c>
      <c r="P52" s="40">
        <v>1721486.05</v>
      </c>
      <c r="Q52" s="40">
        <v>500</v>
      </c>
      <c r="R52" s="40">
        <v>576.55999999999995</v>
      </c>
      <c r="T52" s="40">
        <v>777224</v>
      </c>
      <c r="U52" s="40">
        <v>20600</v>
      </c>
      <c r="V52" s="247">
        <v>1334074</v>
      </c>
      <c r="Y52" s="247">
        <v>815608.25</v>
      </c>
      <c r="Z52" s="247">
        <v>107742.17</v>
      </c>
    </row>
    <row r="53" spans="1:27" x14ac:dyDescent="0.2">
      <c r="A53" s="252" t="s">
        <v>249</v>
      </c>
      <c r="B53" s="245">
        <v>720969.49</v>
      </c>
      <c r="C53" s="245">
        <v>0</v>
      </c>
      <c r="D53" s="245">
        <v>7046.86</v>
      </c>
      <c r="E53" s="252">
        <v>296996.65999999997</v>
      </c>
      <c r="F53" s="252">
        <v>386749.68</v>
      </c>
      <c r="H53" s="246">
        <v>0</v>
      </c>
      <c r="I53" s="246">
        <v>0</v>
      </c>
      <c r="J53" s="246">
        <v>562484.64</v>
      </c>
      <c r="K53" s="246">
        <v>2831</v>
      </c>
      <c r="O53" s="252">
        <v>4706462.17</v>
      </c>
      <c r="P53" s="40">
        <v>1155665.6599999999</v>
      </c>
      <c r="R53" s="40">
        <v>2822.73</v>
      </c>
      <c r="T53" s="40">
        <v>1182973.6399999999</v>
      </c>
      <c r="V53" s="247">
        <v>1320009.6399999999</v>
      </c>
      <c r="X53" s="247">
        <v>1000</v>
      </c>
      <c r="Y53" s="247">
        <v>837069.53</v>
      </c>
      <c r="Z53" s="247">
        <v>127141.63</v>
      </c>
    </row>
    <row r="54" spans="1:27" x14ac:dyDescent="0.2">
      <c r="A54" s="252" t="s">
        <v>253</v>
      </c>
      <c r="B54" s="245">
        <v>1334135.96</v>
      </c>
      <c r="C54" s="245">
        <v>3448</v>
      </c>
      <c r="D54" s="245">
        <v>93598.96</v>
      </c>
      <c r="E54" s="252">
        <v>1559668.47</v>
      </c>
      <c r="F54" s="252">
        <v>559607.63</v>
      </c>
      <c r="G54" s="252">
        <v>0</v>
      </c>
      <c r="J54" s="246">
        <v>47300</v>
      </c>
      <c r="K54" s="246">
        <v>3735.9</v>
      </c>
      <c r="N54" s="252">
        <v>1916233.64</v>
      </c>
      <c r="O54" s="252">
        <v>954921</v>
      </c>
      <c r="P54" s="40">
        <v>1022768.43</v>
      </c>
      <c r="R54" s="40">
        <v>1057.49</v>
      </c>
      <c r="T54" s="40">
        <v>158980</v>
      </c>
      <c r="U54" s="40">
        <v>981041</v>
      </c>
      <c r="V54" s="247">
        <v>472450</v>
      </c>
      <c r="X54" s="247">
        <v>4236</v>
      </c>
      <c r="Y54" s="247">
        <v>724962.61</v>
      </c>
      <c r="Z54" s="247">
        <v>133929.82999999999</v>
      </c>
      <c r="AA54" s="247">
        <v>200000</v>
      </c>
    </row>
    <row r="55" spans="1:27" x14ac:dyDescent="0.2">
      <c r="A55" s="254" t="s">
        <v>254</v>
      </c>
      <c r="B55" s="245">
        <v>3865647.96</v>
      </c>
      <c r="C55" s="245">
        <v>35800</v>
      </c>
      <c r="D55" s="245">
        <v>16931.46</v>
      </c>
      <c r="E55" s="252">
        <v>690659.65</v>
      </c>
      <c r="F55" s="252">
        <v>420798.64</v>
      </c>
      <c r="J55" s="246">
        <v>6509033.3399999999</v>
      </c>
      <c r="K55" s="246">
        <v>697</v>
      </c>
      <c r="N55" s="252">
        <v>105652.68</v>
      </c>
      <c r="O55" s="252">
        <v>2528782.23</v>
      </c>
      <c r="P55" s="40">
        <v>699713.84</v>
      </c>
      <c r="R55" s="40">
        <v>2744.08</v>
      </c>
      <c r="S55" s="40">
        <v>300</v>
      </c>
      <c r="T55" s="40">
        <v>238630</v>
      </c>
      <c r="U55" s="40">
        <v>54200</v>
      </c>
      <c r="V55" s="247">
        <v>602904</v>
      </c>
      <c r="W55" s="247">
        <v>36112</v>
      </c>
      <c r="Y55" s="247">
        <v>2016998.02</v>
      </c>
      <c r="Z55" s="247">
        <v>157900.14000000001</v>
      </c>
      <c r="AA55" s="247">
        <v>2296001.2999999998</v>
      </c>
    </row>
    <row r="56" spans="1:27" x14ac:dyDescent="0.2">
      <c r="A56" s="252" t="s">
        <v>255</v>
      </c>
      <c r="B56" s="245">
        <v>643893.23</v>
      </c>
      <c r="C56" s="245">
        <v>32500</v>
      </c>
      <c r="D56" s="245">
        <v>19437.599999999999</v>
      </c>
      <c r="E56" s="252">
        <v>952779.5</v>
      </c>
      <c r="F56" s="252">
        <v>150135.92000000001</v>
      </c>
      <c r="J56" s="246">
        <v>387273</v>
      </c>
      <c r="K56" s="246">
        <v>231</v>
      </c>
      <c r="N56" s="252">
        <v>-1260569.22</v>
      </c>
      <c r="O56" s="252">
        <v>2500517.0699999998</v>
      </c>
      <c r="P56" s="40">
        <v>1106684.3400000001</v>
      </c>
      <c r="R56" s="40">
        <v>493.84</v>
      </c>
      <c r="T56" s="40">
        <v>234160</v>
      </c>
      <c r="U56" s="40">
        <v>28200</v>
      </c>
      <c r="V56" s="247">
        <v>448245</v>
      </c>
      <c r="W56" s="247">
        <v>24516</v>
      </c>
      <c r="Y56" s="247">
        <v>585060.65</v>
      </c>
      <c r="Z56" s="247">
        <v>110022.13</v>
      </c>
      <c r="AA56" s="247">
        <v>30400</v>
      </c>
    </row>
    <row r="57" spans="1:27" x14ac:dyDescent="0.2">
      <c r="A57" s="252" t="s">
        <v>256</v>
      </c>
      <c r="B57" s="245">
        <v>872660.41</v>
      </c>
      <c r="C57" s="245">
        <v>0</v>
      </c>
      <c r="D57" s="245">
        <v>67144.66</v>
      </c>
      <c r="E57" s="252">
        <v>547004.15</v>
      </c>
      <c r="F57" s="252">
        <v>411107.3</v>
      </c>
      <c r="J57" s="246">
        <v>122763.49</v>
      </c>
      <c r="K57" s="246">
        <v>526</v>
      </c>
      <c r="N57" s="252">
        <v>-123102.74</v>
      </c>
      <c r="O57" s="252">
        <v>1946573.94</v>
      </c>
      <c r="P57" s="40">
        <v>1469797.96</v>
      </c>
      <c r="R57" s="40">
        <v>1230.5999999999999</v>
      </c>
      <c r="T57" s="40">
        <v>214900</v>
      </c>
      <c r="U57" s="40">
        <v>84600</v>
      </c>
      <c r="V57" s="247">
        <v>740451</v>
      </c>
      <c r="W57" s="247">
        <v>17028</v>
      </c>
      <c r="Y57" s="247">
        <v>880725.84</v>
      </c>
      <c r="Z57" s="247">
        <v>181167.89</v>
      </c>
    </row>
    <row r="58" spans="1:27" x14ac:dyDescent="0.2">
      <c r="A58" s="252" t="s">
        <v>257</v>
      </c>
      <c r="B58" s="245">
        <v>391286.14</v>
      </c>
      <c r="C58" s="245">
        <v>0</v>
      </c>
      <c r="D58" s="245">
        <v>30868.58</v>
      </c>
      <c r="E58" s="252">
        <v>224393.52</v>
      </c>
      <c r="F58" s="252">
        <v>251993.3</v>
      </c>
      <c r="J58" s="246">
        <v>163735.51999999999</v>
      </c>
      <c r="K58" s="246">
        <v>3057</v>
      </c>
      <c r="N58" s="252">
        <v>-329480.03999999998</v>
      </c>
      <c r="O58" s="252">
        <v>980950.37</v>
      </c>
      <c r="P58" s="40">
        <v>1335094.94</v>
      </c>
      <c r="R58" s="40">
        <v>633.99</v>
      </c>
      <c r="S58" s="40">
        <v>0</v>
      </c>
      <c r="T58" s="40">
        <v>207570</v>
      </c>
      <c r="U58" s="40">
        <v>252862.47</v>
      </c>
      <c r="V58" s="247">
        <v>314993</v>
      </c>
      <c r="W58" s="247">
        <v>8633</v>
      </c>
      <c r="Y58" s="247">
        <v>1353572.98</v>
      </c>
      <c r="Z58" s="247">
        <v>38683.730000000003</v>
      </c>
    </row>
    <row r="59" spans="1:27" x14ac:dyDescent="0.2">
      <c r="A59" s="252" t="s">
        <v>258</v>
      </c>
      <c r="B59" s="245">
        <v>441250.07</v>
      </c>
      <c r="C59" s="245">
        <v>0</v>
      </c>
      <c r="D59" s="245">
        <v>6513.49</v>
      </c>
      <c r="E59" s="252">
        <v>1029264.42</v>
      </c>
      <c r="F59" s="252">
        <v>87860.09</v>
      </c>
      <c r="J59" s="246">
        <v>161445</v>
      </c>
      <c r="K59" s="246">
        <v>0</v>
      </c>
      <c r="N59" s="252">
        <v>-349889.96</v>
      </c>
      <c r="O59" s="252">
        <v>1692734.22</v>
      </c>
      <c r="P59" s="40">
        <v>518580.63</v>
      </c>
      <c r="R59" s="40">
        <v>543.36</v>
      </c>
      <c r="T59" s="40">
        <v>146090</v>
      </c>
      <c r="U59" s="40">
        <v>12200</v>
      </c>
      <c r="V59" s="247">
        <v>241419</v>
      </c>
      <c r="W59" s="247">
        <v>1756</v>
      </c>
      <c r="Y59" s="247">
        <v>258914.83</v>
      </c>
      <c r="Z59" s="247">
        <v>88325.35</v>
      </c>
      <c r="AA59" s="247">
        <v>26400</v>
      </c>
    </row>
    <row r="60" spans="1:27" x14ac:dyDescent="0.2">
      <c r="A60" s="252" t="s">
        <v>262</v>
      </c>
      <c r="B60" s="245">
        <v>640450.6</v>
      </c>
      <c r="C60" s="245">
        <v>2370</v>
      </c>
      <c r="D60" s="245">
        <v>12830</v>
      </c>
      <c r="E60" s="252">
        <v>771937.94</v>
      </c>
      <c r="F60" s="252">
        <v>-485393.44</v>
      </c>
      <c r="H60" s="246">
        <v>48374</v>
      </c>
      <c r="I60" s="246">
        <v>0</v>
      </c>
      <c r="J60" s="246">
        <v>550319</v>
      </c>
      <c r="N60" s="252">
        <v>-2127372.7599999998</v>
      </c>
      <c r="O60" s="252">
        <v>2210713.7999999998</v>
      </c>
      <c r="P60" s="40">
        <v>1267386.56</v>
      </c>
      <c r="R60" s="40">
        <v>978.16</v>
      </c>
      <c r="T60" s="40">
        <v>533429.4</v>
      </c>
      <c r="V60" s="247">
        <v>760439.4</v>
      </c>
      <c r="X60" s="247">
        <v>5748</v>
      </c>
      <c r="Y60" s="247">
        <v>554918.38</v>
      </c>
      <c r="Z60" s="247">
        <v>92647.85</v>
      </c>
    </row>
    <row r="61" spans="1:27" x14ac:dyDescent="0.2">
      <c r="A61" s="252" t="s">
        <v>263</v>
      </c>
      <c r="B61" s="245">
        <v>1108791.07</v>
      </c>
      <c r="C61" s="245">
        <v>15811</v>
      </c>
      <c r="D61" s="245">
        <v>252687.26</v>
      </c>
      <c r="E61" s="252">
        <v>830679.07</v>
      </c>
      <c r="F61" s="252">
        <v>-40342.910000000003</v>
      </c>
      <c r="H61" s="246">
        <v>-22490</v>
      </c>
      <c r="I61" s="246">
        <v>12675</v>
      </c>
      <c r="J61" s="246">
        <v>355463</v>
      </c>
      <c r="N61" s="252">
        <v>210224.62</v>
      </c>
      <c r="O61" s="252">
        <v>1549075.07</v>
      </c>
      <c r="P61" s="40">
        <v>1576743.93</v>
      </c>
      <c r="R61" s="40">
        <v>1377.34</v>
      </c>
      <c r="T61" s="40">
        <v>792433</v>
      </c>
      <c r="U61" s="40">
        <v>74400</v>
      </c>
      <c r="V61" s="247">
        <v>986193</v>
      </c>
      <c r="Y61" s="247">
        <v>710130.46</v>
      </c>
      <c r="Z61" s="247">
        <v>89970.240000000005</v>
      </c>
    </row>
    <row r="62" spans="1:27" x14ac:dyDescent="0.2">
      <c r="A62" s="252" t="s">
        <v>264</v>
      </c>
      <c r="B62" s="245">
        <v>655449.76</v>
      </c>
      <c r="C62" s="245">
        <v>147478</v>
      </c>
      <c r="D62" s="245">
        <v>140963.29999999999</v>
      </c>
      <c r="E62" s="252">
        <v>48809.84</v>
      </c>
      <c r="F62" s="252">
        <v>141230.87</v>
      </c>
      <c r="I62" s="246">
        <v>90070</v>
      </c>
      <c r="J62" s="246">
        <v>382664</v>
      </c>
      <c r="K62" s="246">
        <v>895001.68</v>
      </c>
      <c r="N62" s="252">
        <v>-732513.36</v>
      </c>
      <c r="O62" s="252">
        <v>3406179.86</v>
      </c>
      <c r="P62" s="40">
        <v>1789744.43</v>
      </c>
      <c r="R62" s="40">
        <v>862.48</v>
      </c>
      <c r="T62" s="40">
        <v>787000</v>
      </c>
      <c r="V62" s="247">
        <v>1175308</v>
      </c>
      <c r="Y62" s="247">
        <v>777533.03</v>
      </c>
      <c r="Z62" s="247">
        <v>42946.47</v>
      </c>
    </row>
    <row r="63" spans="1:27" x14ac:dyDescent="0.2">
      <c r="A63" s="252" t="s">
        <v>265</v>
      </c>
      <c r="B63" s="245">
        <v>663292.89</v>
      </c>
      <c r="C63" s="245">
        <v>170315</v>
      </c>
      <c r="D63" s="245">
        <v>6583.24</v>
      </c>
      <c r="E63" s="252">
        <v>191526.32</v>
      </c>
      <c r="F63" s="252">
        <v>109967.81</v>
      </c>
      <c r="H63" s="246">
        <v>0</v>
      </c>
      <c r="I63" s="246">
        <v>-40200</v>
      </c>
      <c r="J63" s="246">
        <v>454638</v>
      </c>
      <c r="N63" s="252">
        <v>-12834.99</v>
      </c>
      <c r="O63" s="252">
        <v>1679166.57</v>
      </c>
      <c r="P63" s="40">
        <v>1199996.03</v>
      </c>
      <c r="Q63" s="40">
        <v>15000</v>
      </c>
      <c r="R63" s="40">
        <v>886.73</v>
      </c>
      <c r="T63" s="40">
        <v>45297</v>
      </c>
      <c r="U63" s="40">
        <v>175400</v>
      </c>
      <c r="V63" s="247">
        <v>249679</v>
      </c>
      <c r="X63" s="247">
        <v>440</v>
      </c>
      <c r="Y63" s="247">
        <v>580590.68999999994</v>
      </c>
      <c r="Z63" s="247">
        <v>40130.71</v>
      </c>
    </row>
    <row r="64" spans="1:27" x14ac:dyDescent="0.2">
      <c r="A64" s="252" t="s">
        <v>266</v>
      </c>
      <c r="B64" s="245">
        <v>563035.82999999996</v>
      </c>
      <c r="C64" s="245">
        <v>20000</v>
      </c>
      <c r="D64" s="245">
        <v>29990.33</v>
      </c>
      <c r="E64" s="252">
        <v>529332.29</v>
      </c>
      <c r="F64" s="252">
        <v>209898.17</v>
      </c>
      <c r="H64" s="246">
        <v>0</v>
      </c>
      <c r="I64" s="246">
        <v>29575</v>
      </c>
      <c r="J64" s="246">
        <v>37700</v>
      </c>
      <c r="K64" s="246">
        <v>43400</v>
      </c>
      <c r="O64" s="252">
        <v>1290095.46</v>
      </c>
      <c r="P64" s="40">
        <v>1251750.45</v>
      </c>
      <c r="R64" s="40">
        <v>572.5</v>
      </c>
      <c r="T64" s="40">
        <v>625488.71</v>
      </c>
      <c r="U64" s="40">
        <v>46000</v>
      </c>
      <c r="V64" s="247">
        <v>985988.71</v>
      </c>
      <c r="Y64" s="247">
        <v>374955.07</v>
      </c>
      <c r="Z64" s="247">
        <v>81889.350000000006</v>
      </c>
    </row>
    <row r="65" spans="1:26" x14ac:dyDescent="0.2">
      <c r="A65" s="252" t="s">
        <v>267</v>
      </c>
      <c r="B65" s="245">
        <v>1012076.88</v>
      </c>
      <c r="C65" s="245">
        <v>22892</v>
      </c>
      <c r="D65" s="245">
        <v>21950.06</v>
      </c>
      <c r="E65" s="252">
        <v>16982.689999999999</v>
      </c>
      <c r="F65" s="252">
        <v>45806.97</v>
      </c>
      <c r="H65" s="246">
        <v>-27</v>
      </c>
      <c r="I65" s="246">
        <v>147070</v>
      </c>
      <c r="J65" s="246">
        <v>161324</v>
      </c>
      <c r="K65" s="246">
        <v>4975</v>
      </c>
      <c r="N65" s="252">
        <v>70823.600000000006</v>
      </c>
      <c r="O65" s="252">
        <v>2056145.55</v>
      </c>
      <c r="P65" s="40">
        <v>1455652.17</v>
      </c>
      <c r="R65" s="40">
        <v>1349.25</v>
      </c>
      <c r="T65" s="40">
        <v>726146.2</v>
      </c>
      <c r="V65" s="247">
        <v>1171876.2</v>
      </c>
      <c r="X65" s="247">
        <v>15632</v>
      </c>
      <c r="Y65" s="247">
        <v>442207.82</v>
      </c>
      <c r="Z65" s="247">
        <v>137459.70000000001</v>
      </c>
    </row>
    <row r="66" spans="1:26" x14ac:dyDescent="0.2">
      <c r="A66" s="252" t="s">
        <v>271</v>
      </c>
      <c r="B66" s="245">
        <v>560492.38</v>
      </c>
      <c r="C66" s="245">
        <v>0</v>
      </c>
      <c r="D66" s="245">
        <v>100095.67999999999</v>
      </c>
      <c r="E66" s="252">
        <v>707355.93</v>
      </c>
      <c r="F66" s="252">
        <v>401413.01</v>
      </c>
      <c r="H66" s="246">
        <v>11635</v>
      </c>
      <c r="I66" s="246">
        <v>26393.93</v>
      </c>
      <c r="J66" s="246">
        <v>189830</v>
      </c>
      <c r="K66" s="246">
        <v>12071.5</v>
      </c>
      <c r="N66" s="252">
        <v>-1350652.02</v>
      </c>
      <c r="O66" s="252">
        <v>2912713.08</v>
      </c>
      <c r="P66" s="40">
        <v>1283526.51</v>
      </c>
      <c r="Q66" s="40">
        <v>164471</v>
      </c>
      <c r="R66" s="40">
        <v>680.4</v>
      </c>
      <c r="V66" s="247">
        <v>492690</v>
      </c>
      <c r="Y66" s="247">
        <v>748519.35</v>
      </c>
      <c r="Z66" s="247">
        <v>207332.05</v>
      </c>
    </row>
    <row r="67" spans="1:26" x14ac:dyDescent="0.2">
      <c r="A67" s="252" t="s">
        <v>272</v>
      </c>
      <c r="B67" s="245">
        <v>530385.97</v>
      </c>
      <c r="C67" s="245">
        <v>0</v>
      </c>
      <c r="D67" s="245">
        <v>45441.38</v>
      </c>
      <c r="E67" s="252">
        <v>880069.85</v>
      </c>
      <c r="F67" s="252">
        <v>458969.74</v>
      </c>
      <c r="H67" s="246">
        <v>7800</v>
      </c>
      <c r="I67" s="246">
        <v>12483.8</v>
      </c>
      <c r="K67" s="246">
        <v>2493.5500000000002</v>
      </c>
      <c r="O67" s="252">
        <v>1364480.05</v>
      </c>
      <c r="P67" s="40">
        <v>1096066.08</v>
      </c>
      <c r="R67" s="40">
        <v>770</v>
      </c>
      <c r="V67" s="247">
        <v>229930</v>
      </c>
      <c r="Y67" s="247">
        <v>483352.78</v>
      </c>
      <c r="Z67" s="247">
        <v>139177.51999999999</v>
      </c>
    </row>
    <row r="68" spans="1:26" x14ac:dyDescent="0.2">
      <c r="A68" s="252" t="s">
        <v>273</v>
      </c>
      <c r="B68" s="245">
        <v>195159.79</v>
      </c>
      <c r="C68" s="245">
        <v>0</v>
      </c>
      <c r="D68" s="245">
        <v>11101.3</v>
      </c>
      <c r="E68" s="252">
        <v>798203.1</v>
      </c>
      <c r="F68" s="252">
        <v>224904.4</v>
      </c>
      <c r="H68" s="246">
        <v>11490</v>
      </c>
      <c r="I68" s="246">
        <v>14920.99</v>
      </c>
      <c r="K68" s="246">
        <v>1782.71</v>
      </c>
      <c r="M68" s="252">
        <v>-901183.61</v>
      </c>
      <c r="O68" s="252">
        <v>2067672.51</v>
      </c>
      <c r="P68" s="40">
        <v>809250.33</v>
      </c>
      <c r="Q68" s="40">
        <v>69000</v>
      </c>
      <c r="R68" s="40">
        <v>144.22999999999999</v>
      </c>
      <c r="V68" s="247">
        <v>162390</v>
      </c>
      <c r="Y68" s="247">
        <v>452677.32</v>
      </c>
      <c r="Z68" s="247">
        <v>156362.25</v>
      </c>
    </row>
    <row r="69" spans="1:26" x14ac:dyDescent="0.2">
      <c r="A69" s="252" t="s">
        <v>274</v>
      </c>
      <c r="B69" s="245">
        <v>1019372.32</v>
      </c>
      <c r="C69" s="245">
        <v>0</v>
      </c>
      <c r="D69" s="245">
        <v>22341.75</v>
      </c>
      <c r="E69" s="252">
        <v>728332.51</v>
      </c>
      <c r="F69" s="252">
        <v>502589.69</v>
      </c>
      <c r="H69" s="246">
        <v>0</v>
      </c>
      <c r="I69" s="246">
        <v>58332.5</v>
      </c>
      <c r="O69" s="252">
        <v>2226508.67</v>
      </c>
      <c r="P69" s="40">
        <v>1835368.39</v>
      </c>
      <c r="Q69" s="40">
        <v>29000</v>
      </c>
      <c r="R69" s="40">
        <v>368.15</v>
      </c>
      <c r="V69" s="247">
        <v>314914</v>
      </c>
      <c r="W69" s="247">
        <v>30000</v>
      </c>
      <c r="X69" s="247">
        <v>3800</v>
      </c>
      <c r="Y69" s="247">
        <v>642624.47</v>
      </c>
      <c r="Z69" s="247">
        <v>177673.73</v>
      </c>
    </row>
    <row r="70" spans="1:26" x14ac:dyDescent="0.2">
      <c r="A70" s="252" t="s">
        <v>275</v>
      </c>
      <c r="B70" s="245">
        <v>326548.44</v>
      </c>
      <c r="C70" s="245">
        <v>0</v>
      </c>
      <c r="D70" s="245">
        <v>23704.21</v>
      </c>
      <c r="E70" s="252">
        <v>424124.91</v>
      </c>
      <c r="F70" s="252">
        <v>712374.18</v>
      </c>
      <c r="H70" s="246">
        <v>11500</v>
      </c>
      <c r="I70" s="246">
        <v>15099.12</v>
      </c>
      <c r="J70" s="246">
        <v>131040</v>
      </c>
      <c r="K70" s="246">
        <v>898.8</v>
      </c>
      <c r="O70" s="252">
        <v>2114406.96</v>
      </c>
      <c r="P70" s="40">
        <v>1549696.74</v>
      </c>
      <c r="Q70" s="40">
        <v>111965</v>
      </c>
      <c r="R70" s="40">
        <v>511.5</v>
      </c>
      <c r="V70" s="247">
        <v>326508.26</v>
      </c>
      <c r="X70" s="247">
        <v>9137</v>
      </c>
      <c r="Y70" s="247">
        <v>1303169.71</v>
      </c>
      <c r="Z70" s="247">
        <v>223645.04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K123"/>
  <sheetViews>
    <sheetView topLeftCell="AA1" zoomScale="70" zoomScaleNormal="70" workbookViewId="0">
      <selection activeCell="AJ14" sqref="AJ14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66" bestFit="1" customWidth="1"/>
    <col min="4" max="4" width="26.875" style="66" customWidth="1"/>
    <col min="5" max="5" width="39" style="253" bestFit="1" customWidth="1"/>
    <col min="6" max="6" width="32.125" style="90" bestFit="1" customWidth="1"/>
    <col min="7" max="7" width="31.25" style="90" bestFit="1" customWidth="1"/>
    <col min="8" max="8" width="23" style="90" bestFit="1" customWidth="1"/>
    <col min="9" max="9" width="22.75" style="90" bestFit="1" customWidth="1"/>
    <col min="10" max="11" width="16.75" style="253" bestFit="1" customWidth="1"/>
    <col min="12" max="12" width="16.875" style="233" bestFit="1" customWidth="1"/>
    <col min="13" max="13" width="19.125" style="233" bestFit="1" customWidth="1"/>
    <col min="14" max="14" width="18.375" style="233" bestFit="1" customWidth="1"/>
    <col min="15" max="15" width="20.375" style="233" bestFit="1" customWidth="1"/>
    <col min="16" max="16" width="22.625" style="253" bestFit="1" customWidth="1"/>
    <col min="17" max="17" width="26.75" style="253" bestFit="1" customWidth="1"/>
    <col min="18" max="18" width="26.875" style="253" bestFit="1" customWidth="1"/>
    <col min="19" max="19" width="17" style="253" bestFit="1" customWidth="1"/>
    <col min="20" max="20" width="43.125" style="74" bestFit="1" customWidth="1"/>
    <col min="21" max="21" width="43.875" style="74" bestFit="1" customWidth="1"/>
    <col min="22" max="22" width="28" style="74" bestFit="1" customWidth="1"/>
    <col min="23" max="23" width="37.5" style="74" bestFit="1" customWidth="1"/>
    <col min="24" max="24" width="53.375" style="74" bestFit="1" customWidth="1"/>
    <col min="25" max="25" width="54.875" style="74" bestFit="1" customWidth="1"/>
    <col min="26" max="26" width="19.375" style="91" bestFit="1" customWidth="1"/>
    <col min="27" max="27" width="25.75" style="91" bestFit="1" customWidth="1"/>
    <col min="28" max="28" width="24.125" style="91" bestFit="1" customWidth="1"/>
    <col min="29" max="29" width="41.25" style="91" bestFit="1" customWidth="1"/>
    <col min="30" max="30" width="29.875" style="91" bestFit="1" customWidth="1"/>
    <col min="31" max="31" width="32.125" style="91" bestFit="1" customWidth="1"/>
    <col min="32" max="32" width="17.25" style="41" bestFit="1" customWidth="1"/>
    <col min="33" max="33" width="14.5" style="28" bestFit="1" customWidth="1"/>
    <col min="34" max="34" width="15.125" style="25" bestFit="1" customWidth="1"/>
    <col min="35" max="35" width="16.125" style="37" bestFit="1" customWidth="1"/>
    <col min="36" max="36" width="16.125" style="35" bestFit="1" customWidth="1"/>
    <col min="37" max="37" width="15.75" style="26" bestFit="1" customWidth="1"/>
    <col min="38" max="16384" width="9" style="1"/>
  </cols>
  <sheetData>
    <row r="1" spans="1:37" x14ac:dyDescent="0.2">
      <c r="E1" s="253" t="s">
        <v>2457</v>
      </c>
      <c r="F1" s="90" t="s">
        <v>2458</v>
      </c>
      <c r="G1" s="90" t="s">
        <v>2459</v>
      </c>
      <c r="H1" s="90" t="s">
        <v>2460</v>
      </c>
      <c r="I1" s="90" t="s">
        <v>2598</v>
      </c>
      <c r="J1" s="253" t="s">
        <v>2461</v>
      </c>
      <c r="K1" s="253" t="s">
        <v>2462</v>
      </c>
      <c r="L1" s="233" t="s">
        <v>2464</v>
      </c>
      <c r="M1" s="233" t="s">
        <v>2465</v>
      </c>
      <c r="N1" s="233" t="s">
        <v>2466</v>
      </c>
      <c r="O1" s="233" t="s">
        <v>2467</v>
      </c>
      <c r="P1" s="253" t="s">
        <v>2468</v>
      </c>
      <c r="Q1" s="253" t="s">
        <v>2469</v>
      </c>
      <c r="R1" s="253" t="s">
        <v>2470</v>
      </c>
      <c r="S1" s="253" t="s">
        <v>2471</v>
      </c>
      <c r="T1" s="74" t="s">
        <v>2934</v>
      </c>
      <c r="U1" s="74" t="s">
        <v>2472</v>
      </c>
      <c r="V1" s="74" t="s">
        <v>2473</v>
      </c>
      <c r="W1" s="74" t="s">
        <v>2474</v>
      </c>
      <c r="X1" s="74" t="s">
        <v>2476</v>
      </c>
      <c r="Y1" s="74" t="s">
        <v>2477</v>
      </c>
      <c r="Z1" s="91" t="s">
        <v>2478</v>
      </c>
      <c r="AA1" s="91" t="s">
        <v>2479</v>
      </c>
      <c r="AB1" s="91" t="s">
        <v>2480</v>
      </c>
      <c r="AC1" s="91" t="s">
        <v>2481</v>
      </c>
      <c r="AD1" s="91" t="s">
        <v>2482</v>
      </c>
      <c r="AE1" s="91" t="s">
        <v>2483</v>
      </c>
      <c r="AF1" s="40" t="s">
        <v>6</v>
      </c>
      <c r="AG1" s="27" t="s">
        <v>7</v>
      </c>
      <c r="AH1" s="14" t="s">
        <v>8</v>
      </c>
      <c r="AI1" s="17" t="s">
        <v>9</v>
      </c>
      <c r="AJ1" s="18" t="s">
        <v>10</v>
      </c>
      <c r="AK1" s="57" t="s">
        <v>11</v>
      </c>
    </row>
    <row r="2" spans="1:37" x14ac:dyDescent="0.2">
      <c r="E2" s="253" t="s">
        <v>2484</v>
      </c>
      <c r="F2" s="90" t="s">
        <v>2485</v>
      </c>
      <c r="G2" s="90" t="s">
        <v>2486</v>
      </c>
      <c r="H2" s="90" t="s">
        <v>2487</v>
      </c>
      <c r="I2" s="90" t="s">
        <v>2603</v>
      </c>
      <c r="J2" s="253" t="s">
        <v>2488</v>
      </c>
      <c r="K2" s="253" t="s">
        <v>2489</v>
      </c>
      <c r="L2" s="233" t="s">
        <v>2491</v>
      </c>
      <c r="M2" s="233" t="s">
        <v>2492</v>
      </c>
      <c r="N2" s="233" t="s">
        <v>2493</v>
      </c>
      <c r="O2" s="233" t="s">
        <v>2494</v>
      </c>
      <c r="P2" s="253" t="s">
        <v>2495</v>
      </c>
      <c r="Q2" s="253" t="s">
        <v>2496</v>
      </c>
      <c r="R2" s="253" t="s">
        <v>2497</v>
      </c>
      <c r="S2" s="253" t="s">
        <v>2498</v>
      </c>
      <c r="T2" s="74" t="s">
        <v>2935</v>
      </c>
      <c r="U2" s="74" t="s">
        <v>2499</v>
      </c>
      <c r="V2" s="74" t="s">
        <v>2500</v>
      </c>
      <c r="W2" s="74" t="s">
        <v>2501</v>
      </c>
      <c r="X2" s="74" t="s">
        <v>2503</v>
      </c>
      <c r="Y2" s="74" t="s">
        <v>2504</v>
      </c>
      <c r="Z2" s="91" t="s">
        <v>2505</v>
      </c>
      <c r="AA2" s="91" t="s">
        <v>2506</v>
      </c>
      <c r="AB2" s="91" t="s">
        <v>2507</v>
      </c>
      <c r="AC2" s="91" t="s">
        <v>2508</v>
      </c>
      <c r="AD2" s="91" t="s">
        <v>2509</v>
      </c>
      <c r="AE2" s="91" t="s">
        <v>2510</v>
      </c>
      <c r="AF2" s="40"/>
      <c r="AG2" s="27"/>
      <c r="AH2" s="14"/>
      <c r="AI2" s="19"/>
      <c r="AJ2" s="20"/>
      <c r="AK2" s="14"/>
    </row>
    <row r="3" spans="1:37" x14ac:dyDescent="0.2">
      <c r="C3" s="66" t="s">
        <v>810</v>
      </c>
      <c r="E3" s="253" t="s">
        <v>2511</v>
      </c>
      <c r="F3" s="90">
        <v>54105199.259999998</v>
      </c>
      <c r="G3" s="90">
        <v>4199564.47</v>
      </c>
      <c r="H3" s="90">
        <v>3345307.17</v>
      </c>
      <c r="I3" s="90">
        <v>305.52999999999997</v>
      </c>
      <c r="J3" s="253">
        <v>75737493.209999993</v>
      </c>
      <c r="K3" s="253">
        <v>36079345.399999999</v>
      </c>
      <c r="L3" s="233">
        <v>434745.03</v>
      </c>
      <c r="M3" s="233">
        <v>799378.16</v>
      </c>
      <c r="N3" s="233">
        <v>110000</v>
      </c>
      <c r="O3" s="233">
        <v>3412053.1</v>
      </c>
      <c r="P3" s="253">
        <v>447265.46</v>
      </c>
      <c r="Q3" s="253">
        <v>-2499278.48</v>
      </c>
      <c r="R3" s="253">
        <v>21443613.870000001</v>
      </c>
      <c r="S3" s="253">
        <v>135434243.99000001</v>
      </c>
      <c r="T3" s="74">
        <v>28.17</v>
      </c>
      <c r="U3" s="74">
        <v>82543068.480000004</v>
      </c>
      <c r="V3" s="74">
        <v>8425506.9800000004</v>
      </c>
      <c r="W3" s="74">
        <v>70895.87</v>
      </c>
      <c r="X3" s="74">
        <v>76945820.900000006</v>
      </c>
      <c r="Y3" s="74">
        <v>9004950.4100000001</v>
      </c>
      <c r="Z3" s="91">
        <v>101351329.51000001</v>
      </c>
      <c r="AA3" s="91">
        <v>6500</v>
      </c>
      <c r="AB3" s="91">
        <v>145069.81</v>
      </c>
      <c r="AC3" s="91">
        <v>33084054.370000001</v>
      </c>
      <c r="AD3" s="91">
        <v>20134069.690000001</v>
      </c>
      <c r="AE3" s="91">
        <v>2655802.2200000002</v>
      </c>
      <c r="AF3" s="74">
        <f t="shared" ref="AF3:AK3" si="0">SUM(AF4:AF123)</f>
        <v>61650376.430000007</v>
      </c>
      <c r="AG3" s="79">
        <f t="shared" si="0"/>
        <v>4756176.2900000019</v>
      </c>
      <c r="AH3" s="21">
        <f t="shared" si="0"/>
        <v>56894200.140000015</v>
      </c>
      <c r="AI3" s="22">
        <f t="shared" si="0"/>
        <v>176990270.81000012</v>
      </c>
      <c r="AJ3" s="16">
        <f t="shared" si="0"/>
        <v>157376825.59999999</v>
      </c>
      <c r="AK3" s="26">
        <f t="shared" si="0"/>
        <v>19613445.210000005</v>
      </c>
    </row>
    <row r="4" spans="1:37" x14ac:dyDescent="0.2">
      <c r="E4" s="253" t="s">
        <v>2936</v>
      </c>
      <c r="F4" s="90">
        <v>911960.74</v>
      </c>
      <c r="G4" s="90">
        <v>0</v>
      </c>
      <c r="H4" s="90">
        <v>40867</v>
      </c>
      <c r="I4" s="90">
        <v>0</v>
      </c>
      <c r="J4" s="253">
        <v>9</v>
      </c>
      <c r="K4" s="253">
        <v>821228.03</v>
      </c>
      <c r="M4" s="233">
        <v>9933.94</v>
      </c>
      <c r="N4" s="233">
        <v>8000</v>
      </c>
      <c r="O4" s="233">
        <v>200470.04</v>
      </c>
      <c r="R4" s="253">
        <v>282284.08</v>
      </c>
      <c r="S4" s="253">
        <v>560321.12</v>
      </c>
      <c r="U4" s="74">
        <v>142800</v>
      </c>
      <c r="W4" s="74">
        <v>45.5</v>
      </c>
      <c r="X4" s="74">
        <v>1962925.16</v>
      </c>
      <c r="Y4" s="74">
        <v>1236466.8400000001</v>
      </c>
      <c r="Z4" s="91">
        <v>1985335.16</v>
      </c>
      <c r="AB4" s="91">
        <v>10664</v>
      </c>
      <c r="AC4" s="91">
        <v>633182.75</v>
      </c>
      <c r="AF4" s="74">
        <f t="shared" ref="AF4:AF35" si="1">SUM(F4:I4)</f>
        <v>952827.74</v>
      </c>
      <c r="AG4" s="79">
        <f>SUM(L4:O4)</f>
        <v>218403.98</v>
      </c>
      <c r="AH4" s="21">
        <f>AF4-AG4</f>
        <v>734423.76</v>
      </c>
      <c r="AI4" s="22">
        <f>SUM(T4:Y4)</f>
        <v>3342237.5</v>
      </c>
      <c r="AJ4" s="16">
        <f>SUM(Z4:AE4)</f>
        <v>2629181.91</v>
      </c>
      <c r="AK4" s="26">
        <f>AI4-AJ4</f>
        <v>713055.58999999985</v>
      </c>
    </row>
    <row r="5" spans="1:37" x14ac:dyDescent="0.2">
      <c r="E5" s="253" t="s">
        <v>2937</v>
      </c>
      <c r="F5" s="90">
        <v>1500</v>
      </c>
      <c r="H5" s="90">
        <v>10500</v>
      </c>
      <c r="J5" s="253">
        <v>56178.19</v>
      </c>
      <c r="K5" s="253">
        <v>687701.14</v>
      </c>
      <c r="O5" s="233">
        <v>1500</v>
      </c>
      <c r="R5" s="253">
        <v>-1879109.81</v>
      </c>
      <c r="S5" s="253">
        <v>2026803.02</v>
      </c>
      <c r="X5" s="74">
        <v>486087</v>
      </c>
      <c r="Y5" s="74">
        <v>828738.7</v>
      </c>
      <c r="Z5" s="91">
        <v>513487</v>
      </c>
      <c r="AB5" s="91">
        <v>5245</v>
      </c>
      <c r="AC5" s="91">
        <v>106093.71</v>
      </c>
      <c r="AD5" s="91">
        <v>83313.87</v>
      </c>
      <c r="AF5" s="74">
        <f t="shared" si="1"/>
        <v>12000</v>
      </c>
      <c r="AG5" s="79">
        <f t="shared" ref="AG5:AG68" si="2">SUM(L5:O5)</f>
        <v>1500</v>
      </c>
      <c r="AH5" s="21">
        <f t="shared" ref="AH5:AH68" si="3">AF5-AG5</f>
        <v>10500</v>
      </c>
      <c r="AI5" s="22">
        <f t="shared" ref="AI5:AI68" si="4">SUM(T5:Y5)</f>
        <v>1314825.7</v>
      </c>
      <c r="AJ5" s="16">
        <f t="shared" ref="AJ5:AJ68" si="5">SUM(Z5:AE5)</f>
        <v>708139.58</v>
      </c>
      <c r="AK5" s="26">
        <f t="shared" ref="AK5:AK68" si="6">AI5-AJ5</f>
        <v>606686.12</v>
      </c>
    </row>
    <row r="6" spans="1:37" x14ac:dyDescent="0.2">
      <c r="E6" s="253" t="s">
        <v>2938</v>
      </c>
      <c r="F6" s="90">
        <v>13885.95</v>
      </c>
      <c r="H6" s="90">
        <v>17607</v>
      </c>
      <c r="J6" s="253">
        <v>2662384.39</v>
      </c>
      <c r="K6" s="253">
        <v>5810.12</v>
      </c>
      <c r="L6" s="233">
        <v>42540</v>
      </c>
      <c r="M6" s="233">
        <v>11438.61</v>
      </c>
      <c r="N6" s="233">
        <v>8000</v>
      </c>
      <c r="O6" s="233">
        <v>7.36</v>
      </c>
      <c r="R6" s="253">
        <v>2084624.55</v>
      </c>
      <c r="S6" s="253">
        <v>716949.66</v>
      </c>
      <c r="X6" s="74">
        <v>1419352.5</v>
      </c>
      <c r="Y6" s="74">
        <v>218342.16</v>
      </c>
      <c r="Z6" s="91">
        <v>1446452.5</v>
      </c>
      <c r="AB6" s="91">
        <v>5070</v>
      </c>
      <c r="AC6" s="91">
        <v>256097.18</v>
      </c>
      <c r="AD6" s="91">
        <v>93947.7</v>
      </c>
      <c r="AF6" s="74">
        <f t="shared" si="1"/>
        <v>31492.95</v>
      </c>
      <c r="AG6" s="79">
        <f t="shared" si="2"/>
        <v>61985.97</v>
      </c>
      <c r="AH6" s="21">
        <f t="shared" si="3"/>
        <v>-30493.02</v>
      </c>
      <c r="AI6" s="22">
        <f t="shared" si="4"/>
        <v>1637694.66</v>
      </c>
      <c r="AJ6" s="16">
        <f t="shared" si="5"/>
        <v>1801567.38</v>
      </c>
      <c r="AK6" s="26">
        <f t="shared" si="6"/>
        <v>-163872.71999999997</v>
      </c>
    </row>
    <row r="7" spans="1:37" x14ac:dyDescent="0.2">
      <c r="A7" s="1" t="s">
        <v>588</v>
      </c>
      <c r="E7" s="253" t="s">
        <v>2939</v>
      </c>
      <c r="F7" s="90">
        <v>8043.78</v>
      </c>
      <c r="H7" s="90">
        <v>45138.58</v>
      </c>
      <c r="I7" s="90">
        <v>0</v>
      </c>
      <c r="J7" s="253">
        <v>3364127.04</v>
      </c>
      <c r="K7" s="253">
        <v>376456.06</v>
      </c>
      <c r="L7" s="233">
        <v>0</v>
      </c>
      <c r="M7" s="233">
        <v>-20.85</v>
      </c>
      <c r="O7" s="233">
        <v>0</v>
      </c>
      <c r="R7" s="253">
        <v>2866496.12</v>
      </c>
      <c r="S7" s="253">
        <v>550717.67000000004</v>
      </c>
      <c r="T7" s="74">
        <v>28.17</v>
      </c>
      <c r="X7" s="74">
        <v>823445</v>
      </c>
      <c r="Y7" s="74">
        <v>1262143.69</v>
      </c>
      <c r="Z7" s="91">
        <v>844545</v>
      </c>
      <c r="AB7" s="91">
        <v>9639.81</v>
      </c>
      <c r="AC7" s="91">
        <v>654134.68999999994</v>
      </c>
      <c r="AD7" s="91">
        <v>200724.84</v>
      </c>
      <c r="AF7" s="74">
        <f t="shared" si="1"/>
        <v>53182.36</v>
      </c>
      <c r="AG7" s="79">
        <f t="shared" si="2"/>
        <v>-20.85</v>
      </c>
      <c r="AH7" s="21">
        <f t="shared" si="3"/>
        <v>53203.21</v>
      </c>
      <c r="AI7" s="22">
        <f t="shared" si="4"/>
        <v>2085616.8599999999</v>
      </c>
      <c r="AJ7" s="16">
        <f t="shared" si="5"/>
        <v>1709044.34</v>
      </c>
      <c r="AK7" s="26">
        <f t="shared" si="6"/>
        <v>376572.51999999979</v>
      </c>
    </row>
    <row r="8" spans="1:37" x14ac:dyDescent="0.2">
      <c r="E8" s="253" t="s">
        <v>2940</v>
      </c>
      <c r="F8" s="90">
        <v>94615.89</v>
      </c>
      <c r="H8" s="90">
        <v>30437</v>
      </c>
      <c r="I8" s="90">
        <v>0</v>
      </c>
      <c r="J8" s="253">
        <v>350363.07</v>
      </c>
      <c r="K8" s="253">
        <v>118444.09</v>
      </c>
      <c r="L8" s="233">
        <v>31295</v>
      </c>
      <c r="M8" s="233">
        <v>1513.41</v>
      </c>
      <c r="N8" s="233">
        <v>8000</v>
      </c>
      <c r="O8" s="233">
        <v>11250</v>
      </c>
      <c r="R8" s="253">
        <v>-1495409.97</v>
      </c>
      <c r="S8" s="253">
        <v>2257089.6800000002</v>
      </c>
      <c r="V8" s="74">
        <v>94618</v>
      </c>
      <c r="W8" s="74">
        <v>46.59</v>
      </c>
      <c r="X8" s="74">
        <v>765639</v>
      </c>
      <c r="Y8" s="74">
        <v>229763.35</v>
      </c>
      <c r="Z8" s="91">
        <v>787139</v>
      </c>
      <c r="AB8" s="91">
        <v>16960</v>
      </c>
      <c r="AC8" s="91">
        <v>361985.16</v>
      </c>
      <c r="AD8" s="91">
        <v>143860.85</v>
      </c>
      <c r="AF8" s="74">
        <f t="shared" si="1"/>
        <v>125052.89</v>
      </c>
      <c r="AG8" s="79">
        <f t="shared" si="2"/>
        <v>52058.41</v>
      </c>
      <c r="AH8" s="21">
        <f t="shared" si="3"/>
        <v>72994.48</v>
      </c>
      <c r="AI8" s="22">
        <f t="shared" si="4"/>
        <v>1090066.94</v>
      </c>
      <c r="AJ8" s="16">
        <f t="shared" si="5"/>
        <v>1309945.01</v>
      </c>
      <c r="AK8" s="26">
        <f t="shared" si="6"/>
        <v>-219878.07000000007</v>
      </c>
    </row>
    <row r="9" spans="1:37" x14ac:dyDescent="0.2">
      <c r="E9" s="253" t="s">
        <v>2941</v>
      </c>
      <c r="F9" s="90">
        <v>9092.2199999999993</v>
      </c>
      <c r="H9" s="90">
        <v>0</v>
      </c>
      <c r="I9" s="90">
        <v>85.78</v>
      </c>
      <c r="J9" s="253">
        <v>3918214.89</v>
      </c>
      <c r="K9" s="253">
        <v>259738.49</v>
      </c>
      <c r="L9" s="233">
        <v>22260</v>
      </c>
      <c r="M9" s="233">
        <v>1228.7</v>
      </c>
      <c r="O9" s="233">
        <v>0</v>
      </c>
      <c r="R9" s="253">
        <v>4125104.64</v>
      </c>
      <c r="S9" s="253">
        <v>253201</v>
      </c>
      <c r="X9" s="74">
        <v>636002.5</v>
      </c>
      <c r="Y9" s="74">
        <v>163622.67000000001</v>
      </c>
      <c r="Z9" s="91">
        <v>685002.5</v>
      </c>
      <c r="AB9" s="91">
        <v>11553</v>
      </c>
      <c r="AC9" s="91">
        <v>117380.37</v>
      </c>
      <c r="AD9" s="91">
        <v>200352.26</v>
      </c>
      <c r="AF9" s="74">
        <f t="shared" si="1"/>
        <v>9178</v>
      </c>
      <c r="AG9" s="79">
        <f t="shared" si="2"/>
        <v>23488.7</v>
      </c>
      <c r="AH9" s="21">
        <f t="shared" si="3"/>
        <v>-14310.7</v>
      </c>
      <c r="AI9" s="22">
        <f t="shared" si="4"/>
        <v>799625.17</v>
      </c>
      <c r="AJ9" s="16">
        <f t="shared" si="5"/>
        <v>1014288.13</v>
      </c>
      <c r="AK9" s="26">
        <f t="shared" si="6"/>
        <v>-214662.95999999996</v>
      </c>
    </row>
    <row r="10" spans="1:37" x14ac:dyDescent="0.2">
      <c r="E10" s="253" t="s">
        <v>2942</v>
      </c>
      <c r="F10" s="90">
        <v>40800.81</v>
      </c>
      <c r="H10" s="90">
        <v>15160</v>
      </c>
      <c r="I10" s="90">
        <v>0</v>
      </c>
      <c r="J10" s="253">
        <v>3330892.74</v>
      </c>
      <c r="K10" s="253">
        <v>3</v>
      </c>
      <c r="L10" s="233">
        <v>22590</v>
      </c>
      <c r="M10" s="233">
        <v>2130.37</v>
      </c>
      <c r="N10" s="233">
        <v>8000</v>
      </c>
      <c r="O10" s="233">
        <v>11000</v>
      </c>
      <c r="R10" s="253">
        <v>3421566.77</v>
      </c>
      <c r="V10" s="74">
        <v>29000</v>
      </c>
      <c r="W10" s="74">
        <v>2.7</v>
      </c>
      <c r="X10" s="74">
        <v>109347</v>
      </c>
      <c r="Y10" s="74">
        <v>81721.22</v>
      </c>
      <c r="Z10" s="91">
        <v>109347</v>
      </c>
      <c r="AB10" s="91">
        <v>6572</v>
      </c>
      <c r="AC10" s="91">
        <v>91946.89</v>
      </c>
      <c r="AD10" s="91">
        <v>90635.62</v>
      </c>
      <c r="AF10" s="74">
        <f t="shared" si="1"/>
        <v>55960.81</v>
      </c>
      <c r="AG10" s="79">
        <f t="shared" si="2"/>
        <v>43720.369999999995</v>
      </c>
      <c r="AH10" s="21">
        <f t="shared" si="3"/>
        <v>12240.440000000002</v>
      </c>
      <c r="AI10" s="22">
        <f t="shared" si="4"/>
        <v>220070.92</v>
      </c>
      <c r="AJ10" s="16">
        <f t="shared" si="5"/>
        <v>298501.51</v>
      </c>
      <c r="AK10" s="26">
        <f t="shared" si="6"/>
        <v>-78430.59</v>
      </c>
    </row>
    <row r="11" spans="1:37" x14ac:dyDescent="0.2">
      <c r="E11" s="253" t="s">
        <v>2943</v>
      </c>
      <c r="F11" s="90">
        <v>4002.25</v>
      </c>
      <c r="H11" s="90">
        <v>0</v>
      </c>
      <c r="I11" s="90">
        <v>37.75</v>
      </c>
      <c r="J11" s="253">
        <v>1102781.47</v>
      </c>
      <c r="K11" s="253">
        <v>25037.43</v>
      </c>
      <c r="O11" s="233">
        <v>0</v>
      </c>
      <c r="R11" s="253">
        <v>958036.12</v>
      </c>
      <c r="S11" s="253">
        <v>99610.62</v>
      </c>
      <c r="X11" s="74">
        <v>266605.5</v>
      </c>
      <c r="Y11" s="74">
        <v>452698.36</v>
      </c>
      <c r="Z11" s="91">
        <v>288885.5</v>
      </c>
      <c r="AB11" s="91">
        <v>5548</v>
      </c>
      <c r="AC11" s="91">
        <v>73705.36</v>
      </c>
      <c r="AD11" s="91">
        <v>276952.84000000003</v>
      </c>
      <c r="AF11" s="74">
        <f t="shared" si="1"/>
        <v>4040</v>
      </c>
      <c r="AG11" s="79">
        <f t="shared" si="2"/>
        <v>0</v>
      </c>
      <c r="AH11" s="21">
        <f t="shared" si="3"/>
        <v>4040</v>
      </c>
      <c r="AI11" s="22">
        <f t="shared" si="4"/>
        <v>719303.86</v>
      </c>
      <c r="AJ11" s="16">
        <f t="shared" si="5"/>
        <v>645091.69999999995</v>
      </c>
      <c r="AK11" s="26">
        <f t="shared" si="6"/>
        <v>74212.160000000033</v>
      </c>
    </row>
    <row r="12" spans="1:37" x14ac:dyDescent="0.2">
      <c r="A12" s="1" t="s">
        <v>421</v>
      </c>
      <c r="B12" s="1" t="s">
        <v>423</v>
      </c>
      <c r="C12" s="66">
        <v>4017</v>
      </c>
      <c r="D12" s="66" t="s">
        <v>1022</v>
      </c>
      <c r="E12" s="253" t="s">
        <v>2944</v>
      </c>
      <c r="F12" s="90">
        <v>1020170.58</v>
      </c>
      <c r="G12" s="90">
        <v>0</v>
      </c>
      <c r="H12" s="90">
        <v>43012.13</v>
      </c>
      <c r="J12" s="253">
        <v>1294367.46</v>
      </c>
      <c r="K12" s="253">
        <v>334163.94</v>
      </c>
      <c r="L12" s="233">
        <v>0</v>
      </c>
      <c r="M12" s="233">
        <v>7390</v>
      </c>
      <c r="O12" s="233">
        <v>0</v>
      </c>
      <c r="R12" s="253">
        <v>141440.57999999999</v>
      </c>
      <c r="S12" s="253">
        <v>685585.33</v>
      </c>
      <c r="U12" s="74">
        <v>1025894.44</v>
      </c>
      <c r="V12" s="74">
        <v>234864</v>
      </c>
      <c r="W12" s="74">
        <v>597.53</v>
      </c>
      <c r="X12" s="74">
        <v>1766866.5</v>
      </c>
      <c r="Y12" s="74">
        <v>54380</v>
      </c>
      <c r="Z12" s="91">
        <v>1890790.1</v>
      </c>
      <c r="AC12" s="91">
        <v>224257.37</v>
      </c>
      <c r="AD12" s="91">
        <v>218725.38</v>
      </c>
      <c r="AF12" s="74">
        <f t="shared" si="1"/>
        <v>1063182.71</v>
      </c>
      <c r="AG12" s="79">
        <f t="shared" si="2"/>
        <v>7390</v>
      </c>
      <c r="AH12" s="21">
        <f t="shared" si="3"/>
        <v>1055792.71</v>
      </c>
      <c r="AI12" s="22">
        <f t="shared" si="4"/>
        <v>3082602.4699999997</v>
      </c>
      <c r="AJ12" s="16">
        <f t="shared" si="5"/>
        <v>2333772.85</v>
      </c>
      <c r="AK12" s="26">
        <f t="shared" si="6"/>
        <v>748829.61999999965</v>
      </c>
    </row>
    <row r="13" spans="1:37" x14ac:dyDescent="0.2">
      <c r="A13" s="1" t="s">
        <v>421</v>
      </c>
      <c r="B13" s="1" t="s">
        <v>423</v>
      </c>
      <c r="C13" s="66">
        <v>4254</v>
      </c>
      <c r="D13" s="66" t="s">
        <v>1023</v>
      </c>
      <c r="E13" s="253" t="s">
        <v>2945</v>
      </c>
      <c r="F13" s="90">
        <v>658456.67000000004</v>
      </c>
      <c r="G13" s="90">
        <v>28553.51</v>
      </c>
      <c r="H13" s="90">
        <v>207811.02</v>
      </c>
      <c r="J13" s="253">
        <v>380371.1</v>
      </c>
      <c r="K13" s="253">
        <v>199460.51</v>
      </c>
      <c r="L13" s="233">
        <v>14200</v>
      </c>
      <c r="M13" s="233">
        <v>0</v>
      </c>
      <c r="R13" s="253">
        <v>-26281.64</v>
      </c>
      <c r="S13" s="253">
        <v>1517319.83</v>
      </c>
      <c r="U13" s="74">
        <v>848817.05</v>
      </c>
      <c r="V13" s="74">
        <v>270780</v>
      </c>
      <c r="W13" s="74">
        <v>398.44</v>
      </c>
      <c r="X13" s="74">
        <v>1353061.12</v>
      </c>
      <c r="Y13" s="74">
        <v>49600</v>
      </c>
      <c r="Z13" s="91">
        <v>1402661.12</v>
      </c>
      <c r="AC13" s="91">
        <v>373047.79</v>
      </c>
      <c r="AD13" s="91">
        <v>139283.75</v>
      </c>
      <c r="AF13" s="74">
        <f t="shared" si="1"/>
        <v>894821.20000000007</v>
      </c>
      <c r="AG13" s="79">
        <f t="shared" si="2"/>
        <v>14200</v>
      </c>
      <c r="AH13" s="21">
        <f t="shared" si="3"/>
        <v>880621.20000000007</v>
      </c>
      <c r="AI13" s="22">
        <f t="shared" si="4"/>
        <v>2522656.6100000003</v>
      </c>
      <c r="AJ13" s="16">
        <f t="shared" si="5"/>
        <v>1914992.6600000001</v>
      </c>
      <c r="AK13" s="26">
        <f t="shared" si="6"/>
        <v>607663.95000000019</v>
      </c>
    </row>
    <row r="14" spans="1:37" x14ac:dyDescent="0.2">
      <c r="A14" s="1" t="s">
        <v>421</v>
      </c>
      <c r="B14" s="1" t="s">
        <v>423</v>
      </c>
      <c r="C14" s="66">
        <v>2828</v>
      </c>
      <c r="D14" s="66" t="s">
        <v>1024</v>
      </c>
      <c r="E14" s="253" t="s">
        <v>2946</v>
      </c>
      <c r="F14" s="90">
        <v>554688.94999999995</v>
      </c>
      <c r="G14" s="90">
        <v>286645.15999999997</v>
      </c>
      <c r="H14" s="90">
        <v>24265.59</v>
      </c>
      <c r="J14" s="253">
        <v>1009789.43</v>
      </c>
      <c r="K14" s="253">
        <v>291126.3</v>
      </c>
      <c r="L14" s="233">
        <v>13000</v>
      </c>
      <c r="M14" s="233">
        <v>0</v>
      </c>
      <c r="O14" s="233">
        <v>0</v>
      </c>
      <c r="R14" s="253">
        <v>18900</v>
      </c>
      <c r="S14" s="253">
        <v>1326846.8</v>
      </c>
      <c r="U14" s="74">
        <v>833808.55</v>
      </c>
      <c r="V14" s="74">
        <v>379875</v>
      </c>
      <c r="W14" s="74">
        <v>67.39</v>
      </c>
      <c r="X14" s="74">
        <v>781518.5</v>
      </c>
      <c r="Y14" s="74">
        <v>15400</v>
      </c>
      <c r="Z14" s="91">
        <v>887388.5</v>
      </c>
      <c r="AC14" s="91">
        <v>342268.61</v>
      </c>
      <c r="AD14" s="91">
        <v>192446.9</v>
      </c>
      <c r="AF14" s="74">
        <f t="shared" si="1"/>
        <v>865599.69999999984</v>
      </c>
      <c r="AG14" s="79">
        <f t="shared" si="2"/>
        <v>13000</v>
      </c>
      <c r="AH14" s="21">
        <f t="shared" si="3"/>
        <v>852599.69999999984</v>
      </c>
      <c r="AI14" s="22">
        <f t="shared" si="4"/>
        <v>2010669.44</v>
      </c>
      <c r="AJ14" s="16">
        <f t="shared" si="5"/>
        <v>1422104.0099999998</v>
      </c>
      <c r="AK14" s="26">
        <f t="shared" si="6"/>
        <v>588565.43000000017</v>
      </c>
    </row>
    <row r="15" spans="1:37" x14ac:dyDescent="0.2">
      <c r="A15" s="1" t="s">
        <v>421</v>
      </c>
      <c r="B15" s="1" t="s">
        <v>423</v>
      </c>
      <c r="C15" s="66">
        <v>4184</v>
      </c>
      <c r="D15" s="66" t="s">
        <v>1025</v>
      </c>
      <c r="E15" s="253" t="s">
        <v>2947</v>
      </c>
      <c r="F15" s="90">
        <v>185190.1</v>
      </c>
      <c r="G15" s="90">
        <v>33791.800000000003</v>
      </c>
      <c r="H15" s="90">
        <v>77186.039999999994</v>
      </c>
      <c r="J15" s="253">
        <v>91776.97</v>
      </c>
      <c r="K15" s="253">
        <v>262127.96</v>
      </c>
      <c r="L15" s="233">
        <v>0</v>
      </c>
      <c r="M15" s="233">
        <v>0</v>
      </c>
      <c r="R15" s="253">
        <v>136073.47</v>
      </c>
      <c r="S15" s="253">
        <v>1336486.2</v>
      </c>
      <c r="U15" s="74">
        <v>566620.37</v>
      </c>
      <c r="W15" s="74">
        <v>355.15</v>
      </c>
      <c r="X15" s="74">
        <v>1690010</v>
      </c>
      <c r="Y15" s="74">
        <v>43700</v>
      </c>
      <c r="Z15" s="91">
        <v>1795803</v>
      </c>
      <c r="AC15" s="91">
        <v>367455.62</v>
      </c>
      <c r="AD15" s="91">
        <v>149487.13</v>
      </c>
      <c r="AF15" s="74">
        <f t="shared" si="1"/>
        <v>296167.94</v>
      </c>
      <c r="AG15" s="79">
        <f t="shared" si="2"/>
        <v>0</v>
      </c>
      <c r="AH15" s="21">
        <f t="shared" si="3"/>
        <v>296167.94</v>
      </c>
      <c r="AI15" s="22">
        <f t="shared" si="4"/>
        <v>2300685.52</v>
      </c>
      <c r="AJ15" s="16">
        <f t="shared" si="5"/>
        <v>2312745.75</v>
      </c>
      <c r="AK15" s="26">
        <f t="shared" si="6"/>
        <v>-12060.229999999981</v>
      </c>
    </row>
    <row r="16" spans="1:37" x14ac:dyDescent="0.2">
      <c r="A16" s="1" t="s">
        <v>421</v>
      </c>
      <c r="B16" s="1" t="s">
        <v>423</v>
      </c>
      <c r="C16" s="66">
        <v>7069</v>
      </c>
      <c r="D16" s="66" t="s">
        <v>1026</v>
      </c>
      <c r="E16" s="253" t="s">
        <v>2948</v>
      </c>
      <c r="F16" s="90">
        <v>857952.25</v>
      </c>
      <c r="G16" s="90">
        <v>59441.3</v>
      </c>
      <c r="H16" s="90">
        <v>107847.47</v>
      </c>
      <c r="J16" s="253">
        <v>1074989.33</v>
      </c>
      <c r="K16" s="253">
        <v>424010.12</v>
      </c>
      <c r="L16" s="233">
        <v>0</v>
      </c>
      <c r="M16" s="233">
        <v>0</v>
      </c>
      <c r="O16" s="233">
        <v>0</v>
      </c>
      <c r="R16" s="253">
        <v>258182.7</v>
      </c>
      <c r="S16" s="253">
        <v>2146839.4900000002</v>
      </c>
      <c r="U16" s="74">
        <v>1383847.1</v>
      </c>
      <c r="V16" s="74">
        <v>215380</v>
      </c>
      <c r="W16" s="74">
        <v>520.36</v>
      </c>
      <c r="X16" s="74">
        <v>1639878.95</v>
      </c>
      <c r="Y16" s="74">
        <v>26900</v>
      </c>
      <c r="Z16" s="91">
        <v>2089474.06</v>
      </c>
      <c r="AC16" s="91">
        <v>309575.93</v>
      </c>
      <c r="AD16" s="91">
        <v>249646.72</v>
      </c>
      <c r="AF16" s="74">
        <f t="shared" si="1"/>
        <v>1025241.02</v>
      </c>
      <c r="AG16" s="79">
        <f t="shared" si="2"/>
        <v>0</v>
      </c>
      <c r="AH16" s="21">
        <f t="shared" si="3"/>
        <v>1025241.02</v>
      </c>
      <c r="AI16" s="22">
        <f t="shared" si="4"/>
        <v>3266526.41</v>
      </c>
      <c r="AJ16" s="16">
        <f t="shared" si="5"/>
        <v>2648696.7100000004</v>
      </c>
      <c r="AK16" s="26">
        <f t="shared" si="6"/>
        <v>617829.69999999972</v>
      </c>
    </row>
    <row r="17" spans="1:37" x14ac:dyDescent="0.2">
      <c r="A17" s="1" t="s">
        <v>421</v>
      </c>
      <c r="B17" s="1" t="s">
        <v>423</v>
      </c>
      <c r="C17" s="66">
        <v>6198</v>
      </c>
      <c r="D17" s="66" t="s">
        <v>1027</v>
      </c>
      <c r="E17" s="253" t="s">
        <v>2949</v>
      </c>
      <c r="F17" s="90">
        <v>1082606.92</v>
      </c>
      <c r="G17" s="90">
        <v>0</v>
      </c>
      <c r="H17" s="90">
        <v>86177.27</v>
      </c>
      <c r="J17" s="253">
        <v>176812.17</v>
      </c>
      <c r="K17" s="253">
        <v>260591.05</v>
      </c>
      <c r="L17" s="233">
        <v>6000</v>
      </c>
      <c r="O17" s="233">
        <v>0</v>
      </c>
      <c r="S17" s="253">
        <v>1602780.76</v>
      </c>
      <c r="U17" s="74">
        <v>1613690.47</v>
      </c>
      <c r="W17" s="74">
        <v>1158.21</v>
      </c>
      <c r="X17" s="74">
        <v>1203662.8</v>
      </c>
      <c r="Y17" s="74">
        <v>66400</v>
      </c>
      <c r="Z17" s="91">
        <v>1684153</v>
      </c>
      <c r="AC17" s="91">
        <v>342560.66</v>
      </c>
      <c r="AD17" s="91">
        <v>126739.9</v>
      </c>
      <c r="AF17" s="74">
        <f t="shared" si="1"/>
        <v>1168784.19</v>
      </c>
      <c r="AG17" s="79">
        <f t="shared" si="2"/>
        <v>6000</v>
      </c>
      <c r="AH17" s="21">
        <f t="shared" si="3"/>
        <v>1162784.19</v>
      </c>
      <c r="AI17" s="22">
        <f t="shared" si="4"/>
        <v>2884911.48</v>
      </c>
      <c r="AJ17" s="16">
        <f t="shared" si="5"/>
        <v>2153453.56</v>
      </c>
      <c r="AK17" s="26">
        <f t="shared" si="6"/>
        <v>731457.91999999993</v>
      </c>
    </row>
    <row r="18" spans="1:37" x14ac:dyDescent="0.2">
      <c r="A18" s="1" t="s">
        <v>421</v>
      </c>
      <c r="B18" s="1" t="s">
        <v>423</v>
      </c>
      <c r="C18" s="66">
        <v>2120</v>
      </c>
      <c r="D18" s="66" t="s">
        <v>1028</v>
      </c>
      <c r="E18" s="253" t="s">
        <v>2950</v>
      </c>
      <c r="F18" s="90">
        <v>544056.48</v>
      </c>
      <c r="G18" s="90">
        <v>0</v>
      </c>
      <c r="H18" s="90">
        <v>25164.75</v>
      </c>
      <c r="J18" s="253">
        <v>482460.56</v>
      </c>
      <c r="K18" s="253">
        <v>2462700.4300000002</v>
      </c>
      <c r="L18" s="233">
        <v>0</v>
      </c>
      <c r="M18" s="233">
        <v>7038.3</v>
      </c>
      <c r="R18" s="253">
        <v>62671.06</v>
      </c>
      <c r="S18" s="253">
        <v>2036704.82</v>
      </c>
      <c r="U18" s="74">
        <v>588192.01</v>
      </c>
      <c r="V18" s="74">
        <v>90000</v>
      </c>
      <c r="W18" s="74">
        <v>606.20000000000005</v>
      </c>
      <c r="X18" s="74">
        <v>1214971</v>
      </c>
      <c r="Y18" s="74">
        <v>24700</v>
      </c>
      <c r="Z18" s="91">
        <v>1279671</v>
      </c>
      <c r="AC18" s="91">
        <v>316647.01</v>
      </c>
      <c r="AD18" s="91">
        <v>505823.41</v>
      </c>
      <c r="AF18" s="74">
        <f t="shared" si="1"/>
        <v>569221.23</v>
      </c>
      <c r="AG18" s="79">
        <f t="shared" si="2"/>
        <v>7038.3</v>
      </c>
      <c r="AH18" s="21">
        <f t="shared" si="3"/>
        <v>562182.92999999993</v>
      </c>
      <c r="AI18" s="22">
        <f t="shared" si="4"/>
        <v>1918469.21</v>
      </c>
      <c r="AJ18" s="16">
        <f t="shared" si="5"/>
        <v>2102141.42</v>
      </c>
      <c r="AK18" s="26">
        <f t="shared" si="6"/>
        <v>-183672.20999999996</v>
      </c>
    </row>
    <row r="19" spans="1:37" x14ac:dyDescent="0.2">
      <c r="A19" s="1" t="s">
        <v>421</v>
      </c>
      <c r="B19" s="1" t="s">
        <v>423</v>
      </c>
      <c r="C19" s="66">
        <v>808</v>
      </c>
      <c r="D19" s="66" t="s">
        <v>1029</v>
      </c>
      <c r="E19" s="253" t="s">
        <v>2951</v>
      </c>
      <c r="F19" s="90">
        <v>658878.81000000006</v>
      </c>
      <c r="G19" s="90">
        <v>5951.6</v>
      </c>
      <c r="H19" s="90">
        <v>77192.38</v>
      </c>
      <c r="J19" s="253">
        <v>1197858.3</v>
      </c>
      <c r="K19" s="253">
        <v>632218.4</v>
      </c>
      <c r="L19" s="233">
        <v>0</v>
      </c>
      <c r="M19" s="233">
        <v>6300</v>
      </c>
      <c r="R19" s="253">
        <v>32559.22</v>
      </c>
      <c r="S19" s="253">
        <v>118427.08</v>
      </c>
      <c r="U19" s="74">
        <v>831237.89</v>
      </c>
      <c r="V19" s="74">
        <v>60000</v>
      </c>
      <c r="W19" s="74">
        <v>194.43</v>
      </c>
      <c r="X19" s="74">
        <v>550530</v>
      </c>
      <c r="Y19" s="74">
        <v>4000</v>
      </c>
      <c r="Z19" s="91">
        <v>554530</v>
      </c>
      <c r="AC19" s="91">
        <v>264619.49</v>
      </c>
      <c r="AD19" s="91">
        <v>258541.47</v>
      </c>
      <c r="AF19" s="74">
        <f t="shared" si="1"/>
        <v>742022.79</v>
      </c>
      <c r="AG19" s="79">
        <f t="shared" si="2"/>
        <v>6300</v>
      </c>
      <c r="AH19" s="21">
        <f t="shared" si="3"/>
        <v>735722.79</v>
      </c>
      <c r="AI19" s="22">
        <f t="shared" si="4"/>
        <v>1445962.32</v>
      </c>
      <c r="AJ19" s="16">
        <f t="shared" si="5"/>
        <v>1077690.96</v>
      </c>
      <c r="AK19" s="26">
        <f t="shared" si="6"/>
        <v>368271.3600000001</v>
      </c>
    </row>
    <row r="20" spans="1:37" x14ac:dyDescent="0.2">
      <c r="A20" s="1" t="s">
        <v>421</v>
      </c>
      <c r="B20" s="1" t="s">
        <v>423</v>
      </c>
      <c r="C20" s="66">
        <v>5257</v>
      </c>
      <c r="D20" s="66" t="s">
        <v>1030</v>
      </c>
      <c r="E20" s="253" t="s">
        <v>2952</v>
      </c>
      <c r="F20" s="90">
        <v>1255030.8899999999</v>
      </c>
      <c r="G20" s="90">
        <v>186648.2</v>
      </c>
      <c r="H20" s="90">
        <v>74646.41</v>
      </c>
      <c r="J20" s="253">
        <v>158618.74</v>
      </c>
      <c r="K20" s="253">
        <v>256834.37</v>
      </c>
      <c r="L20" s="233">
        <v>0</v>
      </c>
      <c r="M20" s="233">
        <v>7150</v>
      </c>
      <c r="O20" s="233">
        <v>0</v>
      </c>
      <c r="R20" s="253">
        <v>410875.35</v>
      </c>
      <c r="S20" s="253">
        <v>1863971.92</v>
      </c>
      <c r="U20" s="74">
        <v>1364522.16</v>
      </c>
      <c r="V20" s="74">
        <v>275738</v>
      </c>
      <c r="W20" s="74">
        <v>533.95000000000005</v>
      </c>
      <c r="X20" s="74">
        <v>704020</v>
      </c>
      <c r="Y20" s="74">
        <v>49600</v>
      </c>
      <c r="Z20" s="91">
        <v>1146154</v>
      </c>
      <c r="AC20" s="91">
        <v>277037.73</v>
      </c>
      <c r="AD20" s="91">
        <v>138318.76</v>
      </c>
      <c r="AF20" s="74">
        <f t="shared" si="1"/>
        <v>1516325.4999999998</v>
      </c>
      <c r="AG20" s="79">
        <f t="shared" si="2"/>
        <v>7150</v>
      </c>
      <c r="AH20" s="21">
        <f t="shared" si="3"/>
        <v>1509175.4999999998</v>
      </c>
      <c r="AI20" s="22">
        <f t="shared" si="4"/>
        <v>2394414.11</v>
      </c>
      <c r="AJ20" s="16">
        <f t="shared" si="5"/>
        <v>1561510.49</v>
      </c>
      <c r="AK20" s="26">
        <f t="shared" si="6"/>
        <v>832903.61999999988</v>
      </c>
    </row>
    <row r="21" spans="1:37" x14ac:dyDescent="0.2">
      <c r="A21" s="1" t="s">
        <v>421</v>
      </c>
      <c r="B21" s="1" t="s">
        <v>423</v>
      </c>
      <c r="C21" s="66">
        <v>5547</v>
      </c>
      <c r="D21" s="66" t="s">
        <v>1031</v>
      </c>
      <c r="E21" s="253" t="s">
        <v>2953</v>
      </c>
      <c r="F21" s="90">
        <v>892376.77</v>
      </c>
      <c r="G21" s="90">
        <v>34411.1</v>
      </c>
      <c r="H21" s="90">
        <v>154224.46</v>
      </c>
      <c r="J21" s="253">
        <v>760228.28</v>
      </c>
      <c r="K21" s="253">
        <v>2050773.81</v>
      </c>
      <c r="L21" s="233">
        <v>0</v>
      </c>
      <c r="M21" s="233">
        <v>6300</v>
      </c>
      <c r="R21" s="253">
        <v>505432.48</v>
      </c>
      <c r="S21" s="253">
        <v>2519990.75</v>
      </c>
      <c r="U21" s="74">
        <v>1086630.32</v>
      </c>
      <c r="V21" s="74">
        <v>186500</v>
      </c>
      <c r="W21" s="74">
        <v>773.63</v>
      </c>
      <c r="X21" s="74">
        <v>1237551</v>
      </c>
      <c r="Y21" s="74">
        <v>74100</v>
      </c>
      <c r="Z21" s="91">
        <v>1631817</v>
      </c>
      <c r="AC21" s="91">
        <v>499217.78</v>
      </c>
      <c r="AD21" s="91">
        <v>465645.84</v>
      </c>
      <c r="AF21" s="74">
        <f t="shared" si="1"/>
        <v>1081012.33</v>
      </c>
      <c r="AG21" s="79">
        <f t="shared" si="2"/>
        <v>6300</v>
      </c>
      <c r="AH21" s="21">
        <f t="shared" si="3"/>
        <v>1074712.33</v>
      </c>
      <c r="AI21" s="22">
        <f t="shared" si="4"/>
        <v>2585554.9500000002</v>
      </c>
      <c r="AJ21" s="16">
        <f t="shared" si="5"/>
        <v>2596680.62</v>
      </c>
      <c r="AK21" s="26">
        <f t="shared" si="6"/>
        <v>-11125.669999999925</v>
      </c>
    </row>
    <row r="22" spans="1:37" x14ac:dyDescent="0.2">
      <c r="A22" s="1" t="s">
        <v>421</v>
      </c>
      <c r="B22" s="1" t="s">
        <v>423</v>
      </c>
      <c r="C22" s="66">
        <v>4817</v>
      </c>
      <c r="D22" s="66" t="s">
        <v>1032</v>
      </c>
      <c r="E22" s="253" t="s">
        <v>2954</v>
      </c>
      <c r="F22" s="90">
        <v>890472.29</v>
      </c>
      <c r="G22" s="90">
        <v>78800.679999999993</v>
      </c>
      <c r="H22" s="90">
        <v>12300</v>
      </c>
      <c r="J22" s="253">
        <v>725085.29</v>
      </c>
      <c r="K22" s="253">
        <v>566392.25</v>
      </c>
      <c r="L22" s="233">
        <v>0</v>
      </c>
      <c r="M22" s="233">
        <v>12775</v>
      </c>
      <c r="S22" s="253">
        <v>4994895.4800000004</v>
      </c>
      <c r="U22" s="74">
        <v>846347.16</v>
      </c>
      <c r="V22" s="74">
        <v>252710</v>
      </c>
      <c r="W22" s="74">
        <v>1375.2</v>
      </c>
      <c r="X22" s="74">
        <v>1480843</v>
      </c>
      <c r="Y22" s="74">
        <v>24840</v>
      </c>
      <c r="Z22" s="91">
        <v>1519683</v>
      </c>
      <c r="AC22" s="91">
        <v>554963.43999999994</v>
      </c>
      <c r="AD22" s="91">
        <v>321391.33</v>
      </c>
      <c r="AF22" s="74">
        <f t="shared" si="1"/>
        <v>981572.97</v>
      </c>
      <c r="AG22" s="79">
        <f t="shared" si="2"/>
        <v>12775</v>
      </c>
      <c r="AH22" s="21">
        <f t="shared" si="3"/>
        <v>968797.97</v>
      </c>
      <c r="AI22" s="22">
        <f t="shared" si="4"/>
        <v>2606115.3600000003</v>
      </c>
      <c r="AJ22" s="16">
        <f t="shared" si="5"/>
        <v>2396037.77</v>
      </c>
      <c r="AK22" s="26">
        <f t="shared" si="6"/>
        <v>210077.59000000032</v>
      </c>
    </row>
    <row r="23" spans="1:37" x14ac:dyDescent="0.2">
      <c r="A23" s="1" t="s">
        <v>421</v>
      </c>
      <c r="B23" s="1" t="s">
        <v>423</v>
      </c>
      <c r="C23" s="66">
        <v>4661</v>
      </c>
      <c r="D23" s="66" t="s">
        <v>1033</v>
      </c>
      <c r="E23" s="253" t="s">
        <v>2955</v>
      </c>
      <c r="F23" s="90">
        <v>591714.12</v>
      </c>
      <c r="G23" s="90">
        <v>161041.75</v>
      </c>
      <c r="H23" s="90">
        <v>109317.32</v>
      </c>
      <c r="J23" s="253">
        <v>313449.86</v>
      </c>
      <c r="K23" s="253">
        <v>350201.59999999998</v>
      </c>
      <c r="L23" s="233">
        <v>0</v>
      </c>
      <c r="M23" s="233">
        <v>5880</v>
      </c>
      <c r="O23" s="233">
        <v>682.65</v>
      </c>
      <c r="R23" s="253">
        <v>62635.47</v>
      </c>
      <c r="S23" s="253">
        <v>1550129.81</v>
      </c>
      <c r="U23" s="74">
        <v>991171.89</v>
      </c>
      <c r="V23" s="74">
        <v>116685</v>
      </c>
      <c r="W23" s="74">
        <v>302.64</v>
      </c>
      <c r="X23" s="74">
        <v>1596912.5</v>
      </c>
      <c r="Y23" s="74">
        <v>53600</v>
      </c>
      <c r="Z23" s="91">
        <v>1725950.3</v>
      </c>
      <c r="AC23" s="91">
        <v>323800.71000000002</v>
      </c>
      <c r="AD23" s="91">
        <v>183492.01</v>
      </c>
      <c r="AF23" s="74">
        <f t="shared" si="1"/>
        <v>862073.19</v>
      </c>
      <c r="AG23" s="79">
        <f t="shared" si="2"/>
        <v>6562.65</v>
      </c>
      <c r="AH23" s="21">
        <f t="shared" si="3"/>
        <v>855510.53999999992</v>
      </c>
      <c r="AI23" s="22">
        <f t="shared" si="4"/>
        <v>2758672.0300000003</v>
      </c>
      <c r="AJ23" s="16">
        <f t="shared" si="5"/>
        <v>2233243.02</v>
      </c>
      <c r="AK23" s="26">
        <f t="shared" si="6"/>
        <v>525429.01000000024</v>
      </c>
    </row>
    <row r="24" spans="1:37" x14ac:dyDescent="0.2">
      <c r="A24" s="1" t="s">
        <v>421</v>
      </c>
      <c r="B24" s="1" t="s">
        <v>423</v>
      </c>
      <c r="C24" s="66">
        <v>7585</v>
      </c>
      <c r="D24" s="66" t="s">
        <v>1034</v>
      </c>
      <c r="E24" s="253" t="s">
        <v>2956</v>
      </c>
      <c r="F24" s="90">
        <v>2651354.54</v>
      </c>
      <c r="G24" s="90">
        <v>36025.550000000003</v>
      </c>
      <c r="H24" s="90">
        <v>16939.099999999999</v>
      </c>
      <c r="J24" s="253">
        <v>135252.54</v>
      </c>
      <c r="K24" s="253">
        <v>698311.28</v>
      </c>
      <c r="L24" s="233">
        <v>0</v>
      </c>
      <c r="M24" s="233">
        <v>0</v>
      </c>
      <c r="R24" s="253">
        <v>260064.49</v>
      </c>
      <c r="S24" s="253">
        <v>2878887.21</v>
      </c>
      <c r="U24" s="74">
        <v>1375262.59</v>
      </c>
      <c r="W24" s="74">
        <v>4014.68</v>
      </c>
      <c r="X24" s="74">
        <v>2128647</v>
      </c>
      <c r="Y24" s="74">
        <v>163400</v>
      </c>
      <c r="Z24" s="91">
        <v>2428297</v>
      </c>
      <c r="AC24" s="91">
        <v>618493.81000000006</v>
      </c>
      <c r="AD24" s="91">
        <v>272334.61</v>
      </c>
      <c r="AF24" s="74">
        <f t="shared" si="1"/>
        <v>2704319.19</v>
      </c>
      <c r="AG24" s="79">
        <f t="shared" si="2"/>
        <v>0</v>
      </c>
      <c r="AH24" s="21">
        <f t="shared" si="3"/>
        <v>2704319.19</v>
      </c>
      <c r="AI24" s="22">
        <f t="shared" si="4"/>
        <v>3671324.27</v>
      </c>
      <c r="AJ24" s="16">
        <f t="shared" si="5"/>
        <v>3319125.42</v>
      </c>
      <c r="AK24" s="26">
        <f t="shared" si="6"/>
        <v>352198.85000000009</v>
      </c>
    </row>
    <row r="25" spans="1:37" x14ac:dyDescent="0.2">
      <c r="A25" s="1" t="s">
        <v>421</v>
      </c>
      <c r="B25" s="1" t="s">
        <v>423</v>
      </c>
      <c r="C25" s="66">
        <v>6519</v>
      </c>
      <c r="D25" s="66" t="s">
        <v>1035</v>
      </c>
      <c r="E25" s="253" t="s">
        <v>2957</v>
      </c>
      <c r="F25" s="90">
        <v>625500.92000000004</v>
      </c>
      <c r="G25" s="90">
        <v>37864.550000000003</v>
      </c>
      <c r="H25" s="90">
        <v>39288.01</v>
      </c>
      <c r="J25" s="253">
        <v>489725.85</v>
      </c>
      <c r="K25" s="253">
        <v>453954.99</v>
      </c>
      <c r="L25" s="233">
        <v>0</v>
      </c>
      <c r="R25" s="253">
        <v>-210565.2</v>
      </c>
      <c r="S25" s="253">
        <v>2079998.65</v>
      </c>
      <c r="U25" s="74">
        <v>1038970.02</v>
      </c>
      <c r="W25" s="74">
        <v>367.99</v>
      </c>
      <c r="X25" s="74">
        <v>1471278.8</v>
      </c>
      <c r="Y25" s="74">
        <v>78241</v>
      </c>
      <c r="Z25" s="91">
        <v>1629739.8</v>
      </c>
      <c r="AC25" s="91">
        <v>293824.3</v>
      </c>
      <c r="AD25" s="91">
        <v>208526.1</v>
      </c>
      <c r="AF25" s="74">
        <f t="shared" si="1"/>
        <v>702653.4800000001</v>
      </c>
      <c r="AG25" s="79">
        <f t="shared" si="2"/>
        <v>0</v>
      </c>
      <c r="AH25" s="21">
        <f t="shared" si="3"/>
        <v>702653.4800000001</v>
      </c>
      <c r="AI25" s="22">
        <f t="shared" si="4"/>
        <v>2588857.81</v>
      </c>
      <c r="AJ25" s="16">
        <f t="shared" si="5"/>
        <v>2132090.2000000002</v>
      </c>
      <c r="AK25" s="26">
        <f t="shared" si="6"/>
        <v>456767.60999999987</v>
      </c>
    </row>
    <row r="26" spans="1:37" x14ac:dyDescent="0.2">
      <c r="A26" s="1" t="s">
        <v>421</v>
      </c>
      <c r="B26" s="1" t="s">
        <v>423</v>
      </c>
      <c r="C26" s="66">
        <v>4531</v>
      </c>
      <c r="D26" s="66" t="s">
        <v>1036</v>
      </c>
      <c r="E26" s="253" t="s">
        <v>2958</v>
      </c>
      <c r="F26" s="90">
        <v>1003102.53</v>
      </c>
      <c r="G26" s="90">
        <v>64896.21</v>
      </c>
      <c r="H26" s="90">
        <v>29198.67</v>
      </c>
      <c r="J26" s="253">
        <v>1200254.5</v>
      </c>
      <c r="K26" s="253">
        <v>112430.64</v>
      </c>
      <c r="M26" s="233">
        <v>6300</v>
      </c>
      <c r="R26" s="253">
        <v>126601.39</v>
      </c>
      <c r="S26" s="253">
        <v>413083.29</v>
      </c>
      <c r="U26" s="74">
        <v>880665.13</v>
      </c>
      <c r="V26" s="74">
        <v>202870</v>
      </c>
      <c r="W26" s="74">
        <v>918.68</v>
      </c>
      <c r="X26" s="74">
        <v>1213712.5</v>
      </c>
      <c r="Y26" s="74">
        <v>84300</v>
      </c>
      <c r="Z26" s="91">
        <v>1448831.5</v>
      </c>
      <c r="AC26" s="91">
        <v>278022.53999999998</v>
      </c>
      <c r="AD26" s="91">
        <v>200263.96</v>
      </c>
      <c r="AE26" s="91">
        <v>1080</v>
      </c>
      <c r="AF26" s="74">
        <f t="shared" si="1"/>
        <v>1097197.4099999999</v>
      </c>
      <c r="AG26" s="79">
        <f t="shared" si="2"/>
        <v>6300</v>
      </c>
      <c r="AH26" s="21">
        <f t="shared" si="3"/>
        <v>1090897.4099999999</v>
      </c>
      <c r="AI26" s="22">
        <f t="shared" si="4"/>
        <v>2382466.3099999996</v>
      </c>
      <c r="AJ26" s="16">
        <f t="shared" si="5"/>
        <v>1928198</v>
      </c>
      <c r="AK26" s="26">
        <f t="shared" si="6"/>
        <v>454268.30999999959</v>
      </c>
    </row>
    <row r="27" spans="1:37" x14ac:dyDescent="0.2">
      <c r="A27" s="1" t="s">
        <v>421</v>
      </c>
      <c r="B27" s="1" t="s">
        <v>423</v>
      </c>
      <c r="C27" s="66">
        <v>2937</v>
      </c>
      <c r="D27" s="66" t="s">
        <v>1037</v>
      </c>
      <c r="E27" s="253" t="s">
        <v>2959</v>
      </c>
      <c r="F27" s="90">
        <v>678575.34</v>
      </c>
      <c r="G27" s="90">
        <v>0</v>
      </c>
      <c r="H27" s="90">
        <v>13587.22</v>
      </c>
      <c r="J27" s="253">
        <v>720277.32</v>
      </c>
      <c r="K27" s="253">
        <v>302842.83</v>
      </c>
      <c r="L27" s="233">
        <v>0</v>
      </c>
      <c r="R27" s="253">
        <v>278514.52</v>
      </c>
      <c r="S27" s="253">
        <v>2337378.21</v>
      </c>
      <c r="U27" s="74">
        <v>838650.37</v>
      </c>
      <c r="V27" s="74">
        <v>62000</v>
      </c>
      <c r="W27" s="74">
        <v>618.53</v>
      </c>
      <c r="X27" s="74">
        <v>682863</v>
      </c>
      <c r="Y27" s="74">
        <v>32100</v>
      </c>
      <c r="Z27" s="91">
        <v>827014.4</v>
      </c>
      <c r="AC27" s="91">
        <v>340842.75</v>
      </c>
      <c r="AD27" s="91">
        <v>212909.24</v>
      </c>
      <c r="AF27" s="74">
        <f t="shared" si="1"/>
        <v>692162.55999999994</v>
      </c>
      <c r="AG27" s="79">
        <f t="shared" si="2"/>
        <v>0</v>
      </c>
      <c r="AH27" s="21">
        <f t="shared" si="3"/>
        <v>692162.55999999994</v>
      </c>
      <c r="AI27" s="22">
        <f t="shared" si="4"/>
        <v>1616231.9</v>
      </c>
      <c r="AJ27" s="16">
        <f t="shared" si="5"/>
        <v>1380766.39</v>
      </c>
      <c r="AK27" s="26">
        <f t="shared" si="6"/>
        <v>235465.51</v>
      </c>
    </row>
    <row r="28" spans="1:37" x14ac:dyDescent="0.2">
      <c r="A28" s="1" t="s">
        <v>421</v>
      </c>
      <c r="B28" s="1" t="s">
        <v>423</v>
      </c>
      <c r="C28" s="66">
        <v>2576</v>
      </c>
      <c r="D28" s="66" t="s">
        <v>1038</v>
      </c>
      <c r="E28" s="253" t="s">
        <v>2960</v>
      </c>
      <c r="F28" s="90">
        <v>742864.52</v>
      </c>
      <c r="G28" s="90">
        <v>0</v>
      </c>
      <c r="H28" s="90">
        <v>45488.88</v>
      </c>
      <c r="J28" s="253">
        <v>458000.83</v>
      </c>
      <c r="K28" s="253">
        <v>249745.1</v>
      </c>
      <c r="L28" s="233">
        <v>5000</v>
      </c>
      <c r="M28" s="233">
        <v>6300</v>
      </c>
      <c r="O28" s="233">
        <v>0</v>
      </c>
      <c r="R28" s="253">
        <v>221545.72</v>
      </c>
      <c r="S28" s="253">
        <v>2446216.73</v>
      </c>
      <c r="U28" s="74">
        <v>706589.12</v>
      </c>
      <c r="V28" s="74">
        <v>262600</v>
      </c>
      <c r="W28" s="74">
        <v>383.05</v>
      </c>
      <c r="X28" s="74">
        <v>555506</v>
      </c>
      <c r="Y28" s="74">
        <v>6500</v>
      </c>
      <c r="Z28" s="91">
        <v>693046</v>
      </c>
      <c r="AC28" s="91">
        <v>233533.9</v>
      </c>
      <c r="AD28" s="91">
        <v>200052.58</v>
      </c>
      <c r="AE28" s="91">
        <v>100000</v>
      </c>
      <c r="AF28" s="74">
        <f t="shared" si="1"/>
        <v>788353.4</v>
      </c>
      <c r="AG28" s="79">
        <f t="shared" si="2"/>
        <v>11300</v>
      </c>
      <c r="AH28" s="21">
        <f t="shared" si="3"/>
        <v>777053.4</v>
      </c>
      <c r="AI28" s="22">
        <f t="shared" si="4"/>
        <v>1531578.17</v>
      </c>
      <c r="AJ28" s="16">
        <f t="shared" si="5"/>
        <v>1226632.48</v>
      </c>
      <c r="AK28" s="26">
        <f t="shared" si="6"/>
        <v>304945.68999999994</v>
      </c>
    </row>
    <row r="29" spans="1:37" x14ac:dyDescent="0.2">
      <c r="A29" s="1" t="s">
        <v>426</v>
      </c>
      <c r="B29" s="1" t="s">
        <v>427</v>
      </c>
      <c r="C29" s="66">
        <v>3880</v>
      </c>
      <c r="D29" s="66" t="s">
        <v>1039</v>
      </c>
      <c r="E29" s="253" t="s">
        <v>2961</v>
      </c>
      <c r="F29" s="90">
        <v>768771.11</v>
      </c>
      <c r="G29" s="90">
        <v>334733.95</v>
      </c>
      <c r="H29" s="90">
        <v>18389.09</v>
      </c>
      <c r="J29" s="253">
        <v>571447.25</v>
      </c>
      <c r="K29" s="253">
        <v>269225.96999999997</v>
      </c>
      <c r="S29" s="253">
        <v>1940194.37</v>
      </c>
      <c r="U29" s="74">
        <v>941892.46</v>
      </c>
      <c r="V29" s="74">
        <v>73500</v>
      </c>
      <c r="W29" s="74">
        <v>1870.54</v>
      </c>
      <c r="X29" s="74">
        <v>1179702</v>
      </c>
      <c r="Z29" s="91">
        <v>1279282</v>
      </c>
      <c r="AC29" s="91">
        <v>248549.69</v>
      </c>
      <c r="AD29" s="91">
        <v>159115.89000000001</v>
      </c>
      <c r="AF29" s="74">
        <f t="shared" si="1"/>
        <v>1121894.1500000001</v>
      </c>
      <c r="AG29" s="79">
        <f t="shared" si="2"/>
        <v>0</v>
      </c>
      <c r="AH29" s="21">
        <f t="shared" si="3"/>
        <v>1121894.1500000001</v>
      </c>
      <c r="AI29" s="22">
        <f t="shared" si="4"/>
        <v>2196965</v>
      </c>
      <c r="AJ29" s="16">
        <f t="shared" si="5"/>
        <v>1686947.58</v>
      </c>
      <c r="AK29" s="26">
        <f t="shared" si="6"/>
        <v>510017.41999999993</v>
      </c>
    </row>
    <row r="30" spans="1:37" x14ac:dyDescent="0.2">
      <c r="A30" s="1" t="s">
        <v>426</v>
      </c>
      <c r="B30" s="1" t="s">
        <v>427</v>
      </c>
      <c r="C30" s="66">
        <v>3169</v>
      </c>
      <c r="D30" s="66" t="s">
        <v>1040</v>
      </c>
      <c r="E30" s="253" t="s">
        <v>2962</v>
      </c>
      <c r="F30" s="90">
        <v>596881.31000000006</v>
      </c>
      <c r="G30" s="90">
        <v>311582.59000000003</v>
      </c>
      <c r="H30" s="90">
        <v>37574</v>
      </c>
      <c r="J30" s="253">
        <v>2497372.15</v>
      </c>
      <c r="K30" s="253">
        <v>235675.54</v>
      </c>
      <c r="S30" s="253">
        <v>225942.27</v>
      </c>
      <c r="U30" s="74">
        <v>1079754.29</v>
      </c>
      <c r="W30" s="74">
        <v>3505.44</v>
      </c>
      <c r="X30" s="74">
        <v>646412.5</v>
      </c>
      <c r="Z30" s="91">
        <v>914975.5</v>
      </c>
      <c r="AC30" s="91">
        <v>290288.76</v>
      </c>
      <c r="AD30" s="91">
        <v>145301.04</v>
      </c>
      <c r="AF30" s="74">
        <f t="shared" si="1"/>
        <v>946037.90000000014</v>
      </c>
      <c r="AG30" s="79">
        <f t="shared" si="2"/>
        <v>0</v>
      </c>
      <c r="AH30" s="21">
        <f t="shared" si="3"/>
        <v>946037.90000000014</v>
      </c>
      <c r="AI30" s="22">
        <f t="shared" si="4"/>
        <v>1729672.23</v>
      </c>
      <c r="AJ30" s="16">
        <f t="shared" si="5"/>
        <v>1350565.3</v>
      </c>
      <c r="AK30" s="26">
        <f t="shared" si="6"/>
        <v>379106.92999999993</v>
      </c>
    </row>
    <row r="31" spans="1:37" x14ac:dyDescent="0.2">
      <c r="A31" s="1" t="s">
        <v>426</v>
      </c>
      <c r="B31" s="1" t="s">
        <v>427</v>
      </c>
      <c r="C31" s="66">
        <v>7059</v>
      </c>
      <c r="D31" s="66" t="s">
        <v>1041</v>
      </c>
      <c r="E31" s="253" t="s">
        <v>2963</v>
      </c>
      <c r="F31" s="90">
        <v>1576965.14</v>
      </c>
      <c r="G31" s="90">
        <v>447027</v>
      </c>
      <c r="H31" s="90">
        <v>18086.84</v>
      </c>
      <c r="J31" s="253">
        <v>898215.73</v>
      </c>
      <c r="K31" s="253">
        <v>358683.16</v>
      </c>
      <c r="R31" s="253">
        <v>-300.39999999999998</v>
      </c>
      <c r="S31" s="253">
        <v>519805.36</v>
      </c>
      <c r="U31" s="74">
        <v>1829319.29</v>
      </c>
      <c r="W31" s="74">
        <v>2508.11</v>
      </c>
      <c r="X31" s="74">
        <v>619090.5</v>
      </c>
      <c r="Z31" s="91">
        <v>1002525.5</v>
      </c>
      <c r="AC31" s="91">
        <v>462383.13</v>
      </c>
      <c r="AD31" s="91">
        <v>92543.4</v>
      </c>
      <c r="AF31" s="74">
        <f t="shared" si="1"/>
        <v>2042078.98</v>
      </c>
      <c r="AG31" s="79">
        <f t="shared" si="2"/>
        <v>0</v>
      </c>
      <c r="AH31" s="21">
        <f t="shared" si="3"/>
        <v>2042078.98</v>
      </c>
      <c r="AI31" s="22">
        <f t="shared" si="4"/>
        <v>2450917.9000000004</v>
      </c>
      <c r="AJ31" s="16">
        <f t="shared" si="5"/>
        <v>1557452.0299999998</v>
      </c>
      <c r="AK31" s="26">
        <f t="shared" si="6"/>
        <v>893465.87000000058</v>
      </c>
    </row>
    <row r="32" spans="1:37" x14ac:dyDescent="0.2">
      <c r="A32" s="1" t="s">
        <v>426</v>
      </c>
      <c r="B32" s="1" t="s">
        <v>427</v>
      </c>
      <c r="C32" s="66">
        <v>4668</v>
      </c>
      <c r="D32" s="66" t="s">
        <v>1042</v>
      </c>
      <c r="E32" s="253" t="s">
        <v>2964</v>
      </c>
      <c r="F32" s="90">
        <v>1273048.6200000001</v>
      </c>
      <c r="G32" s="90">
        <v>370760.25</v>
      </c>
      <c r="H32" s="90">
        <v>50923.16</v>
      </c>
      <c r="J32" s="253">
        <v>2322051.9700000002</v>
      </c>
      <c r="K32" s="253">
        <v>793445.8</v>
      </c>
      <c r="S32" s="253">
        <v>164243.42000000001</v>
      </c>
      <c r="U32" s="74">
        <v>1345064.15</v>
      </c>
      <c r="V32" s="74">
        <v>185010</v>
      </c>
      <c r="W32" s="74">
        <v>1788.77</v>
      </c>
      <c r="X32" s="74">
        <v>1126240.5</v>
      </c>
      <c r="Z32" s="91">
        <v>1364641.5</v>
      </c>
      <c r="AC32" s="91">
        <v>339361.2</v>
      </c>
      <c r="AD32" s="91">
        <v>521248.91</v>
      </c>
      <c r="AF32" s="74">
        <f t="shared" si="1"/>
        <v>1694732.03</v>
      </c>
      <c r="AG32" s="79">
        <f t="shared" si="2"/>
        <v>0</v>
      </c>
      <c r="AH32" s="21">
        <f t="shared" si="3"/>
        <v>1694732.03</v>
      </c>
      <c r="AI32" s="22">
        <f t="shared" si="4"/>
        <v>2658103.42</v>
      </c>
      <c r="AJ32" s="16">
        <f t="shared" si="5"/>
        <v>2225251.61</v>
      </c>
      <c r="AK32" s="26">
        <f t="shared" si="6"/>
        <v>432851.81000000006</v>
      </c>
    </row>
    <row r="33" spans="1:37" x14ac:dyDescent="0.2">
      <c r="A33" s="1" t="s">
        <v>426</v>
      </c>
      <c r="B33" s="1" t="s">
        <v>427</v>
      </c>
      <c r="C33" s="66">
        <v>5951</v>
      </c>
      <c r="D33" s="66" t="s">
        <v>1043</v>
      </c>
      <c r="E33" s="253" t="s">
        <v>2965</v>
      </c>
      <c r="F33" s="90">
        <v>648720.36</v>
      </c>
      <c r="G33" s="90">
        <v>300456.75</v>
      </c>
      <c r="H33" s="90">
        <v>651.39</v>
      </c>
      <c r="J33" s="253">
        <v>540345.47</v>
      </c>
      <c r="K33" s="253">
        <v>428900.49</v>
      </c>
      <c r="S33" s="253">
        <v>3631737.05</v>
      </c>
      <c r="U33" s="74">
        <v>1289505.1299999999</v>
      </c>
      <c r="V33" s="74">
        <v>372820</v>
      </c>
      <c r="W33" s="74">
        <v>969.98</v>
      </c>
      <c r="X33" s="74">
        <v>1242616.7</v>
      </c>
      <c r="Z33" s="91">
        <v>1583896.7</v>
      </c>
      <c r="AC33" s="91">
        <v>446071.63</v>
      </c>
      <c r="AD33" s="91">
        <v>154968.71</v>
      </c>
      <c r="AF33" s="74">
        <f t="shared" si="1"/>
        <v>949828.5</v>
      </c>
      <c r="AG33" s="79">
        <f t="shared" si="2"/>
        <v>0</v>
      </c>
      <c r="AH33" s="21">
        <f t="shared" si="3"/>
        <v>949828.5</v>
      </c>
      <c r="AI33" s="22">
        <f t="shared" si="4"/>
        <v>2905911.8099999996</v>
      </c>
      <c r="AJ33" s="16">
        <f t="shared" si="5"/>
        <v>2184937.04</v>
      </c>
      <c r="AK33" s="26">
        <f t="shared" si="6"/>
        <v>720974.76999999955</v>
      </c>
    </row>
    <row r="34" spans="1:37" x14ac:dyDescent="0.2">
      <c r="A34" s="1" t="s">
        <v>426</v>
      </c>
      <c r="B34" s="1" t="s">
        <v>427</v>
      </c>
      <c r="C34" s="66">
        <v>4528</v>
      </c>
      <c r="D34" s="66" t="s">
        <v>1044</v>
      </c>
      <c r="E34" s="253" t="s">
        <v>2966</v>
      </c>
      <c r="F34" s="90">
        <v>1328820.69</v>
      </c>
      <c r="G34" s="90">
        <v>304774.2</v>
      </c>
      <c r="H34" s="90">
        <v>131843.51999999999</v>
      </c>
      <c r="J34" s="253">
        <v>672875.54</v>
      </c>
      <c r="K34" s="253">
        <v>897547.75</v>
      </c>
      <c r="R34" s="253">
        <v>-65934</v>
      </c>
      <c r="S34" s="253">
        <v>1339915.8</v>
      </c>
      <c r="U34" s="74">
        <v>627526.29</v>
      </c>
      <c r="W34" s="74">
        <v>718.81</v>
      </c>
      <c r="X34" s="74">
        <v>722600</v>
      </c>
      <c r="Z34" s="91">
        <v>920790</v>
      </c>
      <c r="AC34" s="91">
        <v>367045.09</v>
      </c>
      <c r="AD34" s="91">
        <v>99883.42</v>
      </c>
      <c r="AF34" s="74">
        <f t="shared" si="1"/>
        <v>1765438.41</v>
      </c>
      <c r="AG34" s="79">
        <f t="shared" si="2"/>
        <v>0</v>
      </c>
      <c r="AH34" s="21">
        <f t="shared" si="3"/>
        <v>1765438.41</v>
      </c>
      <c r="AI34" s="22">
        <f t="shared" si="4"/>
        <v>1350845.1</v>
      </c>
      <c r="AJ34" s="16">
        <f t="shared" si="5"/>
        <v>1387718.51</v>
      </c>
      <c r="AK34" s="26">
        <f t="shared" si="6"/>
        <v>-36873.409999999916</v>
      </c>
    </row>
    <row r="35" spans="1:37" x14ac:dyDescent="0.2">
      <c r="A35" s="1" t="s">
        <v>426</v>
      </c>
      <c r="B35" s="1" t="s">
        <v>427</v>
      </c>
      <c r="C35" s="66">
        <v>5805</v>
      </c>
      <c r="D35" s="66" t="s">
        <v>1045</v>
      </c>
      <c r="E35" s="253" t="s">
        <v>2967</v>
      </c>
      <c r="F35" s="90">
        <v>1707311.37</v>
      </c>
      <c r="G35" s="90">
        <v>201398.37</v>
      </c>
      <c r="H35" s="90">
        <v>26229.98</v>
      </c>
      <c r="I35" s="90">
        <v>182</v>
      </c>
      <c r="J35" s="253">
        <v>632785.24</v>
      </c>
      <c r="K35" s="253">
        <v>184809.98</v>
      </c>
      <c r="S35" s="253">
        <v>2501284.2200000002</v>
      </c>
      <c r="U35" s="74">
        <v>1219890.8600000001</v>
      </c>
      <c r="V35" s="74">
        <v>414315</v>
      </c>
      <c r="W35" s="74">
        <v>2167.94</v>
      </c>
      <c r="X35" s="74">
        <v>894813</v>
      </c>
      <c r="Z35" s="91">
        <v>1155416</v>
      </c>
      <c r="AC35" s="91">
        <v>263563</v>
      </c>
      <c r="AD35" s="91">
        <v>184008.27</v>
      </c>
      <c r="AF35" s="74">
        <f t="shared" si="1"/>
        <v>1935121.7200000002</v>
      </c>
      <c r="AG35" s="79">
        <f t="shared" si="2"/>
        <v>0</v>
      </c>
      <c r="AH35" s="21">
        <f t="shared" si="3"/>
        <v>1935121.7200000002</v>
      </c>
      <c r="AI35" s="22">
        <f t="shared" si="4"/>
        <v>2531186.7999999998</v>
      </c>
      <c r="AJ35" s="16">
        <f t="shared" si="5"/>
        <v>1602987.27</v>
      </c>
      <c r="AK35" s="26">
        <f t="shared" si="6"/>
        <v>928199.5299999998</v>
      </c>
    </row>
    <row r="36" spans="1:37" x14ac:dyDescent="0.2">
      <c r="A36" s="1" t="s">
        <v>426</v>
      </c>
      <c r="B36" s="1" t="s">
        <v>427</v>
      </c>
      <c r="C36" s="66">
        <v>3290</v>
      </c>
      <c r="D36" s="66" t="s">
        <v>1046</v>
      </c>
      <c r="E36" s="253" t="s">
        <v>2968</v>
      </c>
      <c r="F36" s="90">
        <v>1139411.8</v>
      </c>
      <c r="G36" s="90">
        <v>75562.3</v>
      </c>
      <c r="H36" s="90">
        <v>1544</v>
      </c>
      <c r="J36" s="253">
        <v>442126.48</v>
      </c>
      <c r="K36" s="253">
        <v>1200703.92</v>
      </c>
      <c r="O36" s="233">
        <v>406800</v>
      </c>
      <c r="S36" s="253">
        <v>1692932.58</v>
      </c>
      <c r="U36" s="74">
        <v>998146.17</v>
      </c>
      <c r="V36" s="74">
        <v>95000</v>
      </c>
      <c r="W36" s="74">
        <v>765.28</v>
      </c>
      <c r="X36" s="74">
        <v>743899</v>
      </c>
      <c r="Z36" s="91">
        <v>916326</v>
      </c>
      <c r="AC36" s="91">
        <v>222974.9</v>
      </c>
      <c r="AD36" s="91">
        <v>76545.75</v>
      </c>
      <c r="AF36" s="74">
        <f t="shared" ref="AF36:AF67" si="7">SUM(F36:I36)</f>
        <v>1216518.1000000001</v>
      </c>
      <c r="AG36" s="79">
        <f t="shared" si="2"/>
        <v>406800</v>
      </c>
      <c r="AH36" s="21">
        <f t="shared" si="3"/>
        <v>809718.10000000009</v>
      </c>
      <c r="AI36" s="22">
        <f t="shared" si="4"/>
        <v>1837810.45</v>
      </c>
      <c r="AJ36" s="16">
        <f t="shared" si="5"/>
        <v>1215846.6499999999</v>
      </c>
      <c r="AK36" s="26">
        <f t="shared" si="6"/>
        <v>621963.80000000005</v>
      </c>
    </row>
    <row r="37" spans="1:37" x14ac:dyDescent="0.2">
      <c r="A37" s="1" t="s">
        <v>426</v>
      </c>
      <c r="B37" s="1" t="s">
        <v>427</v>
      </c>
      <c r="C37" s="66">
        <v>5014</v>
      </c>
      <c r="D37" s="66" t="s">
        <v>1047</v>
      </c>
      <c r="E37" s="253" t="s">
        <v>2969</v>
      </c>
      <c r="F37" s="90">
        <v>197828.11</v>
      </c>
      <c r="G37" s="90">
        <v>178313.27</v>
      </c>
      <c r="H37" s="90">
        <v>11445</v>
      </c>
      <c r="J37" s="253">
        <v>1250942.3</v>
      </c>
      <c r="K37" s="253">
        <v>68480.899999999994</v>
      </c>
      <c r="U37" s="74">
        <v>776385.77</v>
      </c>
      <c r="W37" s="74">
        <v>512.23</v>
      </c>
      <c r="X37" s="74">
        <v>1005044.2</v>
      </c>
      <c r="Z37" s="91">
        <v>1160034.2</v>
      </c>
      <c r="AC37" s="91">
        <v>403291.66</v>
      </c>
      <c r="AD37" s="91">
        <v>205583.01</v>
      </c>
      <c r="AF37" s="74">
        <f t="shared" si="7"/>
        <v>387586.38</v>
      </c>
      <c r="AG37" s="79">
        <f t="shared" si="2"/>
        <v>0</v>
      </c>
      <c r="AH37" s="21">
        <f t="shared" si="3"/>
        <v>387586.38</v>
      </c>
      <c r="AI37" s="22">
        <f t="shared" si="4"/>
        <v>1781942.2</v>
      </c>
      <c r="AJ37" s="16">
        <f t="shared" si="5"/>
        <v>1768908.8699999999</v>
      </c>
      <c r="AK37" s="26">
        <f t="shared" si="6"/>
        <v>13033.330000000075</v>
      </c>
    </row>
    <row r="38" spans="1:37" x14ac:dyDescent="0.2">
      <c r="A38" s="1" t="s">
        <v>426</v>
      </c>
      <c r="B38" s="1" t="s">
        <v>427</v>
      </c>
      <c r="C38" s="66">
        <v>4611</v>
      </c>
      <c r="D38" s="66" t="s">
        <v>1048</v>
      </c>
      <c r="E38" s="253" t="s">
        <v>2970</v>
      </c>
      <c r="F38" s="90">
        <v>728963.12</v>
      </c>
      <c r="G38" s="90">
        <v>220859.9</v>
      </c>
      <c r="H38" s="90">
        <v>5141</v>
      </c>
      <c r="J38" s="253">
        <v>1192963.79</v>
      </c>
      <c r="K38" s="253">
        <v>444221.71</v>
      </c>
      <c r="M38" s="233">
        <v>8450</v>
      </c>
      <c r="U38" s="74">
        <v>987803.84</v>
      </c>
      <c r="V38" s="74">
        <v>6450</v>
      </c>
      <c r="W38" s="74">
        <v>1409.24</v>
      </c>
      <c r="X38" s="74">
        <v>954655</v>
      </c>
      <c r="Z38" s="91">
        <v>1289003</v>
      </c>
      <c r="AC38" s="91">
        <v>323157.46000000002</v>
      </c>
      <c r="AD38" s="91">
        <v>101565.57</v>
      </c>
      <c r="AF38" s="74">
        <f t="shared" si="7"/>
        <v>954964.02</v>
      </c>
      <c r="AG38" s="79">
        <f t="shared" si="2"/>
        <v>8450</v>
      </c>
      <c r="AH38" s="21">
        <f t="shared" si="3"/>
        <v>946514.02</v>
      </c>
      <c r="AI38" s="22">
        <f t="shared" si="4"/>
        <v>1950318.08</v>
      </c>
      <c r="AJ38" s="16">
        <f t="shared" si="5"/>
        <v>1713726.03</v>
      </c>
      <c r="AK38" s="26">
        <f t="shared" si="6"/>
        <v>236592.05000000005</v>
      </c>
    </row>
    <row r="39" spans="1:37" x14ac:dyDescent="0.2">
      <c r="A39" s="1" t="s">
        <v>430</v>
      </c>
      <c r="B39" s="1" t="s">
        <v>431</v>
      </c>
      <c r="C39" s="66">
        <v>2051</v>
      </c>
      <c r="D39" s="66" t="s">
        <v>1049</v>
      </c>
      <c r="E39" s="253" t="s">
        <v>2971</v>
      </c>
      <c r="F39" s="90">
        <v>907260.89</v>
      </c>
      <c r="G39" s="90">
        <v>0</v>
      </c>
      <c r="H39" s="90">
        <v>59311.7</v>
      </c>
      <c r="J39" s="253">
        <v>537861.69999999995</v>
      </c>
      <c r="K39" s="253">
        <v>66255.17</v>
      </c>
      <c r="L39" s="233">
        <v>18070.8</v>
      </c>
      <c r="M39" s="233">
        <v>6300</v>
      </c>
      <c r="O39" s="233">
        <v>524740.89</v>
      </c>
      <c r="P39" s="253">
        <v>57528.13</v>
      </c>
      <c r="R39" s="253">
        <v>-1011977.09</v>
      </c>
      <c r="S39" s="253">
        <v>1814650.86</v>
      </c>
      <c r="U39" s="74">
        <v>854525.27</v>
      </c>
      <c r="V39" s="74">
        <v>187469</v>
      </c>
      <c r="W39" s="74">
        <v>2963.8</v>
      </c>
      <c r="X39" s="74">
        <v>1169276</v>
      </c>
      <c r="Y39" s="74">
        <v>3000</v>
      </c>
      <c r="Z39" s="91">
        <v>1438584</v>
      </c>
      <c r="AC39" s="91">
        <v>486518</v>
      </c>
      <c r="AD39" s="91">
        <v>84667.199999999997</v>
      </c>
      <c r="AF39" s="74">
        <f t="shared" si="7"/>
        <v>966572.59</v>
      </c>
      <c r="AG39" s="79">
        <f t="shared" si="2"/>
        <v>549111.69000000006</v>
      </c>
      <c r="AH39" s="21">
        <f t="shared" si="3"/>
        <v>417460.89999999991</v>
      </c>
      <c r="AI39" s="22">
        <f t="shared" si="4"/>
        <v>2217234.0700000003</v>
      </c>
      <c r="AJ39" s="16">
        <f t="shared" si="5"/>
        <v>2009769.2</v>
      </c>
      <c r="AK39" s="26">
        <f t="shared" si="6"/>
        <v>207464.87000000034</v>
      </c>
    </row>
    <row r="40" spans="1:37" x14ac:dyDescent="0.2">
      <c r="A40" s="1" t="s">
        <v>430</v>
      </c>
      <c r="B40" s="1" t="s">
        <v>431</v>
      </c>
      <c r="C40" s="66">
        <v>1787</v>
      </c>
      <c r="D40" s="66" t="s">
        <v>1050</v>
      </c>
      <c r="E40" s="253" t="s">
        <v>2972</v>
      </c>
      <c r="F40" s="90">
        <v>338766.25</v>
      </c>
      <c r="G40" s="90">
        <v>0</v>
      </c>
      <c r="H40" s="90">
        <v>83412.5</v>
      </c>
      <c r="J40" s="253">
        <v>1558423.65</v>
      </c>
      <c r="K40" s="253">
        <v>265433</v>
      </c>
      <c r="L40" s="233">
        <v>9446.43</v>
      </c>
      <c r="M40" s="233">
        <v>21300</v>
      </c>
      <c r="O40" s="233">
        <v>60934.87</v>
      </c>
      <c r="R40" s="253">
        <v>-37627</v>
      </c>
      <c r="S40" s="253">
        <v>1633793.05</v>
      </c>
      <c r="U40" s="74">
        <v>1092466.3799999999</v>
      </c>
      <c r="V40" s="74">
        <v>205000</v>
      </c>
      <c r="W40" s="74">
        <v>506.78</v>
      </c>
      <c r="X40" s="74">
        <v>1351233.5</v>
      </c>
      <c r="Y40" s="74">
        <v>83000</v>
      </c>
      <c r="Z40" s="91">
        <v>1717785.5</v>
      </c>
      <c r="AC40" s="91">
        <v>620182.61</v>
      </c>
      <c r="AD40" s="91">
        <v>189776.4</v>
      </c>
      <c r="AF40" s="74">
        <f t="shared" si="7"/>
        <v>422178.75</v>
      </c>
      <c r="AG40" s="79">
        <f t="shared" si="2"/>
        <v>91681.3</v>
      </c>
      <c r="AH40" s="21">
        <f t="shared" si="3"/>
        <v>330497.45</v>
      </c>
      <c r="AI40" s="22">
        <f t="shared" si="4"/>
        <v>2732206.66</v>
      </c>
      <c r="AJ40" s="16">
        <f t="shared" si="5"/>
        <v>2527744.5099999998</v>
      </c>
      <c r="AK40" s="26">
        <f t="shared" si="6"/>
        <v>204462.15000000037</v>
      </c>
    </row>
    <row r="41" spans="1:37" x14ac:dyDescent="0.2">
      <c r="A41" s="1" t="s">
        <v>430</v>
      </c>
      <c r="B41" s="1" t="s">
        <v>431</v>
      </c>
      <c r="C41" s="66">
        <v>2904</v>
      </c>
      <c r="D41" s="66" t="s">
        <v>1051</v>
      </c>
      <c r="E41" s="253" t="s">
        <v>2973</v>
      </c>
      <c r="F41" s="90">
        <v>617350.75</v>
      </c>
      <c r="G41" s="90">
        <v>690.9</v>
      </c>
      <c r="H41" s="90">
        <v>58532.17</v>
      </c>
      <c r="J41" s="253">
        <v>1119312.27</v>
      </c>
      <c r="K41" s="253">
        <v>372196.7</v>
      </c>
      <c r="L41" s="233">
        <v>11597.6</v>
      </c>
      <c r="M41" s="233">
        <v>18500</v>
      </c>
      <c r="R41" s="253">
        <v>-166</v>
      </c>
      <c r="S41" s="253">
        <v>174893.33</v>
      </c>
      <c r="U41" s="74">
        <v>963904.16</v>
      </c>
      <c r="W41" s="74">
        <v>1382.36</v>
      </c>
      <c r="X41" s="74">
        <v>1101420.5</v>
      </c>
      <c r="Y41" s="74">
        <v>12600</v>
      </c>
      <c r="Z41" s="91">
        <v>1363395.5</v>
      </c>
      <c r="AC41" s="91">
        <v>645849.89</v>
      </c>
      <c r="AD41" s="91">
        <v>221193.82</v>
      </c>
      <c r="AF41" s="74">
        <f t="shared" si="7"/>
        <v>676573.82000000007</v>
      </c>
      <c r="AG41" s="79">
        <f t="shared" si="2"/>
        <v>30097.599999999999</v>
      </c>
      <c r="AH41" s="21">
        <f t="shared" si="3"/>
        <v>646476.22000000009</v>
      </c>
      <c r="AI41" s="22">
        <f t="shared" si="4"/>
        <v>2079307.02</v>
      </c>
      <c r="AJ41" s="16">
        <f t="shared" si="5"/>
        <v>2230439.21</v>
      </c>
      <c r="AK41" s="26">
        <f t="shared" si="6"/>
        <v>-151132.18999999994</v>
      </c>
    </row>
    <row r="42" spans="1:37" x14ac:dyDescent="0.2">
      <c r="A42" s="1" t="s">
        <v>430</v>
      </c>
      <c r="B42" s="1" t="s">
        <v>431</v>
      </c>
      <c r="C42" s="66">
        <v>3978</v>
      </c>
      <c r="D42" s="66" t="s">
        <v>1052</v>
      </c>
      <c r="E42" s="253" t="s">
        <v>2974</v>
      </c>
      <c r="F42" s="90">
        <v>2008841.08</v>
      </c>
      <c r="G42" s="90">
        <v>12939.04</v>
      </c>
      <c r="H42" s="90">
        <v>65977</v>
      </c>
      <c r="J42" s="253">
        <v>1404421</v>
      </c>
      <c r="K42" s="253">
        <v>276269.71999999997</v>
      </c>
      <c r="L42" s="233">
        <v>50259.22</v>
      </c>
      <c r="M42" s="233">
        <v>5850</v>
      </c>
      <c r="O42" s="233">
        <v>1899384.76</v>
      </c>
      <c r="P42" s="253">
        <v>51948.21</v>
      </c>
      <c r="R42" s="253">
        <v>-118978.9</v>
      </c>
      <c r="S42" s="253">
        <v>1781475.04</v>
      </c>
      <c r="U42" s="74">
        <v>1262285.42</v>
      </c>
      <c r="V42" s="74">
        <v>58100</v>
      </c>
      <c r="W42" s="74">
        <v>3205.83</v>
      </c>
      <c r="X42" s="74">
        <v>1383814.5</v>
      </c>
      <c r="Y42" s="74">
        <v>23100</v>
      </c>
      <c r="Z42" s="91">
        <v>1757104.5</v>
      </c>
      <c r="AC42" s="91">
        <v>873902.03</v>
      </c>
      <c r="AD42" s="91">
        <v>249568.62</v>
      </c>
      <c r="AF42" s="74">
        <f t="shared" si="7"/>
        <v>2087757.12</v>
      </c>
      <c r="AG42" s="79">
        <f t="shared" si="2"/>
        <v>1955493.98</v>
      </c>
      <c r="AH42" s="21">
        <f t="shared" si="3"/>
        <v>132263.14000000013</v>
      </c>
      <c r="AI42" s="22">
        <f t="shared" si="4"/>
        <v>2730505.75</v>
      </c>
      <c r="AJ42" s="16">
        <f t="shared" si="5"/>
        <v>2880575.1500000004</v>
      </c>
      <c r="AK42" s="26">
        <f t="shared" si="6"/>
        <v>-150069.40000000037</v>
      </c>
    </row>
    <row r="43" spans="1:37" x14ac:dyDescent="0.2">
      <c r="A43" s="1" t="s">
        <v>430</v>
      </c>
      <c r="B43" s="1" t="s">
        <v>431</v>
      </c>
      <c r="C43" s="66">
        <v>3763</v>
      </c>
      <c r="D43" s="66" t="s">
        <v>1053</v>
      </c>
      <c r="E43" s="253" t="s">
        <v>2975</v>
      </c>
      <c r="F43" s="90">
        <v>858981.23</v>
      </c>
      <c r="G43" s="90">
        <v>0</v>
      </c>
      <c r="H43" s="90">
        <v>44992.33</v>
      </c>
      <c r="J43" s="253">
        <v>404949.69</v>
      </c>
      <c r="K43" s="253">
        <v>168701.89</v>
      </c>
      <c r="L43" s="233">
        <v>16627.599999999999</v>
      </c>
      <c r="M43" s="233">
        <v>6300</v>
      </c>
      <c r="O43" s="233">
        <v>232.37</v>
      </c>
      <c r="R43" s="253">
        <v>-455580.38</v>
      </c>
      <c r="S43" s="253">
        <v>1769380.27</v>
      </c>
      <c r="U43" s="74">
        <v>1416715.12</v>
      </c>
      <c r="W43" s="74">
        <v>0</v>
      </c>
      <c r="X43" s="74">
        <v>1619886</v>
      </c>
      <c r="Y43" s="74">
        <v>22500</v>
      </c>
      <c r="Z43" s="91">
        <v>2008576</v>
      </c>
      <c r="AC43" s="91">
        <v>758126.78</v>
      </c>
      <c r="AD43" s="91">
        <v>139806.06</v>
      </c>
      <c r="AF43" s="74">
        <f t="shared" si="7"/>
        <v>903973.55999999994</v>
      </c>
      <c r="AG43" s="79">
        <f t="shared" si="2"/>
        <v>23159.969999999998</v>
      </c>
      <c r="AH43" s="21">
        <f t="shared" si="3"/>
        <v>880813.59</v>
      </c>
      <c r="AI43" s="22">
        <f t="shared" si="4"/>
        <v>3059101.12</v>
      </c>
      <c r="AJ43" s="16">
        <f t="shared" si="5"/>
        <v>2906508.8400000003</v>
      </c>
      <c r="AK43" s="26">
        <f t="shared" si="6"/>
        <v>152592.2799999998</v>
      </c>
    </row>
    <row r="44" spans="1:37" x14ac:dyDescent="0.2">
      <c r="A44" s="1" t="s">
        <v>430</v>
      </c>
      <c r="B44" s="1" t="s">
        <v>431</v>
      </c>
      <c r="C44" s="66">
        <v>973</v>
      </c>
      <c r="D44" s="66" t="s">
        <v>1054</v>
      </c>
      <c r="E44" s="253" t="s">
        <v>2976</v>
      </c>
      <c r="F44" s="90">
        <v>249480.93</v>
      </c>
      <c r="G44" s="90">
        <v>0</v>
      </c>
      <c r="H44" s="90">
        <v>13252</v>
      </c>
      <c r="J44" s="253">
        <v>1003642.07</v>
      </c>
      <c r="K44" s="253">
        <v>150148.19</v>
      </c>
      <c r="L44" s="233">
        <v>7794.08</v>
      </c>
      <c r="M44" s="233">
        <v>6300</v>
      </c>
      <c r="S44" s="253">
        <v>2854151.72</v>
      </c>
      <c r="U44" s="74">
        <v>577800.5</v>
      </c>
      <c r="W44" s="74">
        <v>371.46</v>
      </c>
      <c r="X44" s="74">
        <v>912139</v>
      </c>
      <c r="Y44" s="74">
        <v>15000</v>
      </c>
      <c r="Z44" s="91">
        <v>1193939</v>
      </c>
      <c r="AC44" s="91">
        <v>205852.42</v>
      </c>
      <c r="AD44" s="91">
        <v>187853.65</v>
      </c>
      <c r="AF44" s="74">
        <f t="shared" si="7"/>
        <v>262732.93</v>
      </c>
      <c r="AG44" s="79">
        <f t="shared" si="2"/>
        <v>14094.08</v>
      </c>
      <c r="AH44" s="21">
        <f t="shared" si="3"/>
        <v>248638.85</v>
      </c>
      <c r="AI44" s="22">
        <f t="shared" si="4"/>
        <v>1505310.96</v>
      </c>
      <c r="AJ44" s="16">
        <f t="shared" si="5"/>
        <v>1587645.0699999998</v>
      </c>
      <c r="AK44" s="26">
        <f t="shared" si="6"/>
        <v>-82334.10999999987</v>
      </c>
    </row>
    <row r="45" spans="1:37" x14ac:dyDescent="0.2">
      <c r="A45" s="1" t="s">
        <v>430</v>
      </c>
      <c r="B45" s="1" t="s">
        <v>431</v>
      </c>
      <c r="C45" s="66">
        <v>4069</v>
      </c>
      <c r="D45" s="66" t="s">
        <v>1055</v>
      </c>
      <c r="E45" s="253" t="s">
        <v>2977</v>
      </c>
      <c r="F45" s="90">
        <v>676549.41</v>
      </c>
      <c r="G45" s="90">
        <v>78</v>
      </c>
      <c r="H45" s="90">
        <v>28056.959999999999</v>
      </c>
      <c r="J45" s="253">
        <v>595228.24</v>
      </c>
      <c r="K45" s="253">
        <v>81796.61</v>
      </c>
      <c r="L45" s="233">
        <v>21675</v>
      </c>
      <c r="M45" s="233">
        <v>8809.2900000000009</v>
      </c>
      <c r="R45" s="253">
        <v>700</v>
      </c>
      <c r="S45" s="253">
        <v>1653756.5</v>
      </c>
      <c r="U45" s="74">
        <v>1427972.7</v>
      </c>
      <c r="V45" s="74">
        <v>129620</v>
      </c>
      <c r="W45" s="74">
        <v>448.46</v>
      </c>
      <c r="X45" s="74">
        <v>430548</v>
      </c>
      <c r="Y45" s="74">
        <v>8200</v>
      </c>
      <c r="Z45" s="91">
        <v>933128</v>
      </c>
      <c r="AC45" s="91">
        <v>430066.16</v>
      </c>
      <c r="AD45" s="91">
        <v>144410.21</v>
      </c>
      <c r="AF45" s="74">
        <f t="shared" si="7"/>
        <v>704684.37</v>
      </c>
      <c r="AG45" s="79">
        <f t="shared" si="2"/>
        <v>30484.29</v>
      </c>
      <c r="AH45" s="21">
        <f t="shared" si="3"/>
        <v>674200.08</v>
      </c>
      <c r="AI45" s="22">
        <f t="shared" si="4"/>
        <v>1996789.16</v>
      </c>
      <c r="AJ45" s="16">
        <f t="shared" si="5"/>
        <v>1507604.3699999999</v>
      </c>
      <c r="AK45" s="26">
        <f t="shared" si="6"/>
        <v>489184.79000000004</v>
      </c>
    </row>
    <row r="46" spans="1:37" x14ac:dyDescent="0.2">
      <c r="A46" s="1" t="s">
        <v>430</v>
      </c>
      <c r="B46" s="1" t="s">
        <v>431</v>
      </c>
      <c r="C46" s="66">
        <v>5012</v>
      </c>
      <c r="D46" s="66" t="s">
        <v>1056</v>
      </c>
      <c r="E46" s="253" t="s">
        <v>2978</v>
      </c>
      <c r="F46" s="90">
        <v>440263.79</v>
      </c>
      <c r="G46" s="90">
        <v>149508.37</v>
      </c>
      <c r="H46" s="90">
        <v>46143.64</v>
      </c>
      <c r="J46" s="253">
        <v>784747.4</v>
      </c>
      <c r="K46" s="253">
        <v>196062.98</v>
      </c>
      <c r="L46" s="233">
        <v>0</v>
      </c>
      <c r="M46" s="233">
        <v>6300</v>
      </c>
      <c r="O46" s="233">
        <v>1037.04</v>
      </c>
      <c r="S46" s="253">
        <v>1474437.8</v>
      </c>
      <c r="U46" s="74">
        <v>781003.17</v>
      </c>
      <c r="V46" s="74">
        <v>122250</v>
      </c>
      <c r="W46" s="74">
        <v>417.09</v>
      </c>
      <c r="X46" s="74">
        <v>751563</v>
      </c>
      <c r="Y46" s="74">
        <v>34500</v>
      </c>
      <c r="Z46" s="91">
        <v>1048143</v>
      </c>
      <c r="AC46" s="91">
        <v>431201.3</v>
      </c>
      <c r="AD46" s="91">
        <v>150069.48000000001</v>
      </c>
      <c r="AF46" s="74">
        <f t="shared" si="7"/>
        <v>635915.79999999993</v>
      </c>
      <c r="AG46" s="79">
        <f t="shared" si="2"/>
        <v>7337.04</v>
      </c>
      <c r="AH46" s="21">
        <f t="shared" si="3"/>
        <v>628578.75999999989</v>
      </c>
      <c r="AI46" s="22">
        <f t="shared" si="4"/>
        <v>1689733.26</v>
      </c>
      <c r="AJ46" s="16">
        <f t="shared" si="5"/>
        <v>1629413.78</v>
      </c>
      <c r="AK46" s="26">
        <f t="shared" si="6"/>
        <v>60319.479999999981</v>
      </c>
    </row>
    <row r="47" spans="1:37" x14ac:dyDescent="0.2">
      <c r="A47" s="1" t="s">
        <v>430</v>
      </c>
      <c r="B47" s="1" t="s">
        <v>431</v>
      </c>
      <c r="C47" s="66">
        <v>5988</v>
      </c>
      <c r="D47" s="66" t="s">
        <v>1057</v>
      </c>
      <c r="E47" s="253" t="s">
        <v>2979</v>
      </c>
      <c r="F47" s="90">
        <v>648837.16</v>
      </c>
      <c r="G47" s="90">
        <v>42865.09</v>
      </c>
      <c r="H47" s="90">
        <v>60800</v>
      </c>
      <c r="J47" s="253">
        <v>1253856.3700000001</v>
      </c>
      <c r="K47" s="253">
        <v>197091.76</v>
      </c>
      <c r="L47" s="233">
        <v>38951.69</v>
      </c>
      <c r="M47" s="233">
        <v>10225</v>
      </c>
      <c r="O47" s="233">
        <v>180.2</v>
      </c>
      <c r="R47" s="253">
        <v>2356</v>
      </c>
      <c r="S47" s="253">
        <v>2017007.85</v>
      </c>
      <c r="U47" s="74">
        <v>1918205.08</v>
      </c>
      <c r="V47" s="74">
        <v>526450</v>
      </c>
      <c r="W47" s="74">
        <v>2091.59</v>
      </c>
      <c r="X47" s="74">
        <v>672335.5</v>
      </c>
      <c r="Y47" s="74">
        <v>17500</v>
      </c>
      <c r="Z47" s="91">
        <v>1281711.5</v>
      </c>
      <c r="AC47" s="91">
        <v>1359457.76</v>
      </c>
      <c r="AD47" s="91">
        <v>182024.99</v>
      </c>
      <c r="AF47" s="74">
        <f t="shared" si="7"/>
        <v>752502.25</v>
      </c>
      <c r="AG47" s="79">
        <f t="shared" si="2"/>
        <v>49356.89</v>
      </c>
      <c r="AH47" s="21">
        <f t="shared" si="3"/>
        <v>703145.36</v>
      </c>
      <c r="AI47" s="22">
        <f t="shared" si="4"/>
        <v>3136582.17</v>
      </c>
      <c r="AJ47" s="16">
        <f t="shared" si="5"/>
        <v>2823194.25</v>
      </c>
      <c r="AK47" s="26">
        <f t="shared" si="6"/>
        <v>313387.91999999993</v>
      </c>
    </row>
    <row r="48" spans="1:37" x14ac:dyDescent="0.2">
      <c r="A48" s="1" t="s">
        <v>430</v>
      </c>
      <c r="B48" s="1" t="s">
        <v>431</v>
      </c>
      <c r="C48" s="66">
        <v>2518</v>
      </c>
      <c r="D48" s="66" t="s">
        <v>1058</v>
      </c>
      <c r="E48" s="253" t="s">
        <v>2980</v>
      </c>
      <c r="F48" s="90">
        <v>477295.73</v>
      </c>
      <c r="G48" s="90">
        <v>158.6</v>
      </c>
      <c r="H48" s="90">
        <v>7705.97</v>
      </c>
      <c r="J48" s="253">
        <v>1287501.73</v>
      </c>
      <c r="K48" s="253">
        <v>145034.35</v>
      </c>
      <c r="L48" s="233">
        <v>3111.24</v>
      </c>
      <c r="M48" s="233">
        <v>6300</v>
      </c>
      <c r="S48" s="253">
        <v>216270.07999999999</v>
      </c>
      <c r="U48" s="74">
        <v>823870.4</v>
      </c>
      <c r="V48" s="74">
        <v>206150</v>
      </c>
      <c r="W48" s="74">
        <v>953.59</v>
      </c>
      <c r="X48" s="74">
        <v>966178.5</v>
      </c>
      <c r="Y48" s="74">
        <v>38000</v>
      </c>
      <c r="Z48" s="91">
        <v>1271378.5</v>
      </c>
      <c r="AC48" s="91">
        <v>324822.64</v>
      </c>
      <c r="AD48" s="91">
        <v>155709.51999999999</v>
      </c>
      <c r="AF48" s="74">
        <f t="shared" si="7"/>
        <v>485160.29999999993</v>
      </c>
      <c r="AG48" s="79">
        <f t="shared" si="2"/>
        <v>9411.24</v>
      </c>
      <c r="AH48" s="21">
        <f t="shared" si="3"/>
        <v>475749.05999999994</v>
      </c>
      <c r="AI48" s="22">
        <f t="shared" si="4"/>
        <v>2035152.49</v>
      </c>
      <c r="AJ48" s="16">
        <f t="shared" si="5"/>
        <v>1751910.6600000001</v>
      </c>
      <c r="AK48" s="26">
        <f t="shared" si="6"/>
        <v>283241.82999999984</v>
      </c>
    </row>
    <row r="49" spans="1:37" x14ac:dyDescent="0.2">
      <c r="A49" s="1" t="s">
        <v>430</v>
      </c>
      <c r="B49" s="1" t="s">
        <v>431</v>
      </c>
      <c r="C49" s="66">
        <v>5747</v>
      </c>
      <c r="D49" s="66" t="s">
        <v>1059</v>
      </c>
      <c r="E49" s="253" t="s">
        <v>2981</v>
      </c>
      <c r="F49" s="90">
        <v>866062.1</v>
      </c>
      <c r="G49" s="90">
        <v>0</v>
      </c>
      <c r="H49" s="90">
        <v>87874</v>
      </c>
      <c r="J49" s="253">
        <v>1402218.58</v>
      </c>
      <c r="K49" s="253">
        <v>247355.32</v>
      </c>
      <c r="L49" s="233">
        <v>12732.4</v>
      </c>
      <c r="M49" s="233">
        <v>6300</v>
      </c>
      <c r="O49" s="233">
        <v>851.49</v>
      </c>
      <c r="P49" s="253">
        <v>284583.40999999997</v>
      </c>
      <c r="R49" s="253">
        <v>39709.519999999997</v>
      </c>
      <c r="S49" s="253">
        <v>2076002.99</v>
      </c>
      <c r="U49" s="74">
        <v>2112106.96</v>
      </c>
      <c r="V49" s="74">
        <v>219193.32</v>
      </c>
      <c r="X49" s="74">
        <v>1357103.5</v>
      </c>
      <c r="Y49" s="74">
        <v>40500</v>
      </c>
      <c r="Z49" s="91">
        <v>2134433.5</v>
      </c>
      <c r="AC49" s="91">
        <v>832159.7</v>
      </c>
      <c r="AD49" s="91">
        <v>186773.3</v>
      </c>
      <c r="AF49" s="74">
        <f t="shared" si="7"/>
        <v>953936.1</v>
      </c>
      <c r="AG49" s="79">
        <f t="shared" si="2"/>
        <v>19883.890000000003</v>
      </c>
      <c r="AH49" s="21">
        <f t="shared" si="3"/>
        <v>934052.21</v>
      </c>
      <c r="AI49" s="22">
        <f t="shared" si="4"/>
        <v>3728903.78</v>
      </c>
      <c r="AJ49" s="16">
        <f t="shared" si="5"/>
        <v>3153366.5</v>
      </c>
      <c r="AK49" s="26">
        <f t="shared" si="6"/>
        <v>575537.2799999998</v>
      </c>
    </row>
    <row r="50" spans="1:37" x14ac:dyDescent="0.2">
      <c r="A50" s="1" t="s">
        <v>430</v>
      </c>
      <c r="B50" s="1" t="s">
        <v>431</v>
      </c>
      <c r="C50" s="66">
        <v>3454</v>
      </c>
      <c r="D50" s="66" t="s">
        <v>1060</v>
      </c>
      <c r="E50" s="253" t="s">
        <v>2982</v>
      </c>
      <c r="F50" s="90">
        <v>551089.88</v>
      </c>
      <c r="G50" s="90">
        <v>0</v>
      </c>
      <c r="H50" s="90">
        <v>21190.52</v>
      </c>
      <c r="J50" s="253">
        <v>965447.12</v>
      </c>
      <c r="K50" s="253">
        <v>93446.88</v>
      </c>
      <c r="L50" s="233">
        <v>5977.8</v>
      </c>
      <c r="M50" s="233">
        <v>7150</v>
      </c>
      <c r="O50" s="233">
        <v>11.8</v>
      </c>
      <c r="R50" s="253">
        <v>2712.52</v>
      </c>
      <c r="S50" s="253">
        <v>2700044.99</v>
      </c>
      <c r="U50" s="74">
        <v>1329417.83</v>
      </c>
      <c r="V50" s="74">
        <v>148345</v>
      </c>
      <c r="W50" s="74">
        <v>466.06</v>
      </c>
      <c r="X50" s="74">
        <v>615170.5</v>
      </c>
      <c r="Y50" s="74">
        <v>58100</v>
      </c>
      <c r="Z50" s="91">
        <v>1158425.5</v>
      </c>
      <c r="AC50" s="91">
        <v>447509.2</v>
      </c>
      <c r="AD50" s="91">
        <v>228899.65</v>
      </c>
      <c r="AF50" s="74">
        <f t="shared" si="7"/>
        <v>572280.4</v>
      </c>
      <c r="AG50" s="79">
        <f t="shared" si="2"/>
        <v>13139.599999999999</v>
      </c>
      <c r="AH50" s="21">
        <f t="shared" si="3"/>
        <v>559140.80000000005</v>
      </c>
      <c r="AI50" s="22">
        <f t="shared" si="4"/>
        <v>2151499.39</v>
      </c>
      <c r="AJ50" s="16">
        <f t="shared" si="5"/>
        <v>1834834.3499999999</v>
      </c>
      <c r="AK50" s="26">
        <f t="shared" si="6"/>
        <v>316665.04000000027</v>
      </c>
    </row>
    <row r="51" spans="1:37" x14ac:dyDescent="0.2">
      <c r="A51" s="1" t="s">
        <v>430</v>
      </c>
      <c r="B51" s="1" t="s">
        <v>431</v>
      </c>
      <c r="C51" s="66">
        <v>3787</v>
      </c>
      <c r="D51" s="66" t="s">
        <v>1061</v>
      </c>
      <c r="E51" s="253" t="s">
        <v>2983</v>
      </c>
      <c r="F51" s="90">
        <v>741785.07</v>
      </c>
      <c r="G51" s="90">
        <v>0</v>
      </c>
      <c r="H51" s="90">
        <v>18993</v>
      </c>
      <c r="J51" s="253">
        <v>761670.48</v>
      </c>
      <c r="K51" s="253">
        <v>102485.91</v>
      </c>
      <c r="L51" s="233">
        <v>6483.6</v>
      </c>
      <c r="M51" s="233">
        <v>6300</v>
      </c>
      <c r="O51" s="233">
        <v>37.380000000000003</v>
      </c>
      <c r="P51" s="253">
        <v>53205.71</v>
      </c>
      <c r="R51" s="253">
        <v>-483058.41</v>
      </c>
      <c r="S51" s="253">
        <v>1671717.03</v>
      </c>
      <c r="U51" s="74">
        <v>1263205.2</v>
      </c>
      <c r="V51" s="74">
        <v>117893.28</v>
      </c>
      <c r="W51" s="74">
        <v>818.77</v>
      </c>
      <c r="X51" s="74">
        <v>417627</v>
      </c>
      <c r="Y51" s="74">
        <v>141050</v>
      </c>
      <c r="Z51" s="91">
        <v>887117</v>
      </c>
      <c r="AC51" s="91">
        <v>508490.58</v>
      </c>
      <c r="AD51" s="91">
        <v>159983.51999999999</v>
      </c>
      <c r="AF51" s="74">
        <f t="shared" si="7"/>
        <v>760778.07</v>
      </c>
      <c r="AG51" s="79">
        <f t="shared" si="2"/>
        <v>12820.98</v>
      </c>
      <c r="AH51" s="21">
        <f t="shared" si="3"/>
        <v>747957.09</v>
      </c>
      <c r="AI51" s="22">
        <f t="shared" si="4"/>
        <v>1940594.25</v>
      </c>
      <c r="AJ51" s="16">
        <f t="shared" si="5"/>
        <v>1555591.1</v>
      </c>
      <c r="AK51" s="26">
        <f t="shared" si="6"/>
        <v>385003.14999999991</v>
      </c>
    </row>
    <row r="52" spans="1:37" x14ac:dyDescent="0.2">
      <c r="A52" s="1" t="s">
        <v>430</v>
      </c>
      <c r="B52" s="1" t="s">
        <v>431</v>
      </c>
      <c r="C52" s="66">
        <v>4306</v>
      </c>
      <c r="D52" s="66" t="s">
        <v>1062</v>
      </c>
      <c r="E52" s="253" t="s">
        <v>2984</v>
      </c>
      <c r="F52" s="90">
        <v>878172.36</v>
      </c>
      <c r="G52" s="90">
        <v>0</v>
      </c>
      <c r="H52" s="90">
        <v>25668</v>
      </c>
      <c r="J52" s="253">
        <v>960515.99</v>
      </c>
      <c r="K52" s="253">
        <v>141506.54</v>
      </c>
      <c r="L52" s="233">
        <v>9414.4</v>
      </c>
      <c r="M52" s="233">
        <v>7000</v>
      </c>
      <c r="S52" s="253">
        <v>579857.57999999996</v>
      </c>
      <c r="U52" s="74">
        <v>1251998.3400000001</v>
      </c>
      <c r="V52" s="74">
        <v>456800</v>
      </c>
      <c r="W52" s="74">
        <v>1336.36</v>
      </c>
      <c r="X52" s="74">
        <v>417634</v>
      </c>
      <c r="Y52" s="74">
        <v>28400</v>
      </c>
      <c r="Z52" s="91">
        <v>791894</v>
      </c>
      <c r="AC52" s="91">
        <v>552811.07999999996</v>
      </c>
      <c r="AD52" s="91">
        <v>152669.59</v>
      </c>
      <c r="AF52" s="74">
        <f t="shared" si="7"/>
        <v>903840.36</v>
      </c>
      <c r="AG52" s="79">
        <f t="shared" si="2"/>
        <v>16414.400000000001</v>
      </c>
      <c r="AH52" s="21">
        <f t="shared" si="3"/>
        <v>887425.96</v>
      </c>
      <c r="AI52" s="22">
        <f t="shared" si="4"/>
        <v>2156168.7000000002</v>
      </c>
      <c r="AJ52" s="16">
        <f t="shared" si="5"/>
        <v>1497374.6700000002</v>
      </c>
      <c r="AK52" s="26">
        <f t="shared" si="6"/>
        <v>658794.03</v>
      </c>
    </row>
    <row r="53" spans="1:37" x14ac:dyDescent="0.2">
      <c r="A53" s="1" t="s">
        <v>430</v>
      </c>
      <c r="B53" s="1" t="s">
        <v>431</v>
      </c>
      <c r="C53" s="66">
        <v>2587</v>
      </c>
      <c r="D53" s="66" t="s">
        <v>1063</v>
      </c>
      <c r="E53" s="253" t="s">
        <v>2985</v>
      </c>
      <c r="F53" s="90">
        <v>547378.54</v>
      </c>
      <c r="G53" s="90">
        <v>1050.5999999999999</v>
      </c>
      <c r="H53" s="90">
        <v>48737.440000000002</v>
      </c>
      <c r="J53" s="253">
        <v>1318151.74</v>
      </c>
      <c r="K53" s="253">
        <v>165068.44</v>
      </c>
      <c r="L53" s="233">
        <v>8154.17</v>
      </c>
      <c r="M53" s="233">
        <v>5200</v>
      </c>
      <c r="O53" s="233">
        <v>128.21</v>
      </c>
      <c r="R53" s="253">
        <v>-58850</v>
      </c>
      <c r="S53" s="253">
        <v>446722.69</v>
      </c>
      <c r="U53" s="74">
        <v>1123765.1499999999</v>
      </c>
      <c r="W53" s="74">
        <v>1279.74</v>
      </c>
      <c r="X53" s="74">
        <v>1061812.5</v>
      </c>
      <c r="Y53" s="74">
        <v>2400</v>
      </c>
      <c r="Z53" s="91">
        <v>1354422.5</v>
      </c>
      <c r="AC53" s="91">
        <v>333071.74</v>
      </c>
      <c r="AD53" s="91">
        <v>225812.37</v>
      </c>
      <c r="AF53" s="74">
        <f t="shared" si="7"/>
        <v>597166.58000000007</v>
      </c>
      <c r="AG53" s="79">
        <f t="shared" si="2"/>
        <v>13482.38</v>
      </c>
      <c r="AH53" s="21">
        <f t="shared" si="3"/>
        <v>583684.20000000007</v>
      </c>
      <c r="AI53" s="22">
        <f t="shared" si="4"/>
        <v>2189257.3899999997</v>
      </c>
      <c r="AJ53" s="16">
        <f t="shared" si="5"/>
        <v>1913306.6099999999</v>
      </c>
      <c r="AK53" s="26">
        <f t="shared" si="6"/>
        <v>275950.7799999998</v>
      </c>
    </row>
    <row r="54" spans="1:37" x14ac:dyDescent="0.2">
      <c r="A54" s="1" t="s">
        <v>434</v>
      </c>
      <c r="B54" s="1" t="s">
        <v>435</v>
      </c>
      <c r="C54" s="66">
        <v>2455</v>
      </c>
      <c r="D54" s="66" t="s">
        <v>1064</v>
      </c>
      <c r="E54" s="255" t="s">
        <v>2988</v>
      </c>
      <c r="F54" s="90">
        <v>228584.07</v>
      </c>
      <c r="G54" s="90">
        <v>0</v>
      </c>
      <c r="H54" s="90">
        <v>56792.74</v>
      </c>
      <c r="J54" s="253">
        <v>4</v>
      </c>
      <c r="K54" s="253">
        <v>613218.37</v>
      </c>
      <c r="L54" s="233">
        <v>0</v>
      </c>
      <c r="M54" s="233">
        <v>8580.59</v>
      </c>
      <c r="O54" s="233">
        <v>37.380000000000003</v>
      </c>
      <c r="Q54" s="253">
        <v>8348.7199999999993</v>
      </c>
      <c r="R54" s="253">
        <v>1833737.75</v>
      </c>
      <c r="S54" s="253">
        <v>1557377.06</v>
      </c>
      <c r="U54" s="74">
        <v>451094.11</v>
      </c>
      <c r="V54" s="74">
        <v>97203.38</v>
      </c>
      <c r="W54" s="74">
        <v>218.47</v>
      </c>
      <c r="X54" s="74">
        <v>773410</v>
      </c>
      <c r="Y54" s="74">
        <v>67592</v>
      </c>
      <c r="Z54" s="91">
        <v>959040</v>
      </c>
      <c r="AB54" s="91">
        <v>3900</v>
      </c>
      <c r="AC54" s="91">
        <v>171828.85</v>
      </c>
      <c r="AD54" s="91">
        <v>1126620.79</v>
      </c>
      <c r="AF54" s="74">
        <f t="shared" si="7"/>
        <v>285376.81</v>
      </c>
      <c r="AG54" s="79">
        <f t="shared" si="2"/>
        <v>8617.9699999999993</v>
      </c>
      <c r="AH54" s="21">
        <f t="shared" si="3"/>
        <v>276758.84000000003</v>
      </c>
      <c r="AI54" s="22">
        <f t="shared" si="4"/>
        <v>1389517.96</v>
      </c>
      <c r="AJ54" s="16">
        <f t="shared" si="5"/>
        <v>2261389.64</v>
      </c>
      <c r="AK54" s="26">
        <f t="shared" si="6"/>
        <v>-871871.68000000017</v>
      </c>
    </row>
    <row r="55" spans="1:37" x14ac:dyDescent="0.2">
      <c r="A55" s="1" t="s">
        <v>434</v>
      </c>
      <c r="B55" s="1" t="s">
        <v>435</v>
      </c>
      <c r="C55" s="66">
        <v>2020</v>
      </c>
      <c r="D55" s="66" t="s">
        <v>1065</v>
      </c>
      <c r="E55" s="255" t="s">
        <v>2989</v>
      </c>
      <c r="F55" s="90">
        <v>172429.74</v>
      </c>
      <c r="G55" s="90">
        <v>0</v>
      </c>
      <c r="H55" s="90">
        <v>71426.080000000002</v>
      </c>
      <c r="J55" s="253">
        <v>1029324.6</v>
      </c>
      <c r="K55" s="253">
        <v>453649.65</v>
      </c>
      <c r="L55" s="233">
        <v>0</v>
      </c>
      <c r="M55" s="233">
        <v>20100.04</v>
      </c>
      <c r="O55" s="233">
        <v>133.82</v>
      </c>
      <c r="R55" s="253">
        <v>1722635.48</v>
      </c>
      <c r="S55" s="253">
        <v>1296912.72</v>
      </c>
      <c r="U55" s="74">
        <v>585413.93999999994</v>
      </c>
      <c r="W55" s="74">
        <v>174.39</v>
      </c>
      <c r="X55" s="74">
        <v>862103</v>
      </c>
      <c r="Y55" s="74">
        <v>935800</v>
      </c>
      <c r="Z55" s="91">
        <v>1096888</v>
      </c>
      <c r="AC55" s="91">
        <v>295153.25</v>
      </c>
      <c r="AD55" s="91">
        <v>896293.43</v>
      </c>
      <c r="AF55" s="74">
        <f t="shared" si="7"/>
        <v>243855.82</v>
      </c>
      <c r="AG55" s="79">
        <f t="shared" si="2"/>
        <v>20233.86</v>
      </c>
      <c r="AH55" s="21">
        <f t="shared" si="3"/>
        <v>223621.96000000002</v>
      </c>
      <c r="AI55" s="22">
        <f t="shared" si="4"/>
        <v>2383491.33</v>
      </c>
      <c r="AJ55" s="16">
        <f t="shared" si="5"/>
        <v>2288334.6800000002</v>
      </c>
      <c r="AK55" s="26">
        <f t="shared" si="6"/>
        <v>95156.649999999907</v>
      </c>
    </row>
    <row r="56" spans="1:37" x14ac:dyDescent="0.2">
      <c r="A56" s="1" t="s">
        <v>434</v>
      </c>
      <c r="B56" s="1" t="s">
        <v>435</v>
      </c>
      <c r="C56" s="66">
        <v>3422</v>
      </c>
      <c r="D56" s="66" t="s">
        <v>1066</v>
      </c>
      <c r="E56" s="255" t="s">
        <v>2990</v>
      </c>
      <c r="F56" s="90">
        <v>440226.24</v>
      </c>
      <c r="G56" s="90">
        <v>0</v>
      </c>
      <c r="H56" s="90">
        <v>62015.82</v>
      </c>
      <c r="J56" s="253">
        <v>529889.06000000006</v>
      </c>
      <c r="K56" s="253">
        <v>160414.56</v>
      </c>
      <c r="L56" s="233">
        <v>0</v>
      </c>
      <c r="M56" s="233">
        <v>29768.76</v>
      </c>
      <c r="O56" s="233">
        <v>82774.12</v>
      </c>
      <c r="R56" s="253">
        <v>1413296.48</v>
      </c>
      <c r="S56" s="253">
        <v>1593000.06</v>
      </c>
      <c r="U56" s="74">
        <v>697885.1</v>
      </c>
      <c r="V56" s="74">
        <v>139175</v>
      </c>
      <c r="W56" s="74">
        <v>745.17</v>
      </c>
      <c r="X56" s="74">
        <v>988792.1</v>
      </c>
      <c r="Y56" s="74">
        <v>4800</v>
      </c>
      <c r="Z56" s="91">
        <v>1437292.1</v>
      </c>
      <c r="AC56" s="91">
        <v>378348.58</v>
      </c>
      <c r="AD56" s="91">
        <v>1026221.48</v>
      </c>
      <c r="AE56" s="91">
        <v>7255</v>
      </c>
      <c r="AF56" s="74">
        <f t="shared" si="7"/>
        <v>502242.06</v>
      </c>
      <c r="AG56" s="79">
        <f t="shared" si="2"/>
        <v>112542.87999999999</v>
      </c>
      <c r="AH56" s="21">
        <f t="shared" si="3"/>
        <v>389699.18</v>
      </c>
      <c r="AI56" s="22">
        <f t="shared" si="4"/>
        <v>1831397.37</v>
      </c>
      <c r="AJ56" s="16">
        <f t="shared" si="5"/>
        <v>2849117.16</v>
      </c>
      <c r="AK56" s="26">
        <f t="shared" si="6"/>
        <v>-1017719.79</v>
      </c>
    </row>
    <row r="57" spans="1:37" x14ac:dyDescent="0.2">
      <c r="A57" s="1" t="s">
        <v>434</v>
      </c>
      <c r="B57" s="1" t="s">
        <v>435</v>
      </c>
      <c r="C57" s="66">
        <v>2553</v>
      </c>
      <c r="D57" s="66" t="s">
        <v>1067</v>
      </c>
      <c r="E57" s="253" t="s">
        <v>2991</v>
      </c>
      <c r="F57" s="90">
        <v>309860.53000000003</v>
      </c>
      <c r="G57" s="90">
        <v>0</v>
      </c>
      <c r="H57" s="90">
        <v>23753.81</v>
      </c>
      <c r="J57" s="253">
        <v>2</v>
      </c>
      <c r="K57" s="253">
        <v>126375.66</v>
      </c>
      <c r="L57" s="233">
        <v>0</v>
      </c>
      <c r="M57" s="233">
        <v>7854.49</v>
      </c>
      <c r="O57" s="233">
        <v>1965.38</v>
      </c>
      <c r="R57" s="253">
        <v>-230821.85</v>
      </c>
      <c r="S57" s="253">
        <v>1261656.71</v>
      </c>
      <c r="U57" s="74">
        <v>810779.14</v>
      </c>
      <c r="V57" s="74">
        <v>105860</v>
      </c>
      <c r="W57" s="74">
        <v>493.99</v>
      </c>
      <c r="X57" s="74">
        <v>892174.5</v>
      </c>
      <c r="Y57" s="74">
        <v>9600</v>
      </c>
      <c r="Z57" s="91">
        <v>1286192</v>
      </c>
      <c r="AB57" s="91">
        <v>3888</v>
      </c>
      <c r="AC57" s="91">
        <v>291860.23</v>
      </c>
      <c r="AD57" s="91">
        <v>1295213.53</v>
      </c>
      <c r="AE57" s="91">
        <v>34520</v>
      </c>
      <c r="AF57" s="74">
        <f t="shared" si="7"/>
        <v>333614.34000000003</v>
      </c>
      <c r="AG57" s="79">
        <f t="shared" si="2"/>
        <v>9819.869999999999</v>
      </c>
      <c r="AH57" s="21">
        <f t="shared" si="3"/>
        <v>323794.47000000003</v>
      </c>
      <c r="AI57" s="22">
        <f t="shared" si="4"/>
        <v>1818907.63</v>
      </c>
      <c r="AJ57" s="16">
        <f t="shared" si="5"/>
        <v>2911673.76</v>
      </c>
      <c r="AK57" s="26">
        <f t="shared" si="6"/>
        <v>-1092766.1299999999</v>
      </c>
    </row>
    <row r="58" spans="1:37" x14ac:dyDescent="0.2">
      <c r="A58" s="1" t="s">
        <v>434</v>
      </c>
      <c r="B58" s="1" t="s">
        <v>435</v>
      </c>
      <c r="C58" s="66">
        <v>961</v>
      </c>
      <c r="D58" s="66" t="s">
        <v>1068</v>
      </c>
      <c r="E58" s="253" t="s">
        <v>3015</v>
      </c>
      <c r="F58" s="90">
        <v>178330.56</v>
      </c>
      <c r="G58" s="90">
        <v>0</v>
      </c>
      <c r="H58" s="90">
        <v>28689.41</v>
      </c>
      <c r="J58" s="253">
        <v>3</v>
      </c>
      <c r="K58" s="253">
        <v>307173.56</v>
      </c>
      <c r="L58" s="233">
        <v>0</v>
      </c>
      <c r="M58" s="233">
        <v>9145.77</v>
      </c>
      <c r="O58" s="233">
        <v>33.94</v>
      </c>
      <c r="R58" s="253">
        <v>1459651.09</v>
      </c>
      <c r="S58" s="253">
        <v>2075132.5</v>
      </c>
      <c r="U58" s="74">
        <v>383687.54</v>
      </c>
      <c r="V58" s="74">
        <v>49545</v>
      </c>
      <c r="W58" s="74">
        <v>111.13</v>
      </c>
      <c r="X58" s="74">
        <v>535594.5</v>
      </c>
      <c r="Z58" s="91">
        <v>648994.5</v>
      </c>
      <c r="AB58" s="91">
        <v>5460</v>
      </c>
      <c r="AC58" s="91">
        <v>187351.09</v>
      </c>
      <c r="AD58" s="91">
        <v>927585.37</v>
      </c>
      <c r="AF58" s="74">
        <f t="shared" si="7"/>
        <v>207019.97</v>
      </c>
      <c r="AG58" s="79">
        <f t="shared" si="2"/>
        <v>9179.7100000000009</v>
      </c>
      <c r="AH58" s="21">
        <f t="shared" si="3"/>
        <v>197840.26</v>
      </c>
      <c r="AI58" s="22">
        <f t="shared" si="4"/>
        <v>968938.16999999993</v>
      </c>
      <c r="AJ58" s="16">
        <f t="shared" si="5"/>
        <v>1769390.96</v>
      </c>
      <c r="AK58" s="26">
        <f t="shared" si="6"/>
        <v>-800452.79</v>
      </c>
    </row>
    <row r="59" spans="1:37" x14ac:dyDescent="0.2">
      <c r="A59" s="1" t="s">
        <v>434</v>
      </c>
      <c r="B59" s="1" t="s">
        <v>435</v>
      </c>
      <c r="C59" s="66">
        <v>2039</v>
      </c>
      <c r="D59" s="66" t="s">
        <v>1069</v>
      </c>
      <c r="E59" s="253" t="s">
        <v>3016</v>
      </c>
      <c r="F59" s="90">
        <v>427867.79</v>
      </c>
      <c r="G59" s="90">
        <v>0</v>
      </c>
      <c r="H59" s="90">
        <v>17189.7</v>
      </c>
      <c r="J59" s="253">
        <v>455307.51</v>
      </c>
      <c r="K59" s="253">
        <v>157273.35</v>
      </c>
      <c r="L59" s="233">
        <v>0</v>
      </c>
      <c r="M59" s="233">
        <v>18702.64</v>
      </c>
      <c r="O59" s="233">
        <v>129.94999999999999</v>
      </c>
      <c r="R59" s="253">
        <v>1931611.23</v>
      </c>
      <c r="S59" s="253">
        <v>3409443.43</v>
      </c>
      <c r="U59" s="74">
        <v>433010.74</v>
      </c>
      <c r="W59" s="74">
        <v>1117.56</v>
      </c>
      <c r="X59" s="74">
        <v>963830</v>
      </c>
      <c r="Z59" s="91">
        <v>1288410</v>
      </c>
      <c r="AC59" s="91">
        <v>251570.66</v>
      </c>
      <c r="AD59" s="91">
        <v>997392</v>
      </c>
      <c r="AE59" s="91">
        <v>124000</v>
      </c>
      <c r="AF59" s="74">
        <f t="shared" si="7"/>
        <v>445057.49</v>
      </c>
      <c r="AG59" s="79">
        <f t="shared" si="2"/>
        <v>18832.59</v>
      </c>
      <c r="AH59" s="21">
        <f t="shared" si="3"/>
        <v>426224.89999999997</v>
      </c>
      <c r="AI59" s="22">
        <f t="shared" si="4"/>
        <v>1397958.3</v>
      </c>
      <c r="AJ59" s="16">
        <f t="shared" si="5"/>
        <v>2661372.66</v>
      </c>
      <c r="AK59" s="26">
        <f t="shared" si="6"/>
        <v>-1263414.3600000001</v>
      </c>
    </row>
    <row r="60" spans="1:37" x14ac:dyDescent="0.2">
      <c r="A60" s="1" t="s">
        <v>438</v>
      </c>
      <c r="B60" s="1" t="s">
        <v>439</v>
      </c>
      <c r="C60" s="66">
        <v>3187</v>
      </c>
      <c r="D60" s="66" t="s">
        <v>1070</v>
      </c>
      <c r="E60" s="253" t="s">
        <v>2995</v>
      </c>
      <c r="F60" s="90">
        <v>546763.11</v>
      </c>
      <c r="G60" s="90">
        <v>0</v>
      </c>
      <c r="H60" s="90">
        <v>16517</v>
      </c>
      <c r="J60" s="253">
        <v>4</v>
      </c>
      <c r="K60" s="253">
        <v>958669.06</v>
      </c>
      <c r="R60" s="253">
        <v>249291.68</v>
      </c>
      <c r="S60" s="253">
        <v>280935.62</v>
      </c>
      <c r="U60" s="74">
        <v>987522.52</v>
      </c>
      <c r="W60" s="74">
        <v>0.28000000000000003</v>
      </c>
      <c r="X60" s="74">
        <v>824950</v>
      </c>
      <c r="Y60" s="74">
        <v>200</v>
      </c>
      <c r="Z60" s="91">
        <v>1210540</v>
      </c>
      <c r="AC60" s="91">
        <v>346528.94</v>
      </c>
      <c r="AD60" s="91">
        <v>9095.2900000000009</v>
      </c>
      <c r="AF60" s="74">
        <f t="shared" si="7"/>
        <v>563280.11</v>
      </c>
      <c r="AG60" s="79">
        <f t="shared" si="2"/>
        <v>0</v>
      </c>
      <c r="AH60" s="21">
        <f t="shared" si="3"/>
        <v>563280.11</v>
      </c>
      <c r="AI60" s="22">
        <f t="shared" si="4"/>
        <v>1812672.8</v>
      </c>
      <c r="AJ60" s="16">
        <f t="shared" si="5"/>
        <v>1566164.23</v>
      </c>
      <c r="AK60" s="26">
        <f t="shared" si="6"/>
        <v>246508.57000000007</v>
      </c>
    </row>
    <row r="61" spans="1:37" x14ac:dyDescent="0.2">
      <c r="A61" s="1" t="s">
        <v>438</v>
      </c>
      <c r="B61" s="1" t="s">
        <v>439</v>
      </c>
      <c r="C61" s="66">
        <v>4931</v>
      </c>
      <c r="D61" s="66" t="s">
        <v>1071</v>
      </c>
      <c r="E61" s="253" t="s">
        <v>2996</v>
      </c>
      <c r="F61" s="90">
        <v>31901.74</v>
      </c>
      <c r="G61" s="90">
        <v>0</v>
      </c>
      <c r="H61" s="90">
        <v>18220.61</v>
      </c>
      <c r="J61" s="253">
        <v>634438.9</v>
      </c>
      <c r="K61" s="253">
        <v>226604.58</v>
      </c>
      <c r="R61" s="253">
        <v>239350.22</v>
      </c>
      <c r="S61" s="253">
        <v>179132.84</v>
      </c>
      <c r="U61" s="74">
        <v>649872.34</v>
      </c>
      <c r="V61" s="74">
        <v>2000</v>
      </c>
      <c r="X61" s="74">
        <v>1145750</v>
      </c>
      <c r="Z61" s="91">
        <v>1421990</v>
      </c>
      <c r="AC61" s="91">
        <v>378960.52</v>
      </c>
      <c r="AD61" s="91">
        <v>69684.23</v>
      </c>
      <c r="AF61" s="74">
        <f t="shared" si="7"/>
        <v>50122.350000000006</v>
      </c>
      <c r="AG61" s="79">
        <f t="shared" si="2"/>
        <v>0</v>
      </c>
      <c r="AH61" s="21">
        <f t="shared" si="3"/>
        <v>50122.350000000006</v>
      </c>
      <c r="AI61" s="22">
        <f t="shared" si="4"/>
        <v>1797622.3399999999</v>
      </c>
      <c r="AJ61" s="16">
        <f t="shared" si="5"/>
        <v>1870634.75</v>
      </c>
      <c r="AK61" s="26">
        <f t="shared" si="6"/>
        <v>-73012.410000000149</v>
      </c>
    </row>
    <row r="62" spans="1:37" x14ac:dyDescent="0.2">
      <c r="A62" s="1" t="s">
        <v>589</v>
      </c>
      <c r="B62" s="1" t="s">
        <v>439</v>
      </c>
      <c r="C62" s="66">
        <v>2673</v>
      </c>
      <c r="D62" s="66" t="s">
        <v>1072</v>
      </c>
      <c r="E62" s="253" t="s">
        <v>2997</v>
      </c>
      <c r="F62" s="90">
        <v>550920.91</v>
      </c>
      <c r="G62" s="90">
        <v>0</v>
      </c>
      <c r="H62" s="90">
        <v>15619.3</v>
      </c>
      <c r="J62" s="253">
        <v>143492.4</v>
      </c>
      <c r="K62" s="253">
        <v>383675.3</v>
      </c>
      <c r="R62" s="253">
        <v>257624.86</v>
      </c>
      <c r="S62" s="253">
        <v>2768470.84</v>
      </c>
      <c r="U62" s="74">
        <v>953421.62</v>
      </c>
      <c r="X62" s="74">
        <v>854630</v>
      </c>
      <c r="Z62" s="91">
        <v>1250270</v>
      </c>
      <c r="AC62" s="91">
        <v>212114.15</v>
      </c>
      <c r="AD62" s="91">
        <v>81251.38</v>
      </c>
      <c r="AF62" s="74">
        <f t="shared" si="7"/>
        <v>566540.21000000008</v>
      </c>
      <c r="AG62" s="79">
        <f t="shared" si="2"/>
        <v>0</v>
      </c>
      <c r="AH62" s="21">
        <f t="shared" si="3"/>
        <v>566540.21000000008</v>
      </c>
      <c r="AI62" s="22">
        <f t="shared" si="4"/>
        <v>1808051.62</v>
      </c>
      <c r="AJ62" s="16">
        <f t="shared" si="5"/>
        <v>1543635.5299999998</v>
      </c>
      <c r="AK62" s="26">
        <f t="shared" si="6"/>
        <v>264416.09000000032</v>
      </c>
    </row>
    <row r="63" spans="1:37" x14ac:dyDescent="0.2">
      <c r="A63" s="1" t="s">
        <v>438</v>
      </c>
      <c r="B63" s="1" t="s">
        <v>439</v>
      </c>
      <c r="C63" s="66">
        <v>3204</v>
      </c>
      <c r="D63" s="66" t="s">
        <v>1073</v>
      </c>
      <c r="E63" s="253" t="s">
        <v>2998</v>
      </c>
      <c r="F63" s="90">
        <v>344647.38</v>
      </c>
      <c r="G63" s="90">
        <v>0</v>
      </c>
      <c r="H63" s="90">
        <v>53104.65</v>
      </c>
      <c r="J63" s="253">
        <v>192052.83</v>
      </c>
      <c r="K63" s="253">
        <v>36781</v>
      </c>
      <c r="R63" s="253">
        <v>61205.22</v>
      </c>
      <c r="S63" s="253">
        <v>2027508.56</v>
      </c>
      <c r="U63" s="74">
        <v>1938959.65</v>
      </c>
      <c r="X63" s="74">
        <v>833280</v>
      </c>
      <c r="Z63" s="91">
        <v>1866600</v>
      </c>
      <c r="AC63" s="91">
        <v>446031</v>
      </c>
      <c r="AD63" s="91">
        <v>86776.69</v>
      </c>
      <c r="AF63" s="74">
        <f t="shared" si="7"/>
        <v>397752.03</v>
      </c>
      <c r="AG63" s="79">
        <f t="shared" si="2"/>
        <v>0</v>
      </c>
      <c r="AH63" s="21">
        <f t="shared" si="3"/>
        <v>397752.03</v>
      </c>
      <c r="AI63" s="22">
        <f t="shared" si="4"/>
        <v>2772239.65</v>
      </c>
      <c r="AJ63" s="16">
        <f t="shared" si="5"/>
        <v>2399407.69</v>
      </c>
      <c r="AK63" s="26">
        <f t="shared" si="6"/>
        <v>372831.95999999996</v>
      </c>
    </row>
    <row r="64" spans="1:37" x14ac:dyDescent="0.2">
      <c r="A64" s="1" t="s">
        <v>438</v>
      </c>
      <c r="B64" s="1" t="s">
        <v>439</v>
      </c>
      <c r="C64" s="66">
        <v>2244</v>
      </c>
      <c r="D64" s="66" t="s">
        <v>1074</v>
      </c>
      <c r="E64" s="253" t="s">
        <v>2999</v>
      </c>
      <c r="F64" s="90">
        <v>293738.37</v>
      </c>
      <c r="G64" s="90">
        <v>0</v>
      </c>
      <c r="H64" s="90">
        <v>9211.51</v>
      </c>
      <c r="J64" s="253">
        <v>628010.19999999995</v>
      </c>
      <c r="K64" s="253">
        <v>178961.32</v>
      </c>
      <c r="R64" s="253">
        <v>9611.32</v>
      </c>
      <c r="S64" s="253">
        <v>179132.84</v>
      </c>
      <c r="U64" s="74">
        <v>1000596.68</v>
      </c>
      <c r="W64" s="74">
        <v>0.23</v>
      </c>
      <c r="X64" s="74">
        <v>357350</v>
      </c>
      <c r="Z64" s="91">
        <v>627970</v>
      </c>
      <c r="AC64" s="91">
        <v>445295.22</v>
      </c>
      <c r="AD64" s="91">
        <v>87640.14</v>
      </c>
      <c r="AF64" s="74">
        <f t="shared" si="7"/>
        <v>302949.88</v>
      </c>
      <c r="AG64" s="79">
        <f t="shared" si="2"/>
        <v>0</v>
      </c>
      <c r="AH64" s="21">
        <f t="shared" si="3"/>
        <v>302949.88</v>
      </c>
      <c r="AI64" s="22">
        <f t="shared" si="4"/>
        <v>1357946.9100000001</v>
      </c>
      <c r="AJ64" s="16">
        <f t="shared" si="5"/>
        <v>1160905.3599999999</v>
      </c>
      <c r="AK64" s="26">
        <f t="shared" si="6"/>
        <v>197041.55000000028</v>
      </c>
    </row>
    <row r="65" spans="1:37" x14ac:dyDescent="0.2">
      <c r="A65" s="1" t="s">
        <v>442</v>
      </c>
      <c r="B65" s="1" t="s">
        <v>443</v>
      </c>
      <c r="C65" s="66">
        <v>5619</v>
      </c>
      <c r="D65" s="66" t="s">
        <v>1075</v>
      </c>
      <c r="E65" s="253" t="s">
        <v>3000</v>
      </c>
      <c r="F65" s="90">
        <v>385602.12</v>
      </c>
      <c r="G65" s="90">
        <v>14514.5</v>
      </c>
      <c r="H65" s="90">
        <v>71507.78</v>
      </c>
      <c r="J65" s="253">
        <v>1830439.75</v>
      </c>
      <c r="K65" s="253">
        <v>221635.79</v>
      </c>
      <c r="L65" s="233">
        <v>0</v>
      </c>
      <c r="M65" s="233">
        <v>60808.66</v>
      </c>
      <c r="O65" s="233">
        <v>95500</v>
      </c>
      <c r="R65" s="253">
        <v>-197721.66</v>
      </c>
      <c r="S65" s="253">
        <v>2752937.45</v>
      </c>
      <c r="U65" s="74">
        <v>664605.67000000004</v>
      </c>
      <c r="W65" s="74">
        <v>1564.94</v>
      </c>
      <c r="X65" s="74">
        <v>1299750.5</v>
      </c>
      <c r="Y65" s="74">
        <v>36780</v>
      </c>
      <c r="Z65" s="91">
        <v>1473530.5</v>
      </c>
      <c r="AC65" s="91">
        <v>427625.27</v>
      </c>
      <c r="AD65" s="91">
        <v>226370.85</v>
      </c>
      <c r="AF65" s="74">
        <f t="shared" si="7"/>
        <v>471624.4</v>
      </c>
      <c r="AG65" s="79">
        <f t="shared" si="2"/>
        <v>156308.66</v>
      </c>
      <c r="AH65" s="21">
        <f t="shared" si="3"/>
        <v>315315.74</v>
      </c>
      <c r="AI65" s="22">
        <f t="shared" si="4"/>
        <v>2002701.1099999999</v>
      </c>
      <c r="AJ65" s="16">
        <f t="shared" si="5"/>
        <v>2127526.62</v>
      </c>
      <c r="AK65" s="26">
        <f t="shared" si="6"/>
        <v>-124825.51000000024</v>
      </c>
    </row>
    <row r="66" spans="1:37" x14ac:dyDescent="0.2">
      <c r="A66" s="1" t="s">
        <v>442</v>
      </c>
      <c r="B66" s="1" t="s">
        <v>443</v>
      </c>
      <c r="C66" s="66">
        <v>5086</v>
      </c>
      <c r="D66" s="66" t="s">
        <v>1076</v>
      </c>
      <c r="E66" s="253" t="s">
        <v>3001</v>
      </c>
      <c r="F66" s="90">
        <v>285076.46999999997</v>
      </c>
      <c r="G66" s="90">
        <v>8100</v>
      </c>
      <c r="H66" s="90">
        <v>45731.06</v>
      </c>
      <c r="J66" s="253">
        <v>852952.18</v>
      </c>
      <c r="K66" s="253">
        <v>1755567.78</v>
      </c>
      <c r="L66" s="233">
        <v>0</v>
      </c>
      <c r="M66" s="233">
        <v>66400</v>
      </c>
      <c r="R66" s="253">
        <v>-203216.37</v>
      </c>
      <c r="S66" s="253">
        <v>3437556.74</v>
      </c>
      <c r="U66" s="74">
        <v>558555.4</v>
      </c>
      <c r="W66" s="74">
        <v>551.41</v>
      </c>
      <c r="X66" s="74">
        <v>1128087.5</v>
      </c>
      <c r="Y66" s="74">
        <v>57400</v>
      </c>
      <c r="Z66" s="91">
        <v>1304477.5</v>
      </c>
      <c r="AC66" s="91">
        <v>256325.63</v>
      </c>
      <c r="AD66" s="91">
        <v>465992.06</v>
      </c>
      <c r="AF66" s="74">
        <f t="shared" si="7"/>
        <v>338907.52999999997</v>
      </c>
      <c r="AG66" s="79">
        <f t="shared" si="2"/>
        <v>66400</v>
      </c>
      <c r="AH66" s="21">
        <f t="shared" si="3"/>
        <v>272507.52999999997</v>
      </c>
      <c r="AI66" s="22">
        <f t="shared" si="4"/>
        <v>1744594.31</v>
      </c>
      <c r="AJ66" s="16">
        <f t="shared" si="5"/>
        <v>2026795.19</v>
      </c>
      <c r="AK66" s="26">
        <f t="shared" si="6"/>
        <v>-282200.87999999989</v>
      </c>
    </row>
    <row r="67" spans="1:37" x14ac:dyDescent="0.2">
      <c r="A67" s="1" t="s">
        <v>442</v>
      </c>
      <c r="B67" s="1" t="s">
        <v>443</v>
      </c>
      <c r="C67" s="66">
        <v>7208</v>
      </c>
      <c r="D67" s="66" t="s">
        <v>1077</v>
      </c>
      <c r="E67" s="253" t="s">
        <v>3002</v>
      </c>
      <c r="F67" s="90">
        <v>510942.6</v>
      </c>
      <c r="G67" s="90">
        <v>0</v>
      </c>
      <c r="H67" s="90">
        <v>44981.46</v>
      </c>
      <c r="J67" s="253">
        <v>1427833.96</v>
      </c>
      <c r="K67" s="253">
        <v>227171.81</v>
      </c>
      <c r="L67" s="233">
        <v>0</v>
      </c>
      <c r="M67" s="233">
        <v>52800</v>
      </c>
      <c r="R67" s="253">
        <v>1529048.97</v>
      </c>
      <c r="S67" s="253">
        <v>785641.8</v>
      </c>
      <c r="U67" s="74">
        <v>514886.75</v>
      </c>
      <c r="V67" s="74">
        <v>176570</v>
      </c>
      <c r="W67" s="74">
        <v>894.63</v>
      </c>
      <c r="X67" s="74">
        <v>779849.79</v>
      </c>
      <c r="Y67" s="74">
        <v>51950</v>
      </c>
      <c r="Z67" s="91">
        <v>1046687.79</v>
      </c>
      <c r="AC67" s="91">
        <v>230147.75</v>
      </c>
      <c r="AD67" s="91">
        <v>174160.57</v>
      </c>
      <c r="AF67" s="74">
        <f t="shared" si="7"/>
        <v>555924.05999999994</v>
      </c>
      <c r="AG67" s="79">
        <f t="shared" si="2"/>
        <v>52800</v>
      </c>
      <c r="AH67" s="21">
        <f t="shared" si="3"/>
        <v>503124.05999999994</v>
      </c>
      <c r="AI67" s="22">
        <f t="shared" si="4"/>
        <v>1524151.17</v>
      </c>
      <c r="AJ67" s="16">
        <f t="shared" si="5"/>
        <v>1450996.11</v>
      </c>
      <c r="AK67" s="26">
        <f t="shared" si="6"/>
        <v>73155.059999999823</v>
      </c>
    </row>
    <row r="68" spans="1:37" x14ac:dyDescent="0.2">
      <c r="A68" s="1" t="s">
        <v>446</v>
      </c>
      <c r="B68" s="1" t="s">
        <v>447</v>
      </c>
      <c r="C68" s="66">
        <v>2983</v>
      </c>
      <c r="D68" s="66" t="s">
        <v>1078</v>
      </c>
      <c r="E68" s="253" t="s">
        <v>3003</v>
      </c>
      <c r="F68" s="90">
        <v>583827.77</v>
      </c>
      <c r="G68" s="90">
        <v>0</v>
      </c>
      <c r="H68" s="90">
        <v>32599.360000000001</v>
      </c>
      <c r="J68" s="253">
        <v>459687.35</v>
      </c>
      <c r="K68" s="253">
        <v>192593.97</v>
      </c>
      <c r="L68" s="233">
        <v>486</v>
      </c>
      <c r="M68" s="233">
        <v>5812.73</v>
      </c>
      <c r="O68" s="233">
        <v>463.88</v>
      </c>
      <c r="S68" s="253">
        <v>2929218.73</v>
      </c>
      <c r="U68" s="74">
        <v>1771426.15</v>
      </c>
      <c r="W68" s="74">
        <v>2194.6</v>
      </c>
      <c r="X68" s="74">
        <v>673848</v>
      </c>
      <c r="Z68" s="91">
        <v>1465924</v>
      </c>
      <c r="AC68" s="91">
        <v>413469.13</v>
      </c>
      <c r="AD68" s="91">
        <v>173591.53</v>
      </c>
      <c r="AE68" s="91">
        <v>1722</v>
      </c>
      <c r="AF68" s="74">
        <f t="shared" ref="AF68:AF86" si="8">SUM(F68:I68)</f>
        <v>616427.13</v>
      </c>
      <c r="AG68" s="79">
        <f t="shared" si="2"/>
        <v>6762.61</v>
      </c>
      <c r="AH68" s="21">
        <f t="shared" si="3"/>
        <v>609664.52</v>
      </c>
      <c r="AI68" s="22">
        <f t="shared" si="4"/>
        <v>2447468.75</v>
      </c>
      <c r="AJ68" s="16">
        <f t="shared" si="5"/>
        <v>2054706.66</v>
      </c>
      <c r="AK68" s="26">
        <f t="shared" si="6"/>
        <v>392762.09000000008</v>
      </c>
    </row>
    <row r="69" spans="1:37" x14ac:dyDescent="0.2">
      <c r="A69" s="1" t="s">
        <v>446</v>
      </c>
      <c r="B69" s="1" t="s">
        <v>447</v>
      </c>
      <c r="C69" s="66">
        <v>3185</v>
      </c>
      <c r="D69" s="66" t="s">
        <v>1079</v>
      </c>
      <c r="E69" s="253" t="s">
        <v>3004</v>
      </c>
      <c r="F69" s="90">
        <v>428430.02</v>
      </c>
      <c r="G69" s="90">
        <v>0</v>
      </c>
      <c r="H69" s="90">
        <v>26490.58</v>
      </c>
      <c r="J69" s="253">
        <v>1448515.77</v>
      </c>
      <c r="K69" s="253">
        <v>52136.32</v>
      </c>
      <c r="L69" s="233">
        <v>486</v>
      </c>
      <c r="M69" s="233">
        <v>15649.24</v>
      </c>
      <c r="R69" s="253">
        <v>-2060</v>
      </c>
      <c r="S69" s="253">
        <v>574529.34</v>
      </c>
      <c r="U69" s="74">
        <v>1078344.53</v>
      </c>
      <c r="W69" s="74">
        <v>754.59</v>
      </c>
      <c r="X69" s="74">
        <v>510586.65</v>
      </c>
      <c r="Z69" s="91">
        <v>821739.65</v>
      </c>
      <c r="AB69" s="91">
        <v>7272</v>
      </c>
      <c r="AC69" s="91">
        <v>362958.31</v>
      </c>
      <c r="AD69" s="91">
        <v>115730.65</v>
      </c>
      <c r="AE69" s="91">
        <v>4902.25</v>
      </c>
      <c r="AF69" s="74">
        <f t="shared" si="8"/>
        <v>454920.60000000003</v>
      </c>
      <c r="AG69" s="79">
        <f t="shared" ref="AG69:AG86" si="9">SUM(L69:O69)</f>
        <v>16135.24</v>
      </c>
      <c r="AH69" s="21">
        <f t="shared" ref="AH69:AH86" si="10">AF69-AG69</f>
        <v>438785.36000000004</v>
      </c>
      <c r="AI69" s="22">
        <f t="shared" ref="AI69:AI86" si="11">SUM(T69:Y69)</f>
        <v>1589685.77</v>
      </c>
      <c r="AJ69" s="16">
        <f t="shared" ref="AJ69:AJ86" si="12">SUM(Z69:AE69)</f>
        <v>1312602.8599999999</v>
      </c>
      <c r="AK69" s="26">
        <f t="shared" ref="AK69:AK83" si="13">AI69-AJ69</f>
        <v>277082.91000000015</v>
      </c>
    </row>
    <row r="70" spans="1:37" x14ac:dyDescent="0.2">
      <c r="A70" s="1" t="s">
        <v>446</v>
      </c>
      <c r="B70" s="1" t="s">
        <v>447</v>
      </c>
      <c r="C70" s="66">
        <v>5687</v>
      </c>
      <c r="D70" s="66" t="s">
        <v>1080</v>
      </c>
      <c r="E70" s="253" t="s">
        <v>3005</v>
      </c>
      <c r="F70" s="90">
        <v>513079.28</v>
      </c>
      <c r="G70" s="90">
        <v>0</v>
      </c>
      <c r="H70" s="90">
        <v>48010.66</v>
      </c>
      <c r="J70" s="253">
        <v>169890.44</v>
      </c>
      <c r="K70" s="253">
        <v>361042.72</v>
      </c>
      <c r="O70" s="233">
        <v>183.73</v>
      </c>
      <c r="R70" s="253">
        <v>-778.5</v>
      </c>
      <c r="S70" s="253">
        <v>2183187.2799999998</v>
      </c>
      <c r="U70" s="74">
        <v>1809198.41</v>
      </c>
      <c r="W70" s="74">
        <v>2815.15</v>
      </c>
      <c r="X70" s="74">
        <v>1371576.5</v>
      </c>
      <c r="Z70" s="91">
        <v>1839687.5</v>
      </c>
      <c r="AC70" s="91">
        <v>632159.72</v>
      </c>
      <c r="AD70" s="91">
        <v>80923.08</v>
      </c>
      <c r="AE70" s="91">
        <v>27144.55</v>
      </c>
      <c r="AF70" s="74">
        <f t="shared" si="8"/>
        <v>561089.94000000006</v>
      </c>
      <c r="AG70" s="79">
        <f t="shared" si="9"/>
        <v>183.73</v>
      </c>
      <c r="AH70" s="21">
        <f t="shared" si="10"/>
        <v>560906.21000000008</v>
      </c>
      <c r="AI70" s="22">
        <f t="shared" si="11"/>
        <v>3183590.0599999996</v>
      </c>
      <c r="AJ70" s="16">
        <f t="shared" si="12"/>
        <v>2579914.8499999996</v>
      </c>
      <c r="AK70" s="26">
        <f t="shared" si="13"/>
        <v>603675.21</v>
      </c>
    </row>
    <row r="71" spans="1:37" x14ac:dyDescent="0.2">
      <c r="A71" s="1" t="s">
        <v>446</v>
      </c>
      <c r="B71" s="1" t="s">
        <v>447</v>
      </c>
      <c r="C71" s="66">
        <v>5400</v>
      </c>
      <c r="D71" s="66" t="s">
        <v>1081</v>
      </c>
      <c r="E71" s="253" t="s">
        <v>3006</v>
      </c>
      <c r="F71" s="90">
        <v>1669095.71</v>
      </c>
      <c r="G71" s="90">
        <v>0</v>
      </c>
      <c r="H71" s="90">
        <v>91043</v>
      </c>
      <c r="J71" s="253">
        <v>1595387.53</v>
      </c>
      <c r="K71" s="253">
        <v>247743.27</v>
      </c>
      <c r="M71" s="233">
        <v>15680</v>
      </c>
      <c r="R71" s="253">
        <v>5131.7700000000004</v>
      </c>
      <c r="S71" s="253">
        <v>1562778.07</v>
      </c>
      <c r="U71" s="74">
        <v>1641489.85</v>
      </c>
      <c r="W71" s="74">
        <v>3695.08</v>
      </c>
      <c r="X71" s="74">
        <v>582540.9</v>
      </c>
      <c r="Z71" s="91">
        <v>1118455.3999999999</v>
      </c>
      <c r="AC71" s="91">
        <v>558142.54</v>
      </c>
      <c r="AD71" s="91">
        <v>172094.56</v>
      </c>
      <c r="AF71" s="74">
        <f t="shared" si="8"/>
        <v>1760138.71</v>
      </c>
      <c r="AG71" s="79">
        <f t="shared" si="9"/>
        <v>15680</v>
      </c>
      <c r="AH71" s="21">
        <f t="shared" si="10"/>
        <v>1744458.71</v>
      </c>
      <c r="AI71" s="22">
        <f t="shared" si="11"/>
        <v>2227725.83</v>
      </c>
      <c r="AJ71" s="16">
        <f t="shared" si="12"/>
        <v>1848692.5</v>
      </c>
      <c r="AK71" s="26">
        <f t="shared" si="13"/>
        <v>379033.33000000007</v>
      </c>
    </row>
    <row r="72" spans="1:37" x14ac:dyDescent="0.2">
      <c r="A72" s="1" t="s">
        <v>446</v>
      </c>
      <c r="B72" s="1" t="s">
        <v>447</v>
      </c>
      <c r="C72" s="66">
        <v>9957</v>
      </c>
      <c r="D72" s="66" t="s">
        <v>1082</v>
      </c>
      <c r="E72" s="253" t="s">
        <v>3007</v>
      </c>
      <c r="F72" s="90">
        <v>1229810.3899999999</v>
      </c>
      <c r="G72" s="90">
        <v>0</v>
      </c>
      <c r="H72" s="90">
        <v>34500</v>
      </c>
      <c r="J72" s="253">
        <v>1145940.1100000001</v>
      </c>
      <c r="K72" s="253">
        <v>385152.64</v>
      </c>
      <c r="L72" s="233">
        <v>5100</v>
      </c>
      <c r="M72" s="233">
        <v>26333.18</v>
      </c>
      <c r="N72" s="233">
        <v>13000</v>
      </c>
      <c r="O72" s="233">
        <v>672.11</v>
      </c>
      <c r="R72" s="253">
        <v>-6565</v>
      </c>
      <c r="S72" s="253">
        <v>1881658.83</v>
      </c>
      <c r="U72" s="74">
        <v>2358374.66</v>
      </c>
      <c r="W72" s="74">
        <v>3203.78</v>
      </c>
      <c r="X72" s="74">
        <v>1495207</v>
      </c>
      <c r="Z72" s="91">
        <v>2356530</v>
      </c>
      <c r="AB72" s="91">
        <v>3000</v>
      </c>
      <c r="AC72" s="91">
        <v>896920.21</v>
      </c>
      <c r="AD72" s="91">
        <v>172808.72</v>
      </c>
      <c r="AE72" s="91">
        <v>7928</v>
      </c>
      <c r="AF72" s="74">
        <f t="shared" si="8"/>
        <v>1264310.3899999999</v>
      </c>
      <c r="AG72" s="79">
        <f t="shared" si="9"/>
        <v>45105.29</v>
      </c>
      <c r="AH72" s="21">
        <f t="shared" si="10"/>
        <v>1219205.0999999999</v>
      </c>
      <c r="AI72" s="22">
        <f t="shared" si="11"/>
        <v>3856785.44</v>
      </c>
      <c r="AJ72" s="16">
        <f t="shared" si="12"/>
        <v>3437186.93</v>
      </c>
      <c r="AK72" s="26">
        <f t="shared" si="13"/>
        <v>419598.50999999978</v>
      </c>
    </row>
    <row r="73" spans="1:37" x14ac:dyDescent="0.2">
      <c r="A73" s="1" t="s">
        <v>446</v>
      </c>
      <c r="B73" s="1" t="s">
        <v>447</v>
      </c>
      <c r="C73" s="66">
        <v>2898</v>
      </c>
      <c r="D73" s="66" t="s">
        <v>1083</v>
      </c>
      <c r="E73" s="253" t="s">
        <v>3008</v>
      </c>
      <c r="F73" s="90">
        <v>323037.48</v>
      </c>
      <c r="G73" s="90">
        <v>0</v>
      </c>
      <c r="H73" s="90">
        <v>73516.02</v>
      </c>
      <c r="J73" s="253">
        <v>318506.40999999997</v>
      </c>
      <c r="K73" s="253">
        <v>147160.26999999999</v>
      </c>
      <c r="M73" s="233">
        <v>63097.75</v>
      </c>
      <c r="O73" s="233">
        <v>0</v>
      </c>
      <c r="R73" s="253">
        <v>-13.38</v>
      </c>
      <c r="S73" s="253">
        <v>1497958.46</v>
      </c>
      <c r="U73" s="74">
        <v>525623.57999999996</v>
      </c>
      <c r="X73" s="74">
        <v>644994.5</v>
      </c>
      <c r="Z73" s="91">
        <v>864551.5</v>
      </c>
      <c r="AC73" s="91">
        <v>489440.77</v>
      </c>
      <c r="AD73" s="91">
        <v>81695.460000000006</v>
      </c>
      <c r="AF73" s="74">
        <f t="shared" si="8"/>
        <v>396553.5</v>
      </c>
      <c r="AG73" s="79">
        <f t="shared" si="9"/>
        <v>63097.75</v>
      </c>
      <c r="AH73" s="21">
        <f t="shared" si="10"/>
        <v>333455.75</v>
      </c>
      <c r="AI73" s="22">
        <f t="shared" si="11"/>
        <v>1170618.08</v>
      </c>
      <c r="AJ73" s="16">
        <f t="shared" si="12"/>
        <v>1435687.73</v>
      </c>
      <c r="AK73" s="26">
        <f t="shared" si="13"/>
        <v>-265069.64999999991</v>
      </c>
    </row>
    <row r="74" spans="1:37" x14ac:dyDescent="0.2">
      <c r="A74" s="1" t="s">
        <v>446</v>
      </c>
      <c r="B74" s="1" t="s">
        <v>447</v>
      </c>
      <c r="C74" s="66">
        <v>3080</v>
      </c>
      <c r="D74" s="66" t="s">
        <v>1084</v>
      </c>
      <c r="E74" s="253" t="s">
        <v>3009</v>
      </c>
      <c r="F74" s="90">
        <v>91443.1</v>
      </c>
      <c r="G74" s="90">
        <v>0</v>
      </c>
      <c r="H74" s="90">
        <v>43238.31</v>
      </c>
      <c r="J74" s="253">
        <v>1040496.8</v>
      </c>
      <c r="K74" s="253">
        <v>151781.53</v>
      </c>
      <c r="L74" s="233">
        <v>162</v>
      </c>
      <c r="M74" s="233">
        <v>13787.51</v>
      </c>
      <c r="O74" s="233">
        <v>23036.32</v>
      </c>
      <c r="S74" s="253">
        <v>2412599.04</v>
      </c>
      <c r="U74" s="74">
        <v>1057056.8999999999</v>
      </c>
      <c r="W74" s="74">
        <v>441.14</v>
      </c>
      <c r="X74" s="74">
        <v>433820.8</v>
      </c>
      <c r="Z74" s="91">
        <v>738771.8</v>
      </c>
      <c r="AB74" s="91">
        <v>13400</v>
      </c>
      <c r="AC74" s="91">
        <v>359859.55</v>
      </c>
      <c r="AD74" s="91">
        <v>68998.59</v>
      </c>
      <c r="AE74" s="91">
        <v>2989</v>
      </c>
      <c r="AF74" s="74">
        <f t="shared" si="8"/>
        <v>134681.41</v>
      </c>
      <c r="AG74" s="79">
        <f t="shared" si="9"/>
        <v>36985.83</v>
      </c>
      <c r="AH74" s="21">
        <f t="shared" si="10"/>
        <v>97695.58</v>
      </c>
      <c r="AI74" s="22">
        <f t="shared" si="11"/>
        <v>1491318.8399999999</v>
      </c>
      <c r="AJ74" s="16">
        <f t="shared" si="12"/>
        <v>1184018.9400000002</v>
      </c>
      <c r="AK74" s="26">
        <f t="shared" si="13"/>
        <v>307299.89999999967</v>
      </c>
    </row>
    <row r="75" spans="1:37" x14ac:dyDescent="0.2">
      <c r="A75" s="1" t="s">
        <v>450</v>
      </c>
      <c r="B75" s="1" t="s">
        <v>451</v>
      </c>
      <c r="C75" s="66">
        <v>5394</v>
      </c>
      <c r="D75" s="66" t="s">
        <v>1085</v>
      </c>
      <c r="E75" s="253" t="s">
        <v>3010</v>
      </c>
      <c r="F75" s="90">
        <v>784980.07</v>
      </c>
      <c r="G75" s="90">
        <v>5977.87</v>
      </c>
      <c r="H75" s="90">
        <v>32365</v>
      </c>
      <c r="J75" s="253">
        <v>969167.28</v>
      </c>
      <c r="K75" s="253">
        <v>2053581.75</v>
      </c>
      <c r="M75" s="233">
        <v>27201.05</v>
      </c>
      <c r="R75" s="253">
        <v>579.61</v>
      </c>
      <c r="S75" s="253">
        <v>2174520.91</v>
      </c>
      <c r="U75" s="74">
        <v>1539703.46</v>
      </c>
      <c r="V75" s="74">
        <v>410000</v>
      </c>
      <c r="W75" s="74">
        <v>509.13</v>
      </c>
      <c r="X75" s="74">
        <v>826336</v>
      </c>
      <c r="Z75" s="91">
        <v>1347941</v>
      </c>
      <c r="AC75" s="91">
        <v>491783.29</v>
      </c>
      <c r="AD75" s="91">
        <v>365531.32</v>
      </c>
      <c r="AE75" s="91">
        <v>400</v>
      </c>
      <c r="AF75" s="74">
        <f t="shared" si="8"/>
        <v>823322.94</v>
      </c>
      <c r="AG75" s="79">
        <f t="shared" si="9"/>
        <v>27201.05</v>
      </c>
      <c r="AH75" s="21">
        <f t="shared" si="10"/>
        <v>796121.8899999999</v>
      </c>
      <c r="AI75" s="22">
        <f t="shared" si="11"/>
        <v>2776548.59</v>
      </c>
      <c r="AJ75" s="16">
        <f t="shared" si="12"/>
        <v>2205655.61</v>
      </c>
      <c r="AK75" s="26">
        <f t="shared" si="13"/>
        <v>570892.98</v>
      </c>
    </row>
    <row r="76" spans="1:37" x14ac:dyDescent="0.2">
      <c r="A76" s="1" t="s">
        <v>450</v>
      </c>
      <c r="B76" s="1" t="s">
        <v>451</v>
      </c>
      <c r="C76" s="66">
        <v>6493</v>
      </c>
      <c r="D76" s="66" t="s">
        <v>1086</v>
      </c>
      <c r="E76" s="253" t="s">
        <v>3011</v>
      </c>
      <c r="F76" s="90">
        <v>1402095.85</v>
      </c>
      <c r="G76" s="90">
        <v>16341.5</v>
      </c>
      <c r="H76" s="90">
        <v>55468.26</v>
      </c>
      <c r="J76" s="253">
        <v>1351215.52</v>
      </c>
      <c r="K76" s="253">
        <v>937790.04</v>
      </c>
      <c r="M76" s="233">
        <v>35051.620000000003</v>
      </c>
      <c r="O76" s="233">
        <v>950.52</v>
      </c>
      <c r="R76" s="253">
        <v>-88000</v>
      </c>
      <c r="S76" s="253">
        <v>2426315.1</v>
      </c>
      <c r="U76" s="74">
        <v>1576170.43</v>
      </c>
      <c r="V76" s="74">
        <v>627300</v>
      </c>
      <c r="W76" s="74">
        <v>791.67</v>
      </c>
      <c r="X76" s="74">
        <v>1237228.33</v>
      </c>
      <c r="Z76" s="91">
        <v>1587708.33</v>
      </c>
      <c r="AA76" s="91">
        <v>6000</v>
      </c>
      <c r="AC76" s="91">
        <v>589218.77</v>
      </c>
      <c r="AD76" s="91">
        <v>191726.89</v>
      </c>
      <c r="AF76" s="74">
        <f t="shared" si="8"/>
        <v>1473905.61</v>
      </c>
      <c r="AG76" s="79">
        <f t="shared" si="9"/>
        <v>36002.14</v>
      </c>
      <c r="AH76" s="21">
        <f t="shared" si="10"/>
        <v>1437903.4700000002</v>
      </c>
      <c r="AI76" s="22">
        <f t="shared" si="11"/>
        <v>3441490.4299999997</v>
      </c>
      <c r="AJ76" s="16">
        <f t="shared" si="12"/>
        <v>2374653.9900000002</v>
      </c>
      <c r="AK76" s="26">
        <f t="shared" si="13"/>
        <v>1066836.4399999995</v>
      </c>
    </row>
    <row r="77" spans="1:37" x14ac:dyDescent="0.2">
      <c r="A77" s="1" t="s">
        <v>450</v>
      </c>
      <c r="B77" s="1" t="s">
        <v>451</v>
      </c>
      <c r="C77" s="66">
        <v>2652</v>
      </c>
      <c r="D77" s="66" t="s">
        <v>1087</v>
      </c>
      <c r="E77" s="253" t="s">
        <v>3012</v>
      </c>
      <c r="F77" s="90">
        <v>366981.34</v>
      </c>
      <c r="G77" s="90">
        <v>21963.58</v>
      </c>
      <c r="H77" s="90">
        <v>7760.97</v>
      </c>
      <c r="J77" s="253">
        <v>243626.88</v>
      </c>
      <c r="K77" s="253">
        <v>163472.51</v>
      </c>
      <c r="M77" s="233">
        <v>17076</v>
      </c>
      <c r="O77" s="233">
        <v>1132.45</v>
      </c>
      <c r="S77" s="253">
        <v>1120243.3</v>
      </c>
      <c r="U77" s="74">
        <v>1484447.34</v>
      </c>
      <c r="V77" s="74">
        <v>17400</v>
      </c>
      <c r="W77" s="74">
        <v>410.77</v>
      </c>
      <c r="X77" s="74">
        <v>313984</v>
      </c>
      <c r="Z77" s="91">
        <v>761479</v>
      </c>
      <c r="AC77" s="91">
        <v>590437.18999999994</v>
      </c>
      <c r="AD77" s="91">
        <v>107692.85</v>
      </c>
      <c r="AF77" s="74">
        <f t="shared" si="8"/>
        <v>396705.89</v>
      </c>
      <c r="AG77" s="79">
        <f t="shared" si="9"/>
        <v>18208.45</v>
      </c>
      <c r="AH77" s="21">
        <f t="shared" si="10"/>
        <v>378497.44</v>
      </c>
      <c r="AI77" s="22">
        <f t="shared" si="11"/>
        <v>1816242.11</v>
      </c>
      <c r="AJ77" s="16">
        <f t="shared" si="12"/>
        <v>1459609.04</v>
      </c>
      <c r="AK77" s="26">
        <f t="shared" si="13"/>
        <v>356633.07000000007</v>
      </c>
    </row>
    <row r="78" spans="1:37" x14ac:dyDescent="0.2">
      <c r="A78" s="1" t="s">
        <v>450</v>
      </c>
      <c r="B78" s="1" t="s">
        <v>451</v>
      </c>
      <c r="C78" s="66">
        <v>5048</v>
      </c>
      <c r="D78" s="66" t="s">
        <v>1088</v>
      </c>
      <c r="E78" s="253" t="s">
        <v>3013</v>
      </c>
      <c r="F78" s="90">
        <v>965421.52</v>
      </c>
      <c r="G78" s="90">
        <v>79652.429999999993</v>
      </c>
      <c r="H78" s="90">
        <v>17099</v>
      </c>
      <c r="J78" s="253">
        <v>1207367.8999999999</v>
      </c>
      <c r="K78" s="253">
        <v>276842.53000000003</v>
      </c>
      <c r="M78" s="233">
        <v>28931.71</v>
      </c>
      <c r="O78" s="233">
        <v>170.89</v>
      </c>
      <c r="S78" s="253">
        <v>2732486.08</v>
      </c>
      <c r="U78" s="74">
        <v>1487724.49</v>
      </c>
      <c r="V78" s="74">
        <v>323768</v>
      </c>
      <c r="W78" s="74">
        <v>785.13</v>
      </c>
      <c r="X78" s="74">
        <v>1268806</v>
      </c>
      <c r="Y78" s="74">
        <v>484</v>
      </c>
      <c r="Z78" s="91">
        <v>1725116</v>
      </c>
      <c r="AC78" s="91">
        <v>621844.88</v>
      </c>
      <c r="AD78" s="91">
        <v>198288.43</v>
      </c>
      <c r="AF78" s="74">
        <f t="shared" si="8"/>
        <v>1062172.95</v>
      </c>
      <c r="AG78" s="79">
        <f t="shared" si="9"/>
        <v>29102.6</v>
      </c>
      <c r="AH78" s="21">
        <f t="shared" si="10"/>
        <v>1033070.35</v>
      </c>
      <c r="AI78" s="22">
        <f t="shared" si="11"/>
        <v>3081567.62</v>
      </c>
      <c r="AJ78" s="16">
        <f t="shared" si="12"/>
        <v>2545249.31</v>
      </c>
      <c r="AK78" s="26">
        <f t="shared" si="13"/>
        <v>536318.31000000006</v>
      </c>
    </row>
    <row r="79" spans="1:37" x14ac:dyDescent="0.2">
      <c r="A79" s="1" t="s">
        <v>450</v>
      </c>
      <c r="B79" s="1" t="s">
        <v>451</v>
      </c>
      <c r="C79" s="66">
        <v>4607</v>
      </c>
      <c r="D79" s="66" t="s">
        <v>1089</v>
      </c>
      <c r="E79" s="253" t="s">
        <v>3014</v>
      </c>
      <c r="F79" s="90">
        <v>1273959.8400000001</v>
      </c>
      <c r="G79" s="90">
        <v>45393</v>
      </c>
      <c r="H79" s="90">
        <v>11066.59</v>
      </c>
      <c r="J79" s="253">
        <v>2007012.04</v>
      </c>
      <c r="K79" s="253">
        <v>203827.94</v>
      </c>
      <c r="M79" s="233">
        <v>17125.04</v>
      </c>
      <c r="O79" s="233">
        <v>0</v>
      </c>
      <c r="R79" s="253">
        <v>1870</v>
      </c>
      <c r="S79" s="253">
        <v>3283107.89</v>
      </c>
      <c r="U79" s="74">
        <v>2513873.4500000002</v>
      </c>
      <c r="W79" s="74">
        <v>1283.8800000000001</v>
      </c>
      <c r="X79" s="74">
        <v>508620</v>
      </c>
      <c r="Z79" s="91">
        <v>887565</v>
      </c>
      <c r="AA79" s="91">
        <v>500</v>
      </c>
      <c r="AB79" s="91">
        <v>16144</v>
      </c>
      <c r="AC79" s="91">
        <v>949647.33</v>
      </c>
      <c r="AD79" s="91">
        <v>241575.45</v>
      </c>
      <c r="AE79" s="91">
        <v>1363197</v>
      </c>
      <c r="AF79" s="74">
        <f t="shared" si="8"/>
        <v>1330419.4300000002</v>
      </c>
      <c r="AG79" s="79">
        <f t="shared" si="9"/>
        <v>17125.04</v>
      </c>
      <c r="AH79" s="21">
        <f t="shared" si="10"/>
        <v>1313294.3900000001</v>
      </c>
      <c r="AI79" s="22">
        <f t="shared" si="11"/>
        <v>3023777.33</v>
      </c>
      <c r="AJ79" s="16">
        <f t="shared" si="12"/>
        <v>3458628.7800000003</v>
      </c>
      <c r="AK79" s="26">
        <f t="shared" si="13"/>
        <v>-434851.45000000019</v>
      </c>
    </row>
    <row r="80" spans="1:37" x14ac:dyDescent="0.2">
      <c r="A80" s="1" t="s">
        <v>450</v>
      </c>
      <c r="B80" s="1" t="s">
        <v>451</v>
      </c>
      <c r="C80" s="66">
        <v>3828</v>
      </c>
      <c r="D80" s="66" t="s">
        <v>1090</v>
      </c>
      <c r="E80" s="253" t="s">
        <v>3018</v>
      </c>
      <c r="F80" s="90">
        <v>656488.32999999996</v>
      </c>
      <c r="G80" s="90">
        <v>7041</v>
      </c>
      <c r="H80" s="90">
        <v>14000</v>
      </c>
      <c r="J80" s="253">
        <v>601995.42000000004</v>
      </c>
      <c r="K80" s="253">
        <v>255122.31</v>
      </c>
      <c r="M80" s="233">
        <v>3227.61</v>
      </c>
      <c r="O80" s="233">
        <v>337.64</v>
      </c>
      <c r="R80" s="253">
        <v>-297667.68</v>
      </c>
      <c r="S80" s="253">
        <v>1600443.98</v>
      </c>
      <c r="U80" s="74">
        <v>1065957.76</v>
      </c>
      <c r="V80" s="74">
        <v>180450</v>
      </c>
      <c r="W80" s="74">
        <v>842.66</v>
      </c>
      <c r="X80" s="74">
        <v>520001.24</v>
      </c>
      <c r="Z80" s="91">
        <v>909209.74</v>
      </c>
      <c r="AC80" s="91">
        <v>381021.61</v>
      </c>
      <c r="AD80" s="91">
        <v>159191.38</v>
      </c>
      <c r="AE80" s="91">
        <v>0.42</v>
      </c>
      <c r="AF80" s="74">
        <f t="shared" si="8"/>
        <v>677529.33</v>
      </c>
      <c r="AG80" s="79">
        <f t="shared" si="9"/>
        <v>3565.25</v>
      </c>
      <c r="AH80" s="21">
        <f t="shared" si="10"/>
        <v>673964.08</v>
      </c>
      <c r="AI80" s="22">
        <f t="shared" si="11"/>
        <v>1767251.66</v>
      </c>
      <c r="AJ80" s="16">
        <f t="shared" si="12"/>
        <v>1449423.15</v>
      </c>
      <c r="AK80" s="26">
        <f t="shared" si="13"/>
        <v>317828.51</v>
      </c>
    </row>
    <row r="81" spans="1:37" x14ac:dyDescent="0.2">
      <c r="A81" s="1" t="s">
        <v>454</v>
      </c>
      <c r="B81" s="1" t="s">
        <v>455</v>
      </c>
      <c r="C81" s="66">
        <v>1142</v>
      </c>
      <c r="D81" s="66" t="s">
        <v>1091</v>
      </c>
      <c r="E81" s="253" t="s">
        <v>2986</v>
      </c>
      <c r="F81" s="90">
        <v>402908.33</v>
      </c>
      <c r="G81" s="90">
        <v>0</v>
      </c>
      <c r="H81" s="90">
        <v>6928.1</v>
      </c>
      <c r="J81" s="253">
        <v>855093</v>
      </c>
      <c r="K81" s="253">
        <v>428554.45</v>
      </c>
      <c r="L81" s="233">
        <v>51330</v>
      </c>
      <c r="M81" s="233">
        <v>5400</v>
      </c>
      <c r="Q81" s="253">
        <v>-1361879.87</v>
      </c>
      <c r="R81" s="253">
        <v>45392.6</v>
      </c>
      <c r="S81" s="253">
        <v>2663000</v>
      </c>
      <c r="U81" s="74">
        <v>756067.44</v>
      </c>
      <c r="X81" s="74">
        <v>591010</v>
      </c>
      <c r="Z81" s="91">
        <v>851635</v>
      </c>
      <c r="AC81" s="91">
        <v>99054.71</v>
      </c>
      <c r="AD81" s="91">
        <v>11216.58</v>
      </c>
      <c r="AE81" s="91">
        <v>59330</v>
      </c>
      <c r="AF81" s="74">
        <f t="shared" si="8"/>
        <v>409836.43</v>
      </c>
      <c r="AG81" s="79">
        <f t="shared" si="9"/>
        <v>56730</v>
      </c>
      <c r="AH81" s="21">
        <f t="shared" si="10"/>
        <v>353106.43</v>
      </c>
      <c r="AI81" s="22">
        <f t="shared" si="11"/>
        <v>1347077.44</v>
      </c>
      <c r="AJ81" s="16">
        <f t="shared" si="12"/>
        <v>1021236.2899999999</v>
      </c>
      <c r="AK81" s="26">
        <f t="shared" si="13"/>
        <v>325841.15000000002</v>
      </c>
    </row>
    <row r="82" spans="1:37" x14ac:dyDescent="0.2">
      <c r="A82" s="1" t="s">
        <v>454</v>
      </c>
      <c r="B82" s="1" t="s">
        <v>455</v>
      </c>
      <c r="C82" s="66">
        <v>1176</v>
      </c>
      <c r="D82" s="66" t="s">
        <v>1092</v>
      </c>
      <c r="E82" s="253" t="s">
        <v>2987</v>
      </c>
      <c r="F82" s="90">
        <v>1054846.94</v>
      </c>
      <c r="G82" s="90">
        <v>4500</v>
      </c>
      <c r="H82" s="90">
        <v>8876.51</v>
      </c>
      <c r="J82" s="253">
        <v>-61192.43</v>
      </c>
      <c r="K82" s="253">
        <v>506515.49</v>
      </c>
      <c r="M82" s="233">
        <v>2897</v>
      </c>
      <c r="O82" s="233">
        <v>85281.91</v>
      </c>
      <c r="S82" s="253">
        <v>1891796.64</v>
      </c>
      <c r="U82" s="74">
        <v>2401949.69</v>
      </c>
      <c r="V82" s="74">
        <v>38250</v>
      </c>
      <c r="W82" s="74">
        <v>926.87</v>
      </c>
      <c r="X82" s="74">
        <v>209130.8</v>
      </c>
      <c r="Y82" s="74">
        <v>158602</v>
      </c>
      <c r="Z82" s="91">
        <v>434950.8</v>
      </c>
      <c r="AC82" s="91">
        <v>210098.67</v>
      </c>
      <c r="AD82" s="91">
        <v>86302</v>
      </c>
      <c r="AE82" s="91">
        <v>839083</v>
      </c>
      <c r="AF82" s="74">
        <f t="shared" si="8"/>
        <v>1068223.45</v>
      </c>
      <c r="AG82" s="79">
        <f t="shared" si="9"/>
        <v>88178.91</v>
      </c>
      <c r="AH82" s="21">
        <f t="shared" si="10"/>
        <v>980044.53999999992</v>
      </c>
      <c r="AI82" s="22">
        <f t="shared" si="11"/>
        <v>2808859.36</v>
      </c>
      <c r="AJ82" s="16">
        <f t="shared" si="12"/>
        <v>1570434.47</v>
      </c>
      <c r="AK82" s="26">
        <f t="shared" si="13"/>
        <v>1238424.8899999999</v>
      </c>
    </row>
    <row r="83" spans="1:37" x14ac:dyDescent="0.2">
      <c r="A83" s="1" t="s">
        <v>454</v>
      </c>
      <c r="B83" s="1" t="s">
        <v>455</v>
      </c>
      <c r="C83" s="66">
        <v>2332</v>
      </c>
      <c r="D83" s="66" t="s">
        <v>1093</v>
      </c>
      <c r="E83" s="253" t="s">
        <v>2992</v>
      </c>
      <c r="F83" s="90">
        <v>329244.46000000002</v>
      </c>
      <c r="G83" s="90">
        <v>0</v>
      </c>
      <c r="H83" s="90">
        <v>12199.51</v>
      </c>
      <c r="J83" s="253">
        <v>48306.2</v>
      </c>
      <c r="K83" s="253">
        <v>392863.42</v>
      </c>
      <c r="Q83" s="253">
        <v>-1145747.33</v>
      </c>
      <c r="R83" s="253">
        <v>-5577.78</v>
      </c>
      <c r="S83" s="253">
        <v>1831896.95</v>
      </c>
      <c r="U83" s="74">
        <v>1113978.54</v>
      </c>
      <c r="W83" s="74">
        <v>442.9</v>
      </c>
      <c r="X83" s="74">
        <v>899790.3</v>
      </c>
      <c r="Y83" s="74">
        <v>14250</v>
      </c>
      <c r="Z83" s="91">
        <v>1349021.3</v>
      </c>
      <c r="AC83" s="91">
        <v>266433.65000000002</v>
      </c>
      <c r="AD83" s="91">
        <v>138716.04</v>
      </c>
      <c r="AF83" s="74">
        <f t="shared" si="8"/>
        <v>341443.97000000003</v>
      </c>
      <c r="AG83" s="79">
        <f t="shared" si="9"/>
        <v>0</v>
      </c>
      <c r="AH83" s="21">
        <f t="shared" si="10"/>
        <v>341443.97000000003</v>
      </c>
      <c r="AI83" s="22">
        <f t="shared" si="11"/>
        <v>2028461.74</v>
      </c>
      <c r="AJ83" s="16">
        <f t="shared" si="12"/>
        <v>1754170.9900000002</v>
      </c>
      <c r="AK83" s="26">
        <f t="shared" si="13"/>
        <v>274290.74999999977</v>
      </c>
    </row>
    <row r="84" spans="1:37" x14ac:dyDescent="0.2">
      <c r="A84" s="1" t="s">
        <v>454</v>
      </c>
      <c r="B84" s="1" t="s">
        <v>455</v>
      </c>
      <c r="C84" s="66">
        <v>2410</v>
      </c>
      <c r="D84" s="66" t="s">
        <v>1094</v>
      </c>
      <c r="E84" s="253" t="s">
        <v>2993</v>
      </c>
      <c r="F84" s="90">
        <v>414221.83</v>
      </c>
      <c r="G84" s="90">
        <v>0</v>
      </c>
      <c r="H84" s="90">
        <v>938.05</v>
      </c>
      <c r="J84" s="253">
        <v>-42412.2</v>
      </c>
      <c r="K84" s="253">
        <v>191683.58</v>
      </c>
      <c r="M84" s="233">
        <v>19705</v>
      </c>
      <c r="R84" s="253">
        <v>44631.519999999997</v>
      </c>
      <c r="S84" s="253">
        <v>1831896</v>
      </c>
      <c r="U84" s="74">
        <v>704089.68</v>
      </c>
      <c r="X84" s="74">
        <v>689660</v>
      </c>
      <c r="Z84" s="91">
        <v>926339</v>
      </c>
      <c r="AC84" s="91">
        <v>96874.92</v>
      </c>
      <c r="AD84" s="91">
        <v>42424.2</v>
      </c>
      <c r="AF84" s="74">
        <f t="shared" si="8"/>
        <v>415159.88</v>
      </c>
      <c r="AG84" s="79">
        <f t="shared" si="9"/>
        <v>19705</v>
      </c>
      <c r="AH84" s="21">
        <f t="shared" si="10"/>
        <v>395454.88</v>
      </c>
      <c r="AI84" s="22">
        <f t="shared" si="11"/>
        <v>1393749.6800000002</v>
      </c>
      <c r="AJ84" s="16">
        <f t="shared" si="12"/>
        <v>1065638.1200000001</v>
      </c>
      <c r="AK84" s="26">
        <f>AI84-AJ84</f>
        <v>328111.56000000006</v>
      </c>
    </row>
    <row r="85" spans="1:37" s="264" customFormat="1" x14ac:dyDescent="0.2">
      <c r="A85" s="264" t="s">
        <v>454</v>
      </c>
      <c r="B85" s="264" t="s">
        <v>455</v>
      </c>
      <c r="C85" s="265">
        <v>3521</v>
      </c>
      <c r="D85" s="265" t="s">
        <v>1095</v>
      </c>
      <c r="E85" s="253" t="s">
        <v>2994</v>
      </c>
      <c r="F85" s="90">
        <v>156704.25</v>
      </c>
      <c r="G85" s="90">
        <v>29250</v>
      </c>
      <c r="H85" s="90">
        <v>18614.810000000001</v>
      </c>
      <c r="I85" s="90"/>
      <c r="J85" s="253">
        <v>1755862.51</v>
      </c>
      <c r="K85" s="253">
        <v>2535460.1</v>
      </c>
      <c r="L85" s="233"/>
      <c r="M85" s="233"/>
      <c r="N85" s="233">
        <v>65000</v>
      </c>
      <c r="O85" s="233"/>
      <c r="P85" s="253"/>
      <c r="Q85" s="253"/>
      <c r="R85" s="253">
        <v>194278</v>
      </c>
      <c r="S85" s="253">
        <v>4000000</v>
      </c>
      <c r="T85" s="74"/>
      <c r="U85" s="74">
        <v>769054.35</v>
      </c>
      <c r="V85" s="74"/>
      <c r="W85" s="74">
        <v>187.24</v>
      </c>
      <c r="X85" s="74">
        <v>463987.5</v>
      </c>
      <c r="Y85" s="74">
        <v>58175</v>
      </c>
      <c r="Z85" s="91">
        <v>855107.5</v>
      </c>
      <c r="AA85" s="91"/>
      <c r="AB85" s="91"/>
      <c r="AC85" s="91">
        <v>242188.6</v>
      </c>
      <c r="AD85" s="91">
        <v>124633.34</v>
      </c>
      <c r="AE85" s="91">
        <v>82251</v>
      </c>
      <c r="AF85" s="74">
        <f t="shared" si="8"/>
        <v>204569.06</v>
      </c>
      <c r="AG85" s="79">
        <f t="shared" si="9"/>
        <v>65000</v>
      </c>
      <c r="AH85" s="21">
        <f t="shared" si="10"/>
        <v>139569.06</v>
      </c>
      <c r="AI85" s="22">
        <f t="shared" si="11"/>
        <v>1291404.0899999999</v>
      </c>
      <c r="AJ85" s="16">
        <f t="shared" si="12"/>
        <v>1304180.4400000002</v>
      </c>
      <c r="AK85" s="26">
        <f t="shared" ref="AK85:AK86" si="14">AI85-AJ85</f>
        <v>-12776.350000000326</v>
      </c>
    </row>
    <row r="86" spans="1:37" x14ac:dyDescent="0.2">
      <c r="E86" s="253" t="s">
        <v>3017</v>
      </c>
      <c r="F86" s="90">
        <v>0</v>
      </c>
      <c r="H86" s="90">
        <v>0</v>
      </c>
      <c r="I86" s="90">
        <v>0</v>
      </c>
      <c r="J86" s="253">
        <v>1065929.02</v>
      </c>
      <c r="K86" s="253">
        <v>1035996.15</v>
      </c>
      <c r="R86" s="253">
        <v>1021840.32</v>
      </c>
      <c r="S86" s="253">
        <v>31316.240000000002</v>
      </c>
      <c r="X86" s="74">
        <v>361088.76</v>
      </c>
      <c r="Y86" s="74">
        <v>1756209.42</v>
      </c>
      <c r="Z86" s="91">
        <v>368588.76</v>
      </c>
      <c r="AB86" s="91">
        <v>20754</v>
      </c>
      <c r="AC86" s="91">
        <v>81955.42</v>
      </c>
      <c r="AD86" s="91">
        <v>597231.39</v>
      </c>
      <c r="AF86" s="74">
        <f t="shared" si="8"/>
        <v>0</v>
      </c>
      <c r="AG86" s="79">
        <f t="shared" si="9"/>
        <v>0</v>
      </c>
      <c r="AH86" s="21">
        <f t="shared" si="10"/>
        <v>0</v>
      </c>
      <c r="AI86" s="22">
        <f t="shared" si="11"/>
        <v>2117298.1799999997</v>
      </c>
      <c r="AJ86" s="16">
        <f t="shared" si="12"/>
        <v>1068529.57</v>
      </c>
      <c r="AK86" s="26">
        <f t="shared" si="14"/>
        <v>1048768.6099999996</v>
      </c>
    </row>
    <row r="87" spans="1:37" x14ac:dyDescent="0.2">
      <c r="AF87" s="42"/>
      <c r="AG87" s="29"/>
      <c r="AH87" s="26"/>
      <c r="AI87" s="24"/>
      <c r="AJ87" s="23"/>
    </row>
    <row r="88" spans="1:37" x14ac:dyDescent="0.2">
      <c r="AF88" s="42"/>
      <c r="AG88" s="29"/>
      <c r="AH88" s="26"/>
      <c r="AI88" s="24"/>
      <c r="AJ88" s="23"/>
    </row>
    <row r="89" spans="1:37" x14ac:dyDescent="0.2">
      <c r="AF89" s="42"/>
      <c r="AG89" s="29"/>
      <c r="AH89" s="26"/>
      <c r="AI89" s="24"/>
      <c r="AJ89" s="23"/>
    </row>
    <row r="90" spans="1:37" x14ac:dyDescent="0.2">
      <c r="AF90" s="42"/>
      <c r="AG90" s="29"/>
      <c r="AH90" s="26"/>
      <c r="AI90" s="24"/>
      <c r="AJ90" s="23"/>
    </row>
    <row r="91" spans="1:37" x14ac:dyDescent="0.2">
      <c r="AF91" s="42"/>
      <c r="AG91" s="29"/>
      <c r="AH91" s="26"/>
      <c r="AI91" s="24"/>
      <c r="AJ91" s="23"/>
    </row>
    <row r="92" spans="1:37" x14ac:dyDescent="0.2">
      <c r="AF92" s="42"/>
      <c r="AG92" s="29"/>
      <c r="AH92" s="26"/>
      <c r="AI92" s="24"/>
      <c r="AJ92" s="23"/>
    </row>
    <row r="93" spans="1:37" x14ac:dyDescent="0.2">
      <c r="AF93" s="42"/>
      <c r="AG93" s="29"/>
      <c r="AH93" s="26"/>
      <c r="AI93" s="24"/>
      <c r="AJ93" s="23"/>
    </row>
    <row r="94" spans="1:37" x14ac:dyDescent="0.2">
      <c r="AF94" s="42"/>
      <c r="AG94" s="29"/>
      <c r="AH94" s="26"/>
      <c r="AI94" s="24"/>
      <c r="AJ94" s="23"/>
    </row>
    <row r="95" spans="1:37" x14ac:dyDescent="0.2">
      <c r="AF95" s="42"/>
      <c r="AG95" s="29"/>
      <c r="AH95" s="26"/>
      <c r="AI95" s="24"/>
      <c r="AJ95" s="23"/>
    </row>
    <row r="96" spans="1:37" x14ac:dyDescent="0.2">
      <c r="AF96" s="42"/>
      <c r="AG96" s="29"/>
      <c r="AH96" s="26"/>
      <c r="AI96" s="24"/>
      <c r="AJ96" s="23"/>
    </row>
    <row r="97" spans="32:36" x14ac:dyDescent="0.2">
      <c r="AF97" s="42"/>
      <c r="AG97" s="29"/>
      <c r="AH97" s="26"/>
      <c r="AI97" s="24"/>
      <c r="AJ97" s="23"/>
    </row>
    <row r="98" spans="32:36" x14ac:dyDescent="0.2">
      <c r="AF98" s="42"/>
      <c r="AG98" s="29"/>
      <c r="AH98" s="26"/>
      <c r="AI98" s="24"/>
      <c r="AJ98" s="23"/>
    </row>
    <row r="99" spans="32:36" x14ac:dyDescent="0.2">
      <c r="AF99" s="42"/>
      <c r="AG99" s="29"/>
      <c r="AH99" s="26"/>
      <c r="AI99" s="24"/>
      <c r="AJ99" s="23"/>
    </row>
    <row r="100" spans="32:36" x14ac:dyDescent="0.2">
      <c r="AF100" s="42"/>
      <c r="AG100" s="29"/>
      <c r="AH100" s="26"/>
      <c r="AI100" s="24"/>
      <c r="AJ100" s="23"/>
    </row>
    <row r="101" spans="32:36" x14ac:dyDescent="0.2">
      <c r="AF101" s="42"/>
      <c r="AG101" s="29"/>
      <c r="AH101" s="26"/>
      <c r="AI101" s="24"/>
      <c r="AJ101" s="23"/>
    </row>
    <row r="102" spans="32:36" x14ac:dyDescent="0.2">
      <c r="AF102" s="42"/>
      <c r="AG102" s="29"/>
      <c r="AH102" s="26"/>
      <c r="AI102" s="24"/>
      <c r="AJ102" s="23"/>
    </row>
    <row r="103" spans="32:36" x14ac:dyDescent="0.2">
      <c r="AF103" s="42"/>
      <c r="AG103" s="29"/>
      <c r="AH103" s="26"/>
      <c r="AI103" s="24"/>
      <c r="AJ103" s="23"/>
    </row>
    <row r="104" spans="32:36" x14ac:dyDescent="0.2">
      <c r="AF104" s="42"/>
      <c r="AG104" s="29"/>
      <c r="AH104" s="26"/>
      <c r="AI104" s="24"/>
      <c r="AJ104" s="23"/>
    </row>
    <row r="105" spans="32:36" x14ac:dyDescent="0.2">
      <c r="AF105" s="42"/>
      <c r="AG105" s="29"/>
      <c r="AH105" s="26"/>
      <c r="AI105" s="24"/>
      <c r="AJ105" s="23"/>
    </row>
    <row r="106" spans="32:36" x14ac:dyDescent="0.2">
      <c r="AF106" s="42"/>
      <c r="AG106" s="29"/>
      <c r="AH106" s="26"/>
      <c r="AI106" s="24"/>
      <c r="AJ106" s="23"/>
    </row>
    <row r="107" spans="32:36" x14ac:dyDescent="0.2">
      <c r="AF107" s="42"/>
      <c r="AG107" s="29"/>
      <c r="AH107" s="26"/>
      <c r="AI107" s="24"/>
      <c r="AJ107" s="23"/>
    </row>
    <row r="108" spans="32:36" x14ac:dyDescent="0.2">
      <c r="AF108" s="42"/>
      <c r="AG108" s="29"/>
      <c r="AH108" s="26"/>
      <c r="AI108" s="24"/>
      <c r="AJ108" s="23"/>
    </row>
    <row r="109" spans="32:36" x14ac:dyDescent="0.2">
      <c r="AF109" s="42"/>
      <c r="AG109" s="29"/>
      <c r="AH109" s="26"/>
      <c r="AI109" s="24"/>
      <c r="AJ109" s="23"/>
    </row>
    <row r="110" spans="32:36" x14ac:dyDescent="0.2">
      <c r="AF110" s="42"/>
      <c r="AG110" s="29"/>
      <c r="AH110" s="26"/>
      <c r="AI110" s="24"/>
      <c r="AJ110" s="23"/>
    </row>
    <row r="111" spans="32:36" x14ac:dyDescent="0.2">
      <c r="AF111" s="42"/>
      <c r="AG111" s="29"/>
      <c r="AH111" s="26"/>
      <c r="AI111" s="24"/>
      <c r="AJ111" s="23"/>
    </row>
    <row r="112" spans="32:36" x14ac:dyDescent="0.2">
      <c r="AF112" s="42"/>
      <c r="AG112" s="29"/>
      <c r="AH112" s="26"/>
      <c r="AI112" s="24"/>
      <c r="AJ112" s="23"/>
    </row>
    <row r="113" spans="32:36" x14ac:dyDescent="0.2">
      <c r="AF113" s="42"/>
      <c r="AG113" s="29"/>
      <c r="AH113" s="26"/>
      <c r="AI113" s="24"/>
      <c r="AJ113" s="23"/>
    </row>
    <row r="114" spans="32:36" x14ac:dyDescent="0.2">
      <c r="AF114" s="42"/>
      <c r="AG114" s="29"/>
      <c r="AH114" s="26"/>
      <c r="AI114" s="24"/>
      <c r="AJ114" s="23"/>
    </row>
    <row r="115" spans="32:36" x14ac:dyDescent="0.2">
      <c r="AF115" s="42"/>
      <c r="AG115" s="29"/>
      <c r="AH115" s="26"/>
      <c r="AI115" s="24"/>
      <c r="AJ115" s="23"/>
    </row>
    <row r="116" spans="32:36" x14ac:dyDescent="0.2">
      <c r="AF116" s="42"/>
      <c r="AG116" s="29"/>
      <c r="AH116" s="26"/>
      <c r="AI116" s="24"/>
      <c r="AJ116" s="23"/>
    </row>
    <row r="117" spans="32:36" x14ac:dyDescent="0.2">
      <c r="AF117" s="42"/>
      <c r="AG117" s="29"/>
      <c r="AH117" s="26"/>
      <c r="AI117" s="24"/>
      <c r="AJ117" s="23"/>
    </row>
    <row r="118" spans="32:36" x14ac:dyDescent="0.2">
      <c r="AF118" s="42"/>
      <c r="AG118" s="29"/>
      <c r="AH118" s="26"/>
      <c r="AI118" s="24"/>
      <c r="AJ118" s="23"/>
    </row>
    <row r="119" spans="32:36" x14ac:dyDescent="0.2">
      <c r="AF119" s="42"/>
      <c r="AG119" s="29"/>
      <c r="AH119" s="26"/>
      <c r="AI119" s="24"/>
      <c r="AJ119" s="23"/>
    </row>
    <row r="120" spans="32:36" x14ac:dyDescent="0.2">
      <c r="AF120" s="42"/>
      <c r="AG120" s="29"/>
      <c r="AH120" s="26"/>
      <c r="AI120" s="24"/>
      <c r="AJ120" s="23"/>
    </row>
    <row r="121" spans="32:36" x14ac:dyDescent="0.2">
      <c r="AF121" s="42"/>
      <c r="AG121" s="29"/>
      <c r="AH121" s="26"/>
      <c r="AI121" s="24"/>
      <c r="AJ121" s="23"/>
    </row>
    <row r="122" spans="32:36" x14ac:dyDescent="0.2">
      <c r="AF122" s="42"/>
      <c r="AG122" s="29"/>
      <c r="AH122" s="26"/>
      <c r="AI122" s="24"/>
      <c r="AJ122" s="23"/>
    </row>
    <row r="123" spans="32:36" x14ac:dyDescent="0.2">
      <c r="AF123" s="42"/>
      <c r="AG123" s="29"/>
      <c r="AH123" s="26"/>
      <c r="AI123" s="24"/>
      <c r="AJ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7"/>
  <sheetViews>
    <sheetView topLeftCell="X1" zoomScale="60" zoomScaleNormal="60" workbookViewId="0">
      <selection activeCell="AB1" sqref="A1:AB1048576"/>
    </sheetView>
  </sheetViews>
  <sheetFormatPr defaultColWidth="9" defaultRowHeight="14.25" x14ac:dyDescent="0.2"/>
  <cols>
    <col min="1" max="1" width="39.125" style="256" bestFit="1" customWidth="1"/>
    <col min="2" max="2" width="31.875" style="230" bestFit="1" customWidth="1"/>
    <col min="3" max="3" width="31" style="230" bestFit="1" customWidth="1"/>
    <col min="4" max="4" width="22.75" style="230" bestFit="1" customWidth="1"/>
    <col min="5" max="5" width="22.5" style="256" bestFit="1" customWidth="1"/>
    <col min="6" max="6" width="17" style="256" bestFit="1" customWidth="1"/>
    <col min="7" max="7" width="14.625" style="234" bestFit="1" customWidth="1"/>
    <col min="8" max="8" width="16.625" style="234" bestFit="1" customWidth="1"/>
    <col min="9" max="9" width="18.875" style="234" bestFit="1" customWidth="1"/>
    <col min="10" max="10" width="18.125" style="234" bestFit="1" customWidth="1"/>
    <col min="11" max="11" width="20.125" style="256" bestFit="1" customWidth="1"/>
    <col min="12" max="12" width="26.5" style="256" bestFit="1" customWidth="1"/>
    <col min="13" max="13" width="26.625" style="256" bestFit="1" customWidth="1"/>
    <col min="14" max="14" width="17" style="256" bestFit="1" customWidth="1"/>
    <col min="15" max="21" width="20.125" style="231" customWidth="1"/>
    <col min="22" max="22" width="25.5" style="232" bestFit="1" customWidth="1"/>
    <col min="23" max="23" width="23.875" style="232" bestFit="1" customWidth="1"/>
    <col min="24" max="24" width="41" style="232" bestFit="1" customWidth="1"/>
    <col min="25" max="25" width="29.625" style="232" bestFit="1" customWidth="1"/>
    <col min="26" max="26" width="31.875" style="232" bestFit="1" customWidth="1"/>
    <col min="27" max="27" width="34.25" style="232" bestFit="1" customWidth="1"/>
    <col min="28" max="28" width="33.125" style="232" bestFit="1" customWidth="1"/>
    <col min="29" max="16384" width="9" style="256"/>
  </cols>
  <sheetData>
    <row r="1" spans="1:28" x14ac:dyDescent="0.2">
      <c r="A1" s="256" t="s">
        <v>2457</v>
      </c>
      <c r="B1" s="230" t="s">
        <v>2458</v>
      </c>
      <c r="C1" s="230" t="s">
        <v>2459</v>
      </c>
      <c r="D1" s="230" t="s">
        <v>2460</v>
      </c>
      <c r="E1" s="256" t="s">
        <v>2461</v>
      </c>
      <c r="F1" s="256" t="s">
        <v>2462</v>
      </c>
      <c r="G1" s="234" t="s">
        <v>2464</v>
      </c>
      <c r="H1" s="234" t="s">
        <v>2465</v>
      </c>
      <c r="I1" s="234" t="s">
        <v>2466</v>
      </c>
      <c r="J1" s="234" t="s">
        <v>2467</v>
      </c>
      <c r="K1" s="256" t="s">
        <v>2468</v>
      </c>
      <c r="L1" s="256" t="s">
        <v>2469</v>
      </c>
      <c r="M1" s="256" t="s">
        <v>2470</v>
      </c>
      <c r="N1" s="256" t="s">
        <v>2471</v>
      </c>
      <c r="O1" s="231" t="s">
        <v>2934</v>
      </c>
      <c r="P1" s="231" t="s">
        <v>3208</v>
      </c>
      <c r="Q1" s="231" t="s">
        <v>2472</v>
      </c>
      <c r="R1" s="231" t="s">
        <v>2473</v>
      </c>
      <c r="S1" s="231" t="s">
        <v>2474</v>
      </c>
      <c r="T1" s="231" t="s">
        <v>2476</v>
      </c>
      <c r="U1" s="231" t="s">
        <v>2477</v>
      </c>
      <c r="V1" s="232" t="s">
        <v>2478</v>
      </c>
      <c r="W1" s="232" t="s">
        <v>2479</v>
      </c>
      <c r="X1" s="232" t="s">
        <v>2480</v>
      </c>
      <c r="Y1" s="232" t="s">
        <v>2481</v>
      </c>
      <c r="Z1" s="232" t="s">
        <v>2482</v>
      </c>
      <c r="AA1" s="232" t="s">
        <v>2602</v>
      </c>
      <c r="AB1" s="232" t="s">
        <v>2483</v>
      </c>
    </row>
    <row r="2" spans="1:28" x14ac:dyDescent="0.2">
      <c r="A2" s="256" t="s">
        <v>2484</v>
      </c>
      <c r="B2" s="230" t="s">
        <v>2485</v>
      </c>
      <c r="C2" s="230" t="s">
        <v>2486</v>
      </c>
      <c r="D2" s="230" t="s">
        <v>2487</v>
      </c>
      <c r="E2" s="256" t="s">
        <v>2488</v>
      </c>
      <c r="F2" s="256" t="s">
        <v>2489</v>
      </c>
      <c r="G2" s="234" t="s">
        <v>2491</v>
      </c>
      <c r="H2" s="234" t="s">
        <v>2492</v>
      </c>
      <c r="I2" s="234" t="s">
        <v>2493</v>
      </c>
      <c r="J2" s="234" t="s">
        <v>2494</v>
      </c>
      <c r="K2" s="256" t="s">
        <v>2495</v>
      </c>
      <c r="L2" s="256" t="s">
        <v>2496</v>
      </c>
      <c r="M2" s="256" t="s">
        <v>2497</v>
      </c>
      <c r="N2" s="256" t="s">
        <v>2498</v>
      </c>
      <c r="O2" s="231" t="s">
        <v>2935</v>
      </c>
      <c r="P2" s="231" t="s">
        <v>3209</v>
      </c>
      <c r="Q2" s="231" t="s">
        <v>2499</v>
      </c>
      <c r="R2" s="231" t="s">
        <v>2500</v>
      </c>
      <c r="S2" s="231" t="s">
        <v>2501</v>
      </c>
      <c r="T2" s="231" t="s">
        <v>2503</v>
      </c>
      <c r="U2" s="231" t="s">
        <v>2504</v>
      </c>
      <c r="V2" s="232" t="s">
        <v>2505</v>
      </c>
      <c r="W2" s="232" t="s">
        <v>2506</v>
      </c>
      <c r="X2" s="232" t="s">
        <v>2507</v>
      </c>
      <c r="Y2" s="232" t="s">
        <v>2508</v>
      </c>
      <c r="Z2" s="232" t="s">
        <v>2509</v>
      </c>
      <c r="AA2" s="232" t="s">
        <v>2607</v>
      </c>
      <c r="AB2" s="232" t="s">
        <v>2510</v>
      </c>
    </row>
    <row r="3" spans="1:28" x14ac:dyDescent="0.2">
      <c r="A3" s="256" t="s">
        <v>2511</v>
      </c>
      <c r="B3" s="230">
        <v>102714287.86</v>
      </c>
      <c r="C3" s="230">
        <v>1398992.42</v>
      </c>
      <c r="D3" s="230">
        <v>13942639.75</v>
      </c>
      <c r="E3" s="256">
        <v>110029430.81999999</v>
      </c>
      <c r="F3" s="256">
        <v>27506234.09</v>
      </c>
      <c r="G3" s="234">
        <v>397310.47</v>
      </c>
      <c r="H3" s="234">
        <v>1094749.79</v>
      </c>
      <c r="I3" s="234">
        <v>506757</v>
      </c>
      <c r="J3" s="234">
        <v>1076727.21</v>
      </c>
      <c r="K3" s="256">
        <v>0</v>
      </c>
      <c r="L3" s="256">
        <v>-3982433.39</v>
      </c>
      <c r="M3" s="256">
        <v>-44944204.039999999</v>
      </c>
      <c r="N3" s="256">
        <v>338960427.63999999</v>
      </c>
      <c r="O3" s="231">
        <v>16150.68</v>
      </c>
      <c r="P3" s="231">
        <v>-840</v>
      </c>
      <c r="Q3" s="231">
        <v>197589128.16999999</v>
      </c>
      <c r="R3" s="231">
        <v>11007851.52</v>
      </c>
      <c r="S3" s="231">
        <v>466700.85</v>
      </c>
      <c r="T3" s="231">
        <v>162025996.03999999</v>
      </c>
      <c r="U3" s="231">
        <v>18318334.940000001</v>
      </c>
      <c r="V3" s="232">
        <v>242979587.16</v>
      </c>
      <c r="W3" s="232">
        <v>41720</v>
      </c>
      <c r="X3" s="232">
        <v>147237.6</v>
      </c>
      <c r="Y3" s="232">
        <v>80271235.329999998</v>
      </c>
      <c r="Z3" s="232">
        <v>16211154.93</v>
      </c>
      <c r="AA3" s="232">
        <v>-1600</v>
      </c>
      <c r="AB3" s="232">
        <v>71220.38</v>
      </c>
    </row>
    <row r="4" spans="1:28" x14ac:dyDescent="0.2">
      <c r="A4" s="256" t="s">
        <v>3019</v>
      </c>
      <c r="B4" s="230">
        <v>280635.17</v>
      </c>
      <c r="D4" s="230">
        <v>24470</v>
      </c>
      <c r="E4" s="256">
        <v>167118</v>
      </c>
      <c r="F4" s="256">
        <v>15</v>
      </c>
      <c r="G4" s="234">
        <v>0</v>
      </c>
      <c r="M4" s="256">
        <v>-1282339.8600000001</v>
      </c>
      <c r="N4" s="256">
        <v>1570000</v>
      </c>
      <c r="O4" s="231">
        <v>11.03</v>
      </c>
      <c r="Q4" s="231">
        <v>8000</v>
      </c>
      <c r="T4" s="231">
        <v>656802.1</v>
      </c>
      <c r="U4" s="231">
        <v>2338585.4</v>
      </c>
      <c r="V4" s="232">
        <v>1532076.1</v>
      </c>
      <c r="X4" s="232">
        <v>21700</v>
      </c>
      <c r="Y4" s="232">
        <v>139696.4</v>
      </c>
      <c r="Z4" s="232">
        <v>83748</v>
      </c>
    </row>
    <row r="5" spans="1:28" x14ac:dyDescent="0.2">
      <c r="A5" s="256" t="s">
        <v>3020</v>
      </c>
      <c r="B5" s="230">
        <v>54.85</v>
      </c>
      <c r="D5" s="230">
        <v>4500</v>
      </c>
      <c r="E5" s="256">
        <v>475415</v>
      </c>
      <c r="G5" s="234">
        <v>4500</v>
      </c>
      <c r="H5" s="234">
        <v>1102</v>
      </c>
      <c r="M5" s="256">
        <v>-700917.51</v>
      </c>
      <c r="N5" s="256">
        <v>1209311.82</v>
      </c>
      <c r="O5" s="231">
        <v>6.71</v>
      </c>
      <c r="P5" s="231">
        <v>-1600</v>
      </c>
      <c r="S5" s="231">
        <v>38.83</v>
      </c>
      <c r="T5" s="231">
        <v>950451.5</v>
      </c>
      <c r="U5" s="231">
        <v>246892.85</v>
      </c>
      <c r="V5" s="232">
        <v>1107081.5</v>
      </c>
      <c r="X5" s="232">
        <v>2000</v>
      </c>
      <c r="Y5" s="232">
        <v>91859.85</v>
      </c>
      <c r="Z5" s="232">
        <v>30475</v>
      </c>
      <c r="AA5" s="232">
        <v>-1600</v>
      </c>
    </row>
    <row r="6" spans="1:28" x14ac:dyDescent="0.2">
      <c r="A6" s="256" t="s">
        <v>3021</v>
      </c>
      <c r="B6" s="230">
        <v>12697.38</v>
      </c>
      <c r="D6" s="230">
        <v>4075</v>
      </c>
      <c r="E6" s="256">
        <v>2420479.21</v>
      </c>
      <c r="F6" s="256">
        <v>12081.68</v>
      </c>
      <c r="L6" s="256">
        <v>-226997.82</v>
      </c>
      <c r="M6" s="256">
        <v>1342154.9099999999</v>
      </c>
      <c r="N6" s="256">
        <v>1382089.34</v>
      </c>
      <c r="Q6" s="231">
        <v>8000</v>
      </c>
      <c r="S6" s="231">
        <v>7.97</v>
      </c>
      <c r="T6" s="231">
        <v>1038408.8</v>
      </c>
      <c r="U6" s="231">
        <v>255628</v>
      </c>
      <c r="V6" s="232">
        <v>1129698.8</v>
      </c>
      <c r="Y6" s="232">
        <v>122473.8</v>
      </c>
      <c r="Z6" s="232">
        <v>69348.33</v>
      </c>
    </row>
    <row r="7" spans="1:28" x14ac:dyDescent="0.2">
      <c r="A7" s="256" t="s">
        <v>3022</v>
      </c>
      <c r="B7" s="230">
        <v>583885.93999999994</v>
      </c>
      <c r="D7" s="230">
        <v>19655</v>
      </c>
      <c r="E7" s="256">
        <v>3</v>
      </c>
      <c r="F7" s="256">
        <v>211567.87</v>
      </c>
      <c r="G7" s="234">
        <v>31800</v>
      </c>
      <c r="M7" s="256">
        <v>-1230882.75</v>
      </c>
      <c r="N7" s="256">
        <v>1532600</v>
      </c>
      <c r="S7" s="231">
        <v>52.41</v>
      </c>
      <c r="T7" s="231">
        <v>744431.5</v>
      </c>
      <c r="U7" s="231">
        <v>787602.38</v>
      </c>
      <c r="V7" s="232">
        <v>911247.5</v>
      </c>
      <c r="Y7" s="232">
        <v>84097.27</v>
      </c>
      <c r="Z7" s="232">
        <v>55146.96</v>
      </c>
    </row>
    <row r="8" spans="1:28" x14ac:dyDescent="0.2">
      <c r="A8" s="256" t="s">
        <v>3023</v>
      </c>
      <c r="B8" s="230">
        <v>21733.43</v>
      </c>
      <c r="D8" s="230">
        <v>2870</v>
      </c>
      <c r="E8" s="256">
        <v>1871502</v>
      </c>
      <c r="F8" s="256">
        <v>18905.8</v>
      </c>
      <c r="G8" s="234">
        <v>0</v>
      </c>
      <c r="M8" s="256">
        <v>-271935.01</v>
      </c>
      <c r="N8" s="256">
        <v>2300000</v>
      </c>
      <c r="O8" s="231">
        <v>43.44</v>
      </c>
      <c r="Q8" s="231">
        <v>8000</v>
      </c>
      <c r="T8" s="231">
        <v>694437</v>
      </c>
      <c r="U8" s="231">
        <v>397964.09</v>
      </c>
      <c r="V8" s="232">
        <v>947587</v>
      </c>
      <c r="X8" s="232">
        <v>22990</v>
      </c>
      <c r="Y8" s="232">
        <v>147799.09</v>
      </c>
      <c r="Z8" s="232">
        <v>95122.2</v>
      </c>
    </row>
    <row r="9" spans="1:28" x14ac:dyDescent="0.2">
      <c r="A9" s="256" t="s">
        <v>3024</v>
      </c>
      <c r="B9" s="230">
        <v>24648.78</v>
      </c>
      <c r="D9" s="230">
        <v>7110.26</v>
      </c>
      <c r="E9" s="256">
        <v>3041700.14</v>
      </c>
      <c r="F9" s="256">
        <v>287222.26</v>
      </c>
      <c r="M9" s="256">
        <v>2366999.5</v>
      </c>
      <c r="N9" s="256">
        <v>1150000</v>
      </c>
      <c r="Q9" s="231">
        <v>69800</v>
      </c>
      <c r="T9" s="231">
        <v>837480</v>
      </c>
      <c r="U9" s="231">
        <v>530097.07999999996</v>
      </c>
      <c r="V9" s="232">
        <v>1082730.94</v>
      </c>
      <c r="Y9" s="232">
        <v>125600.37</v>
      </c>
      <c r="Z9" s="232">
        <v>170663.83</v>
      </c>
    </row>
    <row r="10" spans="1:28" x14ac:dyDescent="0.2">
      <c r="A10" s="256" t="s">
        <v>3025</v>
      </c>
      <c r="B10" s="230">
        <v>23461.919999999998</v>
      </c>
      <c r="E10" s="256">
        <v>3147176.65</v>
      </c>
      <c r="F10" s="256">
        <v>34</v>
      </c>
      <c r="M10" s="256">
        <v>1998031.28</v>
      </c>
      <c r="N10" s="256">
        <v>1250300</v>
      </c>
      <c r="O10" s="231">
        <v>36.97</v>
      </c>
      <c r="Q10" s="231">
        <v>8000</v>
      </c>
      <c r="T10" s="231">
        <v>755123</v>
      </c>
      <c r="U10" s="231">
        <v>140640.35</v>
      </c>
      <c r="V10" s="232">
        <v>806939</v>
      </c>
      <c r="X10" s="232">
        <v>2070</v>
      </c>
      <c r="Y10" s="232">
        <v>120943.35</v>
      </c>
      <c r="Z10" s="232">
        <v>51506.68</v>
      </c>
    </row>
    <row r="11" spans="1:28" x14ac:dyDescent="0.2">
      <c r="A11" s="256" t="s">
        <v>3026</v>
      </c>
      <c r="B11" s="230">
        <v>693637.12</v>
      </c>
      <c r="D11" s="230">
        <v>0</v>
      </c>
      <c r="E11" s="256">
        <v>175015</v>
      </c>
      <c r="F11" s="256">
        <v>86.02</v>
      </c>
      <c r="M11" s="256">
        <v>-1270905.6100000001</v>
      </c>
      <c r="N11" s="256">
        <v>1542339.31</v>
      </c>
      <c r="O11" s="231">
        <v>48.1</v>
      </c>
      <c r="Q11" s="231">
        <v>8000</v>
      </c>
      <c r="S11" s="231">
        <v>32.43</v>
      </c>
      <c r="T11" s="231">
        <v>636291.5</v>
      </c>
      <c r="U11" s="231">
        <v>2463899.7999999998</v>
      </c>
      <c r="V11" s="232">
        <v>2156819.5</v>
      </c>
      <c r="X11" s="232">
        <v>7920</v>
      </c>
      <c r="Y11" s="232">
        <v>267395.8</v>
      </c>
      <c r="Z11" s="232">
        <v>66836.09</v>
      </c>
    </row>
    <row r="12" spans="1:28" x14ac:dyDescent="0.2">
      <c r="A12" s="256" t="s">
        <v>3027</v>
      </c>
      <c r="B12" s="230">
        <v>221044.5</v>
      </c>
      <c r="D12" s="230">
        <v>2818</v>
      </c>
      <c r="E12" s="256">
        <v>1166670.2</v>
      </c>
      <c r="F12" s="256">
        <v>2014.02</v>
      </c>
      <c r="G12" s="234">
        <v>0</v>
      </c>
      <c r="M12" s="256">
        <v>-591406.13</v>
      </c>
      <c r="N12" s="256">
        <v>1850000</v>
      </c>
      <c r="O12" s="231">
        <v>28.06</v>
      </c>
      <c r="Q12" s="231">
        <v>8000</v>
      </c>
      <c r="T12" s="231">
        <v>2042099.5</v>
      </c>
      <c r="U12" s="231">
        <v>469249.85</v>
      </c>
      <c r="V12" s="232">
        <v>2184949.5</v>
      </c>
      <c r="Y12" s="232">
        <v>143675.1</v>
      </c>
      <c r="Z12" s="232">
        <v>51999.96</v>
      </c>
    </row>
    <row r="13" spans="1:28" x14ac:dyDescent="0.2">
      <c r="A13" s="256" t="s">
        <v>3028</v>
      </c>
      <c r="B13" s="230">
        <v>243470.98</v>
      </c>
      <c r="D13" s="230">
        <v>73950</v>
      </c>
      <c r="E13" s="256">
        <v>341899.92</v>
      </c>
      <c r="F13" s="256">
        <v>3437.74</v>
      </c>
      <c r="G13" s="234">
        <v>69300</v>
      </c>
      <c r="M13" s="256">
        <v>-656294.77</v>
      </c>
      <c r="N13" s="256">
        <v>1236758.5</v>
      </c>
      <c r="O13" s="231">
        <v>266.07</v>
      </c>
      <c r="P13" s="231">
        <v>760</v>
      </c>
      <c r="Q13" s="231">
        <v>63200</v>
      </c>
      <c r="T13" s="231">
        <v>1446046.25</v>
      </c>
      <c r="U13" s="231">
        <v>418423.37</v>
      </c>
      <c r="V13" s="232">
        <v>1666946.25</v>
      </c>
      <c r="Y13" s="232">
        <v>172140.88</v>
      </c>
      <c r="Z13" s="232">
        <v>76613.649999999994</v>
      </c>
    </row>
    <row r="14" spans="1:28" x14ac:dyDescent="0.2">
      <c r="A14" s="256" t="s">
        <v>3029</v>
      </c>
      <c r="B14" s="230">
        <v>13342.53</v>
      </c>
      <c r="D14" s="230">
        <v>935</v>
      </c>
      <c r="E14" s="256">
        <v>1820802.36</v>
      </c>
      <c r="F14" s="256">
        <v>10</v>
      </c>
      <c r="M14" s="256">
        <v>659540.23</v>
      </c>
      <c r="N14" s="256">
        <v>1223648</v>
      </c>
      <c r="O14" s="231">
        <v>16.64</v>
      </c>
      <c r="T14" s="231">
        <v>687949</v>
      </c>
      <c r="U14" s="231">
        <v>1411331.32</v>
      </c>
      <c r="V14" s="232">
        <v>1976695</v>
      </c>
      <c r="Y14" s="232">
        <v>110100.32</v>
      </c>
      <c r="Z14" s="232">
        <v>56899.98</v>
      </c>
    </row>
    <row r="15" spans="1:28" x14ac:dyDescent="0.2">
      <c r="A15" s="256" t="s">
        <v>3030</v>
      </c>
      <c r="B15" s="230">
        <v>912803.25</v>
      </c>
      <c r="D15" s="230">
        <v>0</v>
      </c>
      <c r="E15" s="256">
        <v>557656.18999999994</v>
      </c>
      <c r="F15" s="256">
        <v>80905.8</v>
      </c>
      <c r="G15" s="234">
        <v>6040</v>
      </c>
      <c r="M15" s="256">
        <v>-1027933.16</v>
      </c>
      <c r="N15" s="256">
        <v>1790913.12</v>
      </c>
      <c r="O15" s="231">
        <v>6.64</v>
      </c>
      <c r="Q15" s="231">
        <v>8000</v>
      </c>
      <c r="T15" s="231">
        <v>5358722.3</v>
      </c>
      <c r="U15" s="231">
        <v>2307369.98</v>
      </c>
      <c r="V15" s="232">
        <v>5953022.2999999998</v>
      </c>
      <c r="Y15" s="232">
        <v>159004.62</v>
      </c>
      <c r="Z15" s="232">
        <v>127326.72</v>
      </c>
    </row>
    <row r="16" spans="1:28" x14ac:dyDescent="0.2">
      <c r="A16" s="256" t="s">
        <v>3031</v>
      </c>
      <c r="B16" s="230">
        <v>12591.16</v>
      </c>
      <c r="D16" s="230">
        <v>2944</v>
      </c>
      <c r="E16" s="256">
        <v>132497.26999999999</v>
      </c>
      <c r="F16" s="256">
        <v>4484.8500000000004</v>
      </c>
      <c r="M16" s="256">
        <v>-1133891.8</v>
      </c>
      <c r="N16" s="256">
        <v>1325520</v>
      </c>
      <c r="Q16" s="231">
        <v>8000</v>
      </c>
      <c r="S16" s="231">
        <v>29.04</v>
      </c>
      <c r="T16" s="231">
        <v>1266209</v>
      </c>
      <c r="U16" s="231">
        <v>169534.22</v>
      </c>
      <c r="V16" s="232">
        <v>1347079</v>
      </c>
      <c r="X16" s="232">
        <v>2820</v>
      </c>
      <c r="Y16" s="232">
        <v>85844.22</v>
      </c>
      <c r="Z16" s="232">
        <v>47139.96</v>
      </c>
    </row>
    <row r="17" spans="1:28" x14ac:dyDescent="0.2">
      <c r="A17" s="256" t="s">
        <v>3032</v>
      </c>
      <c r="B17" s="230">
        <v>8962.7900000000009</v>
      </c>
      <c r="D17" s="230">
        <v>2150</v>
      </c>
      <c r="E17" s="256">
        <v>1811894.61</v>
      </c>
      <c r="F17" s="256">
        <v>6415.73</v>
      </c>
      <c r="M17" s="256">
        <v>507687.67</v>
      </c>
      <c r="N17" s="256">
        <v>1385124.66</v>
      </c>
      <c r="O17" s="231">
        <v>7.44</v>
      </c>
      <c r="Q17" s="231">
        <v>8000</v>
      </c>
      <c r="T17" s="231">
        <v>1859877</v>
      </c>
      <c r="U17" s="231">
        <v>201839.99</v>
      </c>
      <c r="V17" s="232">
        <v>1983493</v>
      </c>
      <c r="Y17" s="232">
        <v>89453.99</v>
      </c>
      <c r="Z17" s="232">
        <v>60166.64</v>
      </c>
    </row>
    <row r="18" spans="1:28" x14ac:dyDescent="0.2">
      <c r="A18" s="256" t="s">
        <v>3033</v>
      </c>
      <c r="B18" s="230">
        <v>25093.7</v>
      </c>
      <c r="D18" s="230">
        <v>29864</v>
      </c>
      <c r="E18" s="256">
        <v>924041.72</v>
      </c>
      <c r="F18" s="256">
        <v>28</v>
      </c>
      <c r="G18" s="234">
        <v>6868</v>
      </c>
      <c r="M18" s="256">
        <v>-192545.27</v>
      </c>
      <c r="N18" s="256">
        <v>1199644.94</v>
      </c>
      <c r="Q18" s="231">
        <v>8000</v>
      </c>
      <c r="S18" s="231">
        <v>8.24</v>
      </c>
      <c r="T18" s="231">
        <v>1070504</v>
      </c>
      <c r="U18" s="231">
        <v>208825.47</v>
      </c>
      <c r="V18" s="232">
        <v>1185636.52</v>
      </c>
      <c r="Y18" s="232">
        <v>96981.440000000002</v>
      </c>
      <c r="Z18" s="232">
        <v>39660</v>
      </c>
    </row>
    <row r="19" spans="1:28" x14ac:dyDescent="0.2">
      <c r="A19" s="256" t="s">
        <v>3034</v>
      </c>
      <c r="B19" s="230">
        <v>9061.6</v>
      </c>
      <c r="E19" s="256">
        <v>1317511.6200000001</v>
      </c>
      <c r="F19" s="256">
        <v>611</v>
      </c>
      <c r="M19" s="256">
        <v>-243452.21</v>
      </c>
      <c r="N19" s="256">
        <v>1642759</v>
      </c>
      <c r="O19" s="231">
        <v>8.15</v>
      </c>
      <c r="Q19" s="231">
        <v>8000</v>
      </c>
      <c r="T19" s="231">
        <v>864169.5</v>
      </c>
      <c r="U19" s="231">
        <v>355366.36</v>
      </c>
      <c r="V19" s="232">
        <v>1006235.5</v>
      </c>
      <c r="Y19" s="232">
        <v>89100.36</v>
      </c>
      <c r="Z19" s="232">
        <v>80130.720000000001</v>
      </c>
    </row>
    <row r="20" spans="1:28" x14ac:dyDescent="0.2">
      <c r="A20" s="256" t="s">
        <v>3035</v>
      </c>
      <c r="B20" s="230">
        <v>635.36</v>
      </c>
      <c r="E20" s="256">
        <v>429266.69</v>
      </c>
      <c r="F20" s="256">
        <v>333786.65000000002</v>
      </c>
      <c r="M20" s="256">
        <v>-393711.3</v>
      </c>
      <c r="N20" s="256">
        <v>1230000</v>
      </c>
      <c r="T20" s="231">
        <v>1223901</v>
      </c>
      <c r="U20" s="231">
        <v>314534.59000000003</v>
      </c>
      <c r="V20" s="232">
        <v>1386901</v>
      </c>
      <c r="X20" s="232">
        <v>20440</v>
      </c>
      <c r="Y20" s="232">
        <v>60094.59</v>
      </c>
      <c r="Z20" s="232">
        <v>72600</v>
      </c>
    </row>
    <row r="21" spans="1:28" x14ac:dyDescent="0.2">
      <c r="A21" s="256" t="s">
        <v>3036</v>
      </c>
      <c r="B21" s="230">
        <v>141505.85999999999</v>
      </c>
      <c r="D21" s="230">
        <v>56559</v>
      </c>
      <c r="F21" s="256">
        <v>3954.87</v>
      </c>
      <c r="G21" s="234">
        <v>22800</v>
      </c>
      <c r="M21" s="256">
        <v>-980710.14</v>
      </c>
      <c r="N21" s="256">
        <v>1067330</v>
      </c>
      <c r="Q21" s="231">
        <v>8000</v>
      </c>
      <c r="T21" s="231">
        <v>1169474.3</v>
      </c>
      <c r="U21" s="231">
        <v>641589.77</v>
      </c>
      <c r="V21" s="232">
        <v>1301902.3</v>
      </c>
      <c r="X21" s="232">
        <v>6910</v>
      </c>
      <c r="Y21" s="232">
        <v>141686.32</v>
      </c>
      <c r="Z21" s="232">
        <v>2765.58</v>
      </c>
    </row>
    <row r="22" spans="1:28" x14ac:dyDescent="0.2">
      <c r="A22" s="256" t="s">
        <v>3037</v>
      </c>
      <c r="B22" s="230">
        <v>845116.83</v>
      </c>
      <c r="C22" s="230">
        <v>56540.93</v>
      </c>
      <c r="D22" s="230">
        <v>242844.6</v>
      </c>
      <c r="E22" s="256">
        <v>230974.5</v>
      </c>
      <c r="F22" s="256">
        <v>280250.26</v>
      </c>
      <c r="Q22" s="231">
        <v>1019090.11</v>
      </c>
      <c r="R22" s="231">
        <v>39750</v>
      </c>
      <c r="S22" s="231">
        <v>1094.31</v>
      </c>
      <c r="T22" s="231">
        <v>1218780</v>
      </c>
      <c r="V22" s="232">
        <v>1385364</v>
      </c>
      <c r="Y22" s="232">
        <v>526904.11</v>
      </c>
      <c r="Z22" s="232">
        <v>92793</v>
      </c>
    </row>
    <row r="23" spans="1:28" x14ac:dyDescent="0.2">
      <c r="A23" s="256" t="s">
        <v>3038</v>
      </c>
      <c r="B23" s="230">
        <v>594454.94999999995</v>
      </c>
      <c r="D23" s="230">
        <v>107972.86</v>
      </c>
      <c r="E23" s="256">
        <v>178760.06</v>
      </c>
      <c r="F23" s="256">
        <v>146209.48000000001</v>
      </c>
      <c r="N23" s="256">
        <v>2340148.79</v>
      </c>
      <c r="Q23" s="231">
        <v>1176708.19</v>
      </c>
      <c r="R23" s="231">
        <v>35000</v>
      </c>
      <c r="S23" s="231">
        <v>10.7</v>
      </c>
      <c r="T23" s="231">
        <v>787400</v>
      </c>
      <c r="V23" s="232">
        <v>1042620</v>
      </c>
      <c r="Y23" s="232">
        <v>376157.46</v>
      </c>
      <c r="Z23" s="232">
        <v>55409.82</v>
      </c>
    </row>
    <row r="24" spans="1:28" x14ac:dyDescent="0.2">
      <c r="A24" s="256" t="s">
        <v>3039</v>
      </c>
      <c r="B24" s="230">
        <v>305608.73</v>
      </c>
      <c r="C24" s="230">
        <v>229283.46</v>
      </c>
      <c r="D24" s="230">
        <v>246175.42</v>
      </c>
      <c r="E24" s="256">
        <v>199328.88</v>
      </c>
      <c r="F24" s="256">
        <v>119194.24000000001</v>
      </c>
      <c r="N24" s="256">
        <v>2461151.44</v>
      </c>
      <c r="Q24" s="231">
        <v>1132086.3999999999</v>
      </c>
      <c r="R24" s="231">
        <v>150100</v>
      </c>
      <c r="S24" s="231">
        <v>1020.51</v>
      </c>
      <c r="T24" s="231">
        <v>1502000</v>
      </c>
      <c r="V24" s="232">
        <v>1822906</v>
      </c>
      <c r="Y24" s="232">
        <v>729374.41</v>
      </c>
      <c r="Z24" s="232">
        <v>47579.61</v>
      </c>
    </row>
    <row r="25" spans="1:28" x14ac:dyDescent="0.2">
      <c r="A25" s="256" t="s">
        <v>3040</v>
      </c>
      <c r="B25" s="230">
        <v>703764.69</v>
      </c>
      <c r="C25" s="230">
        <v>15103.46</v>
      </c>
      <c r="D25" s="230">
        <v>113655.86</v>
      </c>
      <c r="E25" s="256">
        <v>256043.57</v>
      </c>
      <c r="F25" s="256">
        <v>708861.5</v>
      </c>
      <c r="J25" s="234">
        <v>116</v>
      </c>
      <c r="N25" s="256">
        <v>1609968.11</v>
      </c>
      <c r="Q25" s="231">
        <v>1675068.26</v>
      </c>
      <c r="R25" s="231">
        <v>107500</v>
      </c>
      <c r="S25" s="231">
        <v>741.68</v>
      </c>
      <c r="T25" s="231">
        <v>982400</v>
      </c>
      <c r="V25" s="232">
        <v>1130263</v>
      </c>
      <c r="Y25" s="232">
        <v>383627.88</v>
      </c>
      <c r="Z25" s="232">
        <v>139281.46</v>
      </c>
    </row>
    <row r="26" spans="1:28" x14ac:dyDescent="0.2">
      <c r="A26" s="256" t="s">
        <v>3041</v>
      </c>
      <c r="B26" s="230">
        <v>110290.99</v>
      </c>
      <c r="C26" s="230">
        <v>4097.16</v>
      </c>
      <c r="D26" s="230">
        <v>143495.89000000001</v>
      </c>
      <c r="E26" s="256">
        <v>222854.24</v>
      </c>
      <c r="F26" s="256">
        <v>77942.48</v>
      </c>
      <c r="N26" s="256">
        <v>1693812.25</v>
      </c>
      <c r="Q26" s="231">
        <v>333899.83</v>
      </c>
      <c r="R26" s="231">
        <v>46000</v>
      </c>
      <c r="S26" s="231">
        <v>368.13</v>
      </c>
      <c r="T26" s="231">
        <v>540310</v>
      </c>
      <c r="V26" s="232">
        <v>661497</v>
      </c>
      <c r="Y26" s="232">
        <v>205007.79</v>
      </c>
      <c r="Z26" s="232">
        <v>38342.839999999997</v>
      </c>
    </row>
    <row r="27" spans="1:28" x14ac:dyDescent="0.2">
      <c r="A27" s="256" t="s">
        <v>3042</v>
      </c>
      <c r="B27" s="230">
        <v>1057279.3799999999</v>
      </c>
      <c r="C27" s="230">
        <v>100772.72</v>
      </c>
      <c r="D27" s="230">
        <v>118644.81</v>
      </c>
      <c r="E27" s="256">
        <v>252385.54</v>
      </c>
      <c r="F27" s="256">
        <v>225588.45</v>
      </c>
      <c r="J27" s="234">
        <v>433.3</v>
      </c>
      <c r="M27" s="256">
        <v>300</v>
      </c>
      <c r="N27" s="256">
        <v>1247745.83</v>
      </c>
      <c r="Q27" s="231">
        <v>1527666.01</v>
      </c>
      <c r="R27" s="231">
        <v>125000</v>
      </c>
      <c r="S27" s="231">
        <v>2979.55</v>
      </c>
      <c r="T27" s="231">
        <v>971610</v>
      </c>
      <c r="V27" s="232">
        <v>1218670</v>
      </c>
      <c r="Y27" s="232">
        <v>732227.8</v>
      </c>
      <c r="Z27" s="232">
        <v>80004.89</v>
      </c>
    </row>
    <row r="28" spans="1:28" x14ac:dyDescent="0.2">
      <c r="A28" s="256" t="s">
        <v>3043</v>
      </c>
      <c r="B28" s="230">
        <v>996106.04</v>
      </c>
      <c r="C28" s="230">
        <v>6387.3</v>
      </c>
      <c r="D28" s="230">
        <v>161384.56</v>
      </c>
      <c r="E28" s="256">
        <v>301361.8</v>
      </c>
      <c r="F28" s="256">
        <v>755688.6</v>
      </c>
      <c r="N28" s="256">
        <v>1804121.26</v>
      </c>
      <c r="Q28" s="231">
        <v>1762002.96</v>
      </c>
      <c r="S28" s="231">
        <v>1373.57</v>
      </c>
      <c r="T28" s="231">
        <v>546500</v>
      </c>
      <c r="V28" s="232">
        <v>771599</v>
      </c>
      <c r="Y28" s="232">
        <v>452869.21</v>
      </c>
      <c r="Z28" s="232">
        <v>153183.26999999999</v>
      </c>
    </row>
    <row r="29" spans="1:28" x14ac:dyDescent="0.2">
      <c r="A29" s="256" t="s">
        <v>3044</v>
      </c>
      <c r="B29" s="230">
        <v>387431.49</v>
      </c>
      <c r="C29" s="230">
        <v>7578.8</v>
      </c>
      <c r="D29" s="230">
        <v>137441.87</v>
      </c>
      <c r="E29" s="256">
        <v>334776.25</v>
      </c>
      <c r="F29" s="256">
        <v>194454.96</v>
      </c>
      <c r="G29" s="234">
        <v>13000</v>
      </c>
      <c r="J29" s="234">
        <v>153.27000000000001</v>
      </c>
      <c r="M29" s="256">
        <v>539.76</v>
      </c>
      <c r="N29" s="256">
        <v>1414760.08</v>
      </c>
      <c r="Q29" s="231">
        <v>946507.53</v>
      </c>
      <c r="R29" s="231">
        <v>28793.1</v>
      </c>
      <c r="S29" s="231">
        <v>1091.4000000000001</v>
      </c>
      <c r="T29" s="231">
        <v>968480</v>
      </c>
      <c r="V29" s="232">
        <v>1228563</v>
      </c>
      <c r="Y29" s="232">
        <v>746429.91</v>
      </c>
      <c r="Z29" s="232">
        <v>123544.33</v>
      </c>
    </row>
    <row r="30" spans="1:28" x14ac:dyDescent="0.2">
      <c r="A30" s="256" t="s">
        <v>3045</v>
      </c>
      <c r="B30" s="230">
        <v>344639.1</v>
      </c>
      <c r="C30" s="230">
        <v>6665.48</v>
      </c>
      <c r="D30" s="230">
        <v>747366.99</v>
      </c>
      <c r="E30" s="256">
        <v>177810.38</v>
      </c>
      <c r="F30" s="256">
        <v>154425.76</v>
      </c>
      <c r="J30" s="234">
        <v>0</v>
      </c>
      <c r="N30" s="256">
        <v>1595887.05</v>
      </c>
      <c r="Q30" s="231">
        <v>1706008.73</v>
      </c>
      <c r="R30" s="231">
        <v>63728.42</v>
      </c>
      <c r="S30" s="231">
        <v>1625.5</v>
      </c>
      <c r="T30" s="231">
        <v>1312960</v>
      </c>
      <c r="V30" s="232">
        <v>1670960</v>
      </c>
      <c r="Y30" s="232">
        <v>1469355.53</v>
      </c>
      <c r="Z30" s="232">
        <v>56040.35</v>
      </c>
    </row>
    <row r="31" spans="1:28" x14ac:dyDescent="0.2">
      <c r="A31" s="256" t="s">
        <v>3046</v>
      </c>
      <c r="B31" s="230">
        <v>776150.78</v>
      </c>
      <c r="D31" s="230">
        <v>277383.81</v>
      </c>
      <c r="E31" s="256">
        <v>106294.79</v>
      </c>
      <c r="F31" s="256">
        <v>155309.32999999999</v>
      </c>
      <c r="J31" s="234">
        <v>6.9</v>
      </c>
      <c r="N31" s="256">
        <v>1789492.25</v>
      </c>
      <c r="Q31" s="231">
        <v>1020380.55</v>
      </c>
      <c r="R31" s="231">
        <v>17482.21</v>
      </c>
      <c r="S31" s="231">
        <v>933.75</v>
      </c>
      <c r="T31" s="231">
        <v>531920</v>
      </c>
      <c r="V31" s="232">
        <v>702310</v>
      </c>
      <c r="Y31" s="232">
        <v>539403.67000000004</v>
      </c>
      <c r="Z31" s="232">
        <v>53554.23</v>
      </c>
      <c r="AB31" s="232">
        <v>3600</v>
      </c>
    </row>
    <row r="32" spans="1:28" x14ac:dyDescent="0.2">
      <c r="A32" s="256" t="s">
        <v>3047</v>
      </c>
      <c r="B32" s="230">
        <v>824673.45</v>
      </c>
      <c r="C32" s="230">
        <v>3760</v>
      </c>
      <c r="D32" s="230">
        <v>102495.22</v>
      </c>
      <c r="E32" s="256">
        <v>183750.45</v>
      </c>
      <c r="F32" s="256">
        <v>367720.69</v>
      </c>
      <c r="N32" s="256">
        <v>3102228.3</v>
      </c>
      <c r="Q32" s="231">
        <v>1214078.98</v>
      </c>
      <c r="R32" s="231">
        <v>67025.710000000006</v>
      </c>
      <c r="S32" s="231">
        <v>955.45</v>
      </c>
      <c r="T32" s="231">
        <v>1019600</v>
      </c>
      <c r="V32" s="232">
        <v>1172179</v>
      </c>
      <c r="Y32" s="232">
        <v>608297.75</v>
      </c>
      <c r="Z32" s="232">
        <v>175974.21</v>
      </c>
    </row>
    <row r="33" spans="1:28" x14ac:dyDescent="0.2">
      <c r="A33" s="256" t="s">
        <v>3048</v>
      </c>
      <c r="B33" s="230">
        <v>508255.38</v>
      </c>
      <c r="C33" s="230">
        <v>71401.22</v>
      </c>
      <c r="D33" s="230">
        <v>112461.02</v>
      </c>
      <c r="E33" s="256">
        <v>416793.7</v>
      </c>
      <c r="F33" s="256">
        <v>230599.18</v>
      </c>
      <c r="J33" s="234">
        <v>2623.83</v>
      </c>
      <c r="N33" s="256">
        <v>1484748</v>
      </c>
      <c r="Q33" s="231">
        <v>1029520.57</v>
      </c>
      <c r="R33" s="231">
        <v>184744.33</v>
      </c>
      <c r="S33" s="231">
        <v>1593.62</v>
      </c>
      <c r="T33" s="231">
        <v>574240</v>
      </c>
      <c r="V33" s="232">
        <v>791945</v>
      </c>
      <c r="Y33" s="232">
        <v>575149.68999999994</v>
      </c>
      <c r="Z33" s="232">
        <v>104888.2</v>
      </c>
    </row>
    <row r="34" spans="1:28" x14ac:dyDescent="0.2">
      <c r="A34" s="256" t="s">
        <v>3049</v>
      </c>
      <c r="B34" s="230">
        <v>1269317.3899999999</v>
      </c>
      <c r="C34" s="230">
        <v>32176.07</v>
      </c>
      <c r="D34" s="230">
        <v>220641.26</v>
      </c>
      <c r="E34" s="256">
        <v>89192.74</v>
      </c>
      <c r="F34" s="256">
        <v>296851.40999999997</v>
      </c>
      <c r="N34" s="256">
        <v>1924840.79</v>
      </c>
      <c r="Q34" s="231">
        <v>1597529.63</v>
      </c>
      <c r="R34" s="231">
        <v>90500</v>
      </c>
      <c r="S34" s="231">
        <v>1483.48</v>
      </c>
      <c r="T34" s="231">
        <v>688140</v>
      </c>
      <c r="V34" s="232">
        <v>866317</v>
      </c>
      <c r="Y34" s="232">
        <v>529213.32999999996</v>
      </c>
      <c r="Z34" s="232">
        <v>82911.8</v>
      </c>
    </row>
    <row r="35" spans="1:28" x14ac:dyDescent="0.2">
      <c r="A35" s="256" t="s">
        <v>3050</v>
      </c>
      <c r="B35" s="230">
        <v>1530172.49</v>
      </c>
      <c r="C35" s="230">
        <v>62825.04</v>
      </c>
      <c r="D35" s="230">
        <v>183047.09</v>
      </c>
      <c r="E35" s="256">
        <v>213238.94</v>
      </c>
      <c r="F35" s="256">
        <v>232969.23</v>
      </c>
      <c r="N35" s="256">
        <v>1101601.1100000001</v>
      </c>
      <c r="Q35" s="231">
        <v>1554242.48</v>
      </c>
      <c r="R35" s="231">
        <v>21786.45</v>
      </c>
      <c r="S35" s="231">
        <v>2640.95</v>
      </c>
      <c r="T35" s="231">
        <v>1096240</v>
      </c>
      <c r="V35" s="232">
        <v>1380955</v>
      </c>
      <c r="Y35" s="232">
        <v>590806.32999999996</v>
      </c>
      <c r="Z35" s="232">
        <v>48371.94</v>
      </c>
    </row>
    <row r="36" spans="1:28" x14ac:dyDescent="0.2">
      <c r="A36" s="256" t="s">
        <v>3051</v>
      </c>
      <c r="B36" s="230">
        <v>769384.26</v>
      </c>
      <c r="C36" s="230">
        <v>12580.36</v>
      </c>
      <c r="D36" s="230">
        <v>142846.75</v>
      </c>
      <c r="E36" s="256">
        <v>1369846.71</v>
      </c>
      <c r="F36" s="256">
        <v>98016.31</v>
      </c>
      <c r="N36" s="256">
        <v>528949.56000000006</v>
      </c>
      <c r="Q36" s="231">
        <v>1150373.1299999999</v>
      </c>
      <c r="R36" s="231">
        <v>189644.27</v>
      </c>
      <c r="S36" s="231">
        <v>796.98</v>
      </c>
      <c r="T36" s="231">
        <v>667540</v>
      </c>
      <c r="V36" s="232">
        <v>868007</v>
      </c>
      <c r="Y36" s="232">
        <v>577457.05000000005</v>
      </c>
      <c r="Z36" s="232">
        <v>91654.01</v>
      </c>
      <c r="AB36" s="232">
        <v>200</v>
      </c>
    </row>
    <row r="37" spans="1:28" x14ac:dyDescent="0.2">
      <c r="A37" s="256" t="s">
        <v>3052</v>
      </c>
      <c r="B37" s="230">
        <v>537220.38</v>
      </c>
      <c r="C37" s="230">
        <v>12460</v>
      </c>
      <c r="D37" s="230">
        <v>356286.52</v>
      </c>
      <c r="E37" s="256">
        <v>410535.01</v>
      </c>
      <c r="F37" s="256">
        <v>137670.25</v>
      </c>
      <c r="M37" s="256">
        <v>99448.88</v>
      </c>
      <c r="N37" s="256">
        <v>1603684.39</v>
      </c>
      <c r="Q37" s="231">
        <v>1048978.08</v>
      </c>
      <c r="R37" s="231">
        <v>178400</v>
      </c>
      <c r="S37" s="231">
        <v>859.56</v>
      </c>
      <c r="T37" s="231">
        <v>1066300</v>
      </c>
      <c r="V37" s="232">
        <v>1241742</v>
      </c>
      <c r="Y37" s="232">
        <v>418531.13</v>
      </c>
      <c r="Z37" s="232">
        <v>39873.93</v>
      </c>
    </row>
    <row r="38" spans="1:28" x14ac:dyDescent="0.2">
      <c r="A38" s="256" t="s">
        <v>3053</v>
      </c>
      <c r="B38" s="230">
        <v>747415.58</v>
      </c>
      <c r="C38" s="230">
        <v>24656.880000000001</v>
      </c>
      <c r="D38" s="230">
        <v>74433.240000000005</v>
      </c>
      <c r="E38" s="256">
        <v>102451.51</v>
      </c>
      <c r="F38" s="256">
        <v>67508.399999999994</v>
      </c>
      <c r="N38" s="256">
        <v>1498620.76</v>
      </c>
      <c r="Q38" s="231">
        <v>953574.94</v>
      </c>
      <c r="R38" s="231">
        <v>39481.870000000003</v>
      </c>
      <c r="S38" s="231">
        <v>848.99</v>
      </c>
      <c r="T38" s="231">
        <v>535980</v>
      </c>
      <c r="V38" s="232">
        <v>649272</v>
      </c>
      <c r="Y38" s="232">
        <v>270308.88</v>
      </c>
      <c r="Z38" s="232">
        <v>63469.74</v>
      </c>
    </row>
    <row r="39" spans="1:28" x14ac:dyDescent="0.2">
      <c r="A39" s="256" t="s">
        <v>3054</v>
      </c>
      <c r="B39" s="230">
        <v>214337.41</v>
      </c>
      <c r="C39" s="230">
        <v>30956.58</v>
      </c>
      <c r="D39" s="230">
        <v>49234.45</v>
      </c>
      <c r="E39" s="256">
        <v>1252551.67</v>
      </c>
      <c r="F39" s="256">
        <v>165664.29</v>
      </c>
      <c r="N39" s="256">
        <v>2339595.1</v>
      </c>
      <c r="Q39" s="231">
        <v>784136.24</v>
      </c>
      <c r="R39" s="231">
        <v>134222.81</v>
      </c>
      <c r="S39" s="231">
        <v>557.17999999999995</v>
      </c>
      <c r="T39" s="231">
        <v>948500</v>
      </c>
      <c r="V39" s="232">
        <v>1276110</v>
      </c>
      <c r="Y39" s="232">
        <v>357811.47</v>
      </c>
      <c r="Z39" s="232">
        <v>156113.41</v>
      </c>
    </row>
    <row r="40" spans="1:28" x14ac:dyDescent="0.2">
      <c r="A40" s="256" t="s">
        <v>3055</v>
      </c>
      <c r="B40" s="230">
        <v>723404.1</v>
      </c>
      <c r="C40" s="230">
        <v>38352.730000000003</v>
      </c>
      <c r="D40" s="230">
        <v>140371.82999999999</v>
      </c>
      <c r="E40" s="256">
        <v>213000.92</v>
      </c>
      <c r="F40" s="256">
        <v>97042.71</v>
      </c>
      <c r="N40" s="256">
        <v>1457071.21</v>
      </c>
      <c r="Q40" s="231">
        <v>618800.76</v>
      </c>
      <c r="R40" s="231">
        <v>442657.93</v>
      </c>
      <c r="S40" s="231">
        <v>1105.21</v>
      </c>
      <c r="T40" s="231">
        <v>306080</v>
      </c>
      <c r="V40" s="232">
        <v>536689</v>
      </c>
      <c r="Y40" s="232">
        <v>350498.96</v>
      </c>
      <c r="Z40" s="232">
        <v>43695.66</v>
      </c>
    </row>
    <row r="41" spans="1:28" x14ac:dyDescent="0.2">
      <c r="A41" s="256" t="s">
        <v>3056</v>
      </c>
      <c r="B41" s="230">
        <v>870486.82</v>
      </c>
      <c r="C41" s="230">
        <v>6624.81</v>
      </c>
      <c r="D41" s="230">
        <v>159216.04999999999</v>
      </c>
      <c r="E41" s="256">
        <v>323742.38</v>
      </c>
      <c r="F41" s="256">
        <v>982166.36</v>
      </c>
      <c r="N41" s="256">
        <v>1798384.44</v>
      </c>
      <c r="Q41" s="231">
        <v>1214667.3899999999</v>
      </c>
      <c r="R41" s="231">
        <v>606200</v>
      </c>
      <c r="S41" s="231">
        <v>1157.57</v>
      </c>
      <c r="T41" s="231">
        <v>391580</v>
      </c>
      <c r="V41" s="232">
        <v>529564</v>
      </c>
      <c r="Y41" s="232">
        <v>454884.91</v>
      </c>
      <c r="Z41" s="232">
        <v>162039.63</v>
      </c>
    </row>
    <row r="42" spans="1:28" x14ac:dyDescent="0.2">
      <c r="A42" s="256" t="s">
        <v>3057</v>
      </c>
      <c r="B42" s="230">
        <v>951016.24</v>
      </c>
      <c r="C42" s="230">
        <v>821.64</v>
      </c>
      <c r="D42" s="230">
        <v>143748.37</v>
      </c>
      <c r="E42" s="256">
        <v>280672.78000000003</v>
      </c>
      <c r="F42" s="256">
        <v>772272.47</v>
      </c>
      <c r="G42" s="234">
        <v>6000</v>
      </c>
      <c r="J42" s="234">
        <v>297.07</v>
      </c>
      <c r="N42" s="256">
        <v>1262156.06</v>
      </c>
      <c r="Q42" s="231">
        <v>2171793.85</v>
      </c>
      <c r="R42" s="231">
        <v>175884.82</v>
      </c>
      <c r="S42" s="231">
        <v>927.32</v>
      </c>
      <c r="T42" s="231">
        <v>866540</v>
      </c>
      <c r="V42" s="232">
        <v>1108842</v>
      </c>
      <c r="Y42" s="232">
        <v>689798.61</v>
      </c>
      <c r="Z42" s="232">
        <v>159394.65</v>
      </c>
    </row>
    <row r="43" spans="1:28" x14ac:dyDescent="0.2">
      <c r="A43" s="256" t="s">
        <v>3058</v>
      </c>
      <c r="B43" s="230">
        <v>722299.19</v>
      </c>
      <c r="C43" s="230">
        <v>3315</v>
      </c>
      <c r="D43" s="230">
        <v>203515.97</v>
      </c>
      <c r="E43" s="256">
        <v>484435.46</v>
      </c>
      <c r="F43" s="256">
        <v>93858.45</v>
      </c>
      <c r="N43" s="256">
        <v>1683339.65</v>
      </c>
      <c r="Q43" s="231">
        <v>1125670.1000000001</v>
      </c>
      <c r="R43" s="231">
        <v>251121.48</v>
      </c>
      <c r="S43" s="231">
        <v>670.65</v>
      </c>
      <c r="T43" s="231">
        <v>300780</v>
      </c>
      <c r="V43" s="232">
        <v>523209</v>
      </c>
      <c r="Y43" s="232">
        <v>522534.96</v>
      </c>
      <c r="Z43" s="232">
        <v>80041.03</v>
      </c>
    </row>
    <row r="44" spans="1:28" x14ac:dyDescent="0.2">
      <c r="A44" s="256" t="s">
        <v>3190</v>
      </c>
      <c r="B44" s="230">
        <v>987646.39</v>
      </c>
      <c r="C44" s="230">
        <v>35550</v>
      </c>
      <c r="D44" s="230">
        <v>175248.15</v>
      </c>
      <c r="E44" s="256">
        <v>289765.33</v>
      </c>
      <c r="F44" s="256">
        <v>165849.43</v>
      </c>
      <c r="J44" s="234">
        <v>803.73</v>
      </c>
      <c r="N44" s="256">
        <v>2224890.19</v>
      </c>
      <c r="Q44" s="231">
        <v>1096789.44</v>
      </c>
      <c r="R44" s="231">
        <v>29600</v>
      </c>
      <c r="S44" s="231">
        <v>1525.18</v>
      </c>
      <c r="T44" s="231">
        <v>565400</v>
      </c>
      <c r="V44" s="232">
        <v>694550</v>
      </c>
      <c r="Y44" s="232">
        <v>465432.53</v>
      </c>
      <c r="Z44" s="232">
        <v>82757.8</v>
      </c>
    </row>
    <row r="45" spans="1:28" x14ac:dyDescent="0.2">
      <c r="A45" s="256" t="s">
        <v>3204</v>
      </c>
      <c r="B45" s="230">
        <v>778948.17</v>
      </c>
      <c r="C45" s="230">
        <v>67620</v>
      </c>
      <c r="D45" s="230">
        <v>137931.20000000001</v>
      </c>
      <c r="E45" s="256">
        <v>2040620.2</v>
      </c>
      <c r="F45" s="256">
        <v>490295.06</v>
      </c>
      <c r="J45" s="234">
        <v>10000</v>
      </c>
      <c r="Q45" s="231">
        <v>1522377.57</v>
      </c>
      <c r="R45" s="231">
        <v>79500</v>
      </c>
      <c r="S45" s="231">
        <v>748.85</v>
      </c>
      <c r="T45" s="231">
        <v>713300</v>
      </c>
      <c r="V45" s="232">
        <v>836789</v>
      </c>
      <c r="Y45" s="232">
        <v>472067.85</v>
      </c>
      <c r="Z45" s="232">
        <v>312418.59000000003</v>
      </c>
    </row>
    <row r="46" spans="1:28" x14ac:dyDescent="0.2">
      <c r="A46" s="256" t="s">
        <v>3059</v>
      </c>
      <c r="B46" s="230">
        <v>692560.01</v>
      </c>
      <c r="C46" s="230">
        <v>0</v>
      </c>
      <c r="D46" s="230">
        <v>79639.679999999993</v>
      </c>
      <c r="E46" s="256">
        <v>1270421.55</v>
      </c>
      <c r="F46" s="256">
        <v>106682.57</v>
      </c>
      <c r="H46" s="234">
        <v>33187.5</v>
      </c>
      <c r="J46" s="234">
        <v>183.17</v>
      </c>
      <c r="M46" s="256">
        <v>-88236.71</v>
      </c>
      <c r="N46" s="256">
        <v>721555.06</v>
      </c>
      <c r="Q46" s="231">
        <v>1187465.3</v>
      </c>
      <c r="S46" s="231">
        <v>1025.26</v>
      </c>
      <c r="T46" s="231">
        <v>844844.3</v>
      </c>
      <c r="U46" s="231">
        <v>265016</v>
      </c>
      <c r="V46" s="232">
        <v>1406131.3</v>
      </c>
      <c r="Y46" s="232">
        <v>431746.6</v>
      </c>
      <c r="Z46" s="232">
        <v>161755.79999999999</v>
      </c>
    </row>
    <row r="47" spans="1:28" x14ac:dyDescent="0.2">
      <c r="A47" s="256" t="s">
        <v>3060</v>
      </c>
      <c r="B47" s="230">
        <v>819458.97</v>
      </c>
      <c r="C47" s="230">
        <v>0</v>
      </c>
      <c r="D47" s="230">
        <v>58699.46</v>
      </c>
      <c r="E47" s="256">
        <v>35027.79</v>
      </c>
      <c r="F47" s="256">
        <v>617540.81000000006</v>
      </c>
      <c r="H47" s="234">
        <v>44787.5</v>
      </c>
      <c r="J47" s="234">
        <v>5.9</v>
      </c>
      <c r="M47" s="256">
        <v>-40937.599999999999</v>
      </c>
      <c r="N47" s="256">
        <v>1541680.81</v>
      </c>
      <c r="Q47" s="231">
        <v>1429764.25</v>
      </c>
      <c r="R47" s="231">
        <v>180125</v>
      </c>
      <c r="S47" s="231">
        <v>1288.94</v>
      </c>
      <c r="T47" s="231">
        <v>1179454.5</v>
      </c>
      <c r="U47" s="231">
        <v>299742</v>
      </c>
      <c r="V47" s="232">
        <v>1808105</v>
      </c>
      <c r="Y47" s="232">
        <v>538255.27</v>
      </c>
      <c r="Z47" s="232">
        <v>170633.16</v>
      </c>
    </row>
    <row r="48" spans="1:28" x14ac:dyDescent="0.2">
      <c r="A48" s="256" t="s">
        <v>3061</v>
      </c>
      <c r="B48" s="230">
        <v>513857.03</v>
      </c>
      <c r="C48" s="230">
        <v>0</v>
      </c>
      <c r="D48" s="230">
        <v>26567.97</v>
      </c>
      <c r="E48" s="256">
        <v>1409833.06</v>
      </c>
      <c r="F48" s="256">
        <v>414875.18</v>
      </c>
      <c r="J48" s="234">
        <v>931.29</v>
      </c>
      <c r="M48" s="256">
        <v>-118467.42</v>
      </c>
      <c r="N48" s="256">
        <v>3101072.39</v>
      </c>
      <c r="Q48" s="231">
        <v>963958.42</v>
      </c>
      <c r="R48" s="231">
        <v>100000</v>
      </c>
      <c r="S48" s="231">
        <v>649.82000000000005</v>
      </c>
      <c r="T48" s="231">
        <v>1778087.5</v>
      </c>
      <c r="U48" s="231">
        <v>195516</v>
      </c>
      <c r="V48" s="232">
        <v>2238897.5</v>
      </c>
      <c r="Y48" s="232">
        <v>430642.1</v>
      </c>
      <c r="Z48" s="232">
        <v>168997.34</v>
      </c>
    </row>
    <row r="49" spans="1:26" x14ac:dyDescent="0.2">
      <c r="A49" s="256" t="s">
        <v>3062</v>
      </c>
      <c r="B49" s="230">
        <v>334242.61</v>
      </c>
      <c r="C49" s="230">
        <v>0</v>
      </c>
      <c r="D49" s="230">
        <v>51273.65</v>
      </c>
      <c r="E49" s="256">
        <v>1837293.79</v>
      </c>
      <c r="F49" s="256">
        <v>96306.14</v>
      </c>
      <c r="J49" s="234">
        <v>307.02999999999997</v>
      </c>
      <c r="M49" s="256">
        <v>-60311.14</v>
      </c>
      <c r="N49" s="256">
        <v>2713140.37</v>
      </c>
      <c r="Q49" s="231">
        <v>905244.82</v>
      </c>
      <c r="R49" s="231">
        <v>165825</v>
      </c>
      <c r="S49" s="231">
        <v>547.77</v>
      </c>
      <c r="T49" s="231">
        <v>815185</v>
      </c>
      <c r="U49" s="231">
        <v>153136</v>
      </c>
      <c r="V49" s="232">
        <v>1199969</v>
      </c>
      <c r="Y49" s="232">
        <v>413640.1</v>
      </c>
      <c r="Z49" s="232">
        <v>130740.33</v>
      </c>
    </row>
    <row r="50" spans="1:26" x14ac:dyDescent="0.2">
      <c r="A50" s="256" t="s">
        <v>3063</v>
      </c>
      <c r="B50" s="230">
        <v>858470.25</v>
      </c>
      <c r="C50" s="230">
        <v>0</v>
      </c>
      <c r="D50" s="230">
        <v>79737.06</v>
      </c>
      <c r="E50" s="256">
        <v>125079.07</v>
      </c>
      <c r="F50" s="256">
        <v>202239.13</v>
      </c>
      <c r="H50" s="234">
        <v>37622.5</v>
      </c>
      <c r="J50" s="234">
        <v>149.06</v>
      </c>
      <c r="M50" s="256">
        <v>-124045.97</v>
      </c>
      <c r="N50" s="256">
        <v>2152655.08</v>
      </c>
      <c r="Q50" s="231">
        <v>1555838.49</v>
      </c>
      <c r="R50" s="231">
        <v>370103.12</v>
      </c>
      <c r="S50" s="231">
        <v>54.05</v>
      </c>
      <c r="T50" s="231">
        <v>806821.5</v>
      </c>
      <c r="U50" s="231">
        <v>211112</v>
      </c>
      <c r="V50" s="232">
        <v>1595071.5</v>
      </c>
      <c r="Y50" s="232">
        <v>531168.24</v>
      </c>
      <c r="Z50" s="232">
        <v>102440.73</v>
      </c>
    </row>
    <row r="51" spans="1:26" x14ac:dyDescent="0.2">
      <c r="A51" s="256" t="s">
        <v>3191</v>
      </c>
      <c r="B51" s="230">
        <v>566363.93000000005</v>
      </c>
      <c r="C51" s="230">
        <v>0</v>
      </c>
      <c r="D51" s="230">
        <v>35580.6</v>
      </c>
      <c r="E51" s="256">
        <v>323140.82</v>
      </c>
      <c r="F51" s="256">
        <v>107827.2</v>
      </c>
      <c r="J51" s="234">
        <v>33.64</v>
      </c>
      <c r="M51" s="256">
        <v>-68874.009999999995</v>
      </c>
      <c r="N51" s="256">
        <v>2872107.81</v>
      </c>
      <c r="Q51" s="231">
        <v>1039579.97</v>
      </c>
      <c r="R51" s="231">
        <v>85500</v>
      </c>
      <c r="S51" s="231">
        <v>622.88</v>
      </c>
      <c r="T51" s="231">
        <v>529739</v>
      </c>
      <c r="U51" s="231">
        <v>177200</v>
      </c>
      <c r="V51" s="232">
        <v>1039549</v>
      </c>
      <c r="Y51" s="232">
        <v>275582.46999999997</v>
      </c>
      <c r="Z51" s="232">
        <v>166625.60999999999</v>
      </c>
    </row>
    <row r="52" spans="1:26" x14ac:dyDescent="0.2">
      <c r="A52" s="256" t="s">
        <v>3064</v>
      </c>
      <c r="B52" s="230">
        <v>313706.42</v>
      </c>
      <c r="C52" s="230">
        <v>0</v>
      </c>
      <c r="D52" s="230">
        <v>26047.24</v>
      </c>
      <c r="E52" s="256">
        <v>398670.69</v>
      </c>
      <c r="F52" s="256">
        <v>99239.79</v>
      </c>
      <c r="J52" s="234">
        <v>0</v>
      </c>
      <c r="N52" s="256">
        <v>2033236.3</v>
      </c>
      <c r="Q52" s="231">
        <v>1314497.1100000001</v>
      </c>
      <c r="S52" s="231">
        <v>458.23</v>
      </c>
      <c r="T52" s="231">
        <v>501130</v>
      </c>
      <c r="V52" s="232">
        <v>1226572</v>
      </c>
      <c r="Y52" s="232">
        <v>394794.61</v>
      </c>
      <c r="Z52" s="232">
        <v>61771.360000000001</v>
      </c>
    </row>
    <row r="53" spans="1:26" x14ac:dyDescent="0.2">
      <c r="A53" s="256" t="s">
        <v>3065</v>
      </c>
      <c r="B53" s="230">
        <v>455539.04</v>
      </c>
      <c r="C53" s="230">
        <v>0</v>
      </c>
      <c r="D53" s="230">
        <v>65396.9</v>
      </c>
      <c r="E53" s="256">
        <v>2002885.18</v>
      </c>
      <c r="F53" s="256">
        <v>471730.16</v>
      </c>
      <c r="J53" s="234">
        <v>0</v>
      </c>
      <c r="N53" s="256">
        <v>575288.56999999995</v>
      </c>
      <c r="Q53" s="231">
        <v>1362098.74</v>
      </c>
      <c r="S53" s="231">
        <v>819.83</v>
      </c>
      <c r="T53" s="231">
        <v>409850</v>
      </c>
      <c r="V53" s="232">
        <v>1068513</v>
      </c>
      <c r="Y53" s="232">
        <v>662943.69999999995</v>
      </c>
      <c r="Z53" s="232">
        <v>184515.17</v>
      </c>
    </row>
    <row r="54" spans="1:26" x14ac:dyDescent="0.2">
      <c r="A54" s="256" t="s">
        <v>3066</v>
      </c>
      <c r="B54" s="230">
        <v>991899.04</v>
      </c>
      <c r="C54" s="230">
        <v>0</v>
      </c>
      <c r="D54" s="230">
        <v>11332.97</v>
      </c>
      <c r="E54" s="256">
        <v>2388152.64</v>
      </c>
      <c r="F54" s="256">
        <v>135206.59</v>
      </c>
      <c r="J54" s="234">
        <v>0</v>
      </c>
      <c r="N54" s="256">
        <v>1317062.58</v>
      </c>
      <c r="Q54" s="231">
        <v>1065779.6499999999</v>
      </c>
      <c r="S54" s="231">
        <v>1781.19</v>
      </c>
      <c r="T54" s="231">
        <v>747740</v>
      </c>
      <c r="V54" s="232">
        <v>1246710</v>
      </c>
      <c r="Y54" s="232">
        <v>282900.7</v>
      </c>
      <c r="Z54" s="232">
        <v>115456.18</v>
      </c>
    </row>
    <row r="55" spans="1:26" x14ac:dyDescent="0.2">
      <c r="A55" s="256" t="s">
        <v>3067</v>
      </c>
      <c r="B55" s="230">
        <v>444032.55</v>
      </c>
      <c r="C55" s="230">
        <v>0</v>
      </c>
      <c r="D55" s="230">
        <v>44762.95</v>
      </c>
      <c r="E55" s="256">
        <v>46346.38</v>
      </c>
      <c r="F55" s="256">
        <v>174384.94</v>
      </c>
      <c r="J55" s="234">
        <v>0</v>
      </c>
      <c r="N55" s="256">
        <v>2202516.2599999998</v>
      </c>
      <c r="Q55" s="231">
        <v>1319038.02</v>
      </c>
      <c r="S55" s="231">
        <v>507.9</v>
      </c>
      <c r="T55" s="231">
        <v>394660</v>
      </c>
      <c r="V55" s="232">
        <v>949866</v>
      </c>
      <c r="Y55" s="232">
        <v>416923.88</v>
      </c>
      <c r="Z55" s="232">
        <v>165041.94</v>
      </c>
    </row>
    <row r="56" spans="1:26" x14ac:dyDescent="0.2">
      <c r="A56" s="256" t="s">
        <v>3192</v>
      </c>
      <c r="B56" s="230">
        <v>918646.17</v>
      </c>
      <c r="C56" s="230">
        <v>0</v>
      </c>
      <c r="D56" s="230">
        <v>22960</v>
      </c>
      <c r="E56" s="256">
        <v>297368.69</v>
      </c>
      <c r="F56" s="256">
        <v>104458.28</v>
      </c>
      <c r="J56" s="234">
        <v>0</v>
      </c>
      <c r="N56" s="256">
        <v>2224684.62</v>
      </c>
      <c r="Q56" s="231">
        <v>1333861.49</v>
      </c>
      <c r="S56" s="231">
        <v>1448.51</v>
      </c>
      <c r="T56" s="231">
        <v>251930</v>
      </c>
      <c r="V56" s="232">
        <v>817870</v>
      </c>
      <c r="Y56" s="232">
        <v>451663.54</v>
      </c>
      <c r="Z56" s="232">
        <v>113171.03</v>
      </c>
    </row>
    <row r="57" spans="1:26" x14ac:dyDescent="0.2">
      <c r="A57" s="256" t="s">
        <v>3068</v>
      </c>
      <c r="B57" s="230">
        <v>1031267.93</v>
      </c>
      <c r="C57" s="230">
        <v>10040</v>
      </c>
      <c r="D57" s="230">
        <v>44613.77</v>
      </c>
      <c r="E57" s="256">
        <v>-13258</v>
      </c>
      <c r="F57" s="256">
        <v>172528.5</v>
      </c>
      <c r="J57" s="234">
        <v>339.38</v>
      </c>
      <c r="L57" s="256">
        <v>-881517.69</v>
      </c>
      <c r="N57" s="256">
        <v>1546692.27</v>
      </c>
      <c r="Q57" s="231">
        <v>1210319.79</v>
      </c>
      <c r="R57" s="231">
        <v>309155</v>
      </c>
      <c r="S57" s="231">
        <v>949.55</v>
      </c>
      <c r="T57" s="231">
        <v>974830</v>
      </c>
      <c r="U57" s="231">
        <v>109100</v>
      </c>
      <c r="V57" s="232">
        <v>1695631</v>
      </c>
      <c r="X57" s="232">
        <v>128</v>
      </c>
      <c r="Y57" s="232">
        <v>240729.61</v>
      </c>
      <c r="Z57" s="232">
        <v>78799.490000000005</v>
      </c>
    </row>
    <row r="58" spans="1:26" x14ac:dyDescent="0.2">
      <c r="A58" s="256" t="s">
        <v>3069</v>
      </c>
      <c r="B58" s="230">
        <v>891017.24</v>
      </c>
      <c r="C58" s="230">
        <v>0</v>
      </c>
      <c r="D58" s="230">
        <v>40495.660000000003</v>
      </c>
      <c r="E58" s="256">
        <v>1389428.05</v>
      </c>
      <c r="F58" s="256">
        <v>345554.82</v>
      </c>
      <c r="G58" s="234">
        <v>1408.23</v>
      </c>
      <c r="H58" s="234">
        <v>17400</v>
      </c>
      <c r="I58" s="234">
        <v>163900</v>
      </c>
      <c r="J58" s="234">
        <v>45.14</v>
      </c>
      <c r="L58" s="256">
        <v>1636221.74</v>
      </c>
      <c r="M58" s="256">
        <v>91122.7</v>
      </c>
      <c r="N58" s="256">
        <v>305399.93</v>
      </c>
      <c r="Q58" s="231">
        <v>1868859.33</v>
      </c>
      <c r="S58" s="231">
        <v>1171.97</v>
      </c>
      <c r="T58" s="231">
        <v>883690</v>
      </c>
      <c r="U58" s="231">
        <v>82388</v>
      </c>
      <c r="V58" s="232">
        <v>1746520</v>
      </c>
      <c r="Y58" s="232">
        <v>558071.03</v>
      </c>
      <c r="Z58" s="232">
        <v>42618.239999999998</v>
      </c>
    </row>
    <row r="59" spans="1:26" x14ac:dyDescent="0.2">
      <c r="A59" s="256" t="s">
        <v>3070</v>
      </c>
      <c r="B59" s="230">
        <v>794023.26</v>
      </c>
      <c r="C59" s="230">
        <v>6840</v>
      </c>
      <c r="D59" s="230">
        <v>92461.06</v>
      </c>
      <c r="E59" s="256">
        <v>184769.88</v>
      </c>
      <c r="F59" s="256">
        <v>243356.7</v>
      </c>
      <c r="J59" s="234">
        <v>156.86000000000001</v>
      </c>
      <c r="L59" s="256">
        <v>-517528.59</v>
      </c>
      <c r="M59" s="256">
        <v>89560.14</v>
      </c>
      <c r="N59" s="256">
        <v>1630025.76</v>
      </c>
      <c r="Q59" s="231">
        <v>1066579.22</v>
      </c>
      <c r="S59" s="231">
        <v>1141.49</v>
      </c>
      <c r="T59" s="231">
        <v>739460</v>
      </c>
      <c r="U59" s="231">
        <v>100100</v>
      </c>
      <c r="V59" s="232">
        <v>1266872</v>
      </c>
      <c r="Y59" s="232">
        <v>330889.34000000003</v>
      </c>
      <c r="Z59" s="232">
        <v>149110.64000000001</v>
      </c>
    </row>
    <row r="60" spans="1:26" x14ac:dyDescent="0.2">
      <c r="A60" s="256" t="s">
        <v>3071</v>
      </c>
      <c r="B60" s="230">
        <v>402197.17</v>
      </c>
      <c r="C60" s="230">
        <v>51288.26</v>
      </c>
      <c r="D60" s="230">
        <v>68376.399999999994</v>
      </c>
      <c r="E60" s="256">
        <v>543055.81000000006</v>
      </c>
      <c r="F60" s="256">
        <v>495278.18</v>
      </c>
      <c r="J60" s="234">
        <v>0</v>
      </c>
      <c r="L60" s="256">
        <v>-1188221.6599999999</v>
      </c>
      <c r="M60" s="256">
        <v>46939.29</v>
      </c>
      <c r="N60" s="256">
        <v>2454167.9500000002</v>
      </c>
      <c r="Q60" s="231">
        <v>1065345.54</v>
      </c>
      <c r="R60" s="231">
        <v>50000</v>
      </c>
      <c r="S60" s="231">
        <v>370.7</v>
      </c>
      <c r="T60" s="231">
        <v>885870</v>
      </c>
      <c r="U60" s="231">
        <v>117414</v>
      </c>
      <c r="V60" s="232">
        <v>1364012</v>
      </c>
      <c r="Y60" s="232">
        <v>354148.03</v>
      </c>
      <c r="Z60" s="232">
        <v>76969.97</v>
      </c>
    </row>
    <row r="61" spans="1:26" x14ac:dyDescent="0.2">
      <c r="A61" s="256" t="s">
        <v>3072</v>
      </c>
      <c r="B61" s="230">
        <v>306429.53000000003</v>
      </c>
      <c r="C61" s="230">
        <v>33081.82</v>
      </c>
      <c r="D61" s="230">
        <v>68438.850000000006</v>
      </c>
      <c r="E61" s="256">
        <v>769585.18</v>
      </c>
      <c r="F61" s="256">
        <v>292707.62</v>
      </c>
      <c r="G61" s="234">
        <v>7500</v>
      </c>
      <c r="J61" s="234">
        <v>1199.8399999999999</v>
      </c>
      <c r="L61" s="256">
        <v>-214357.81</v>
      </c>
      <c r="M61" s="256">
        <v>3448</v>
      </c>
      <c r="N61" s="256">
        <v>1419953.5</v>
      </c>
      <c r="Q61" s="231">
        <v>856666.45</v>
      </c>
      <c r="R61" s="231">
        <v>40000</v>
      </c>
      <c r="S61" s="231">
        <v>255.8</v>
      </c>
      <c r="T61" s="231">
        <v>601230</v>
      </c>
      <c r="U61" s="231">
        <v>90625</v>
      </c>
      <c r="V61" s="232">
        <v>1026251</v>
      </c>
      <c r="X61" s="232">
        <v>4568</v>
      </c>
      <c r="Y61" s="232">
        <v>251574.63</v>
      </c>
      <c r="Z61" s="232">
        <v>26218.15</v>
      </c>
    </row>
    <row r="62" spans="1:26" x14ac:dyDescent="0.2">
      <c r="A62" s="256" t="s">
        <v>3073</v>
      </c>
      <c r="B62" s="230">
        <v>344391.39</v>
      </c>
      <c r="D62" s="230">
        <v>39645.68</v>
      </c>
      <c r="E62" s="256">
        <v>441365.7</v>
      </c>
      <c r="F62" s="256">
        <v>146186.47</v>
      </c>
      <c r="L62" s="256">
        <v>-1233222.4099999999</v>
      </c>
      <c r="M62" s="256">
        <v>71461.119999999995</v>
      </c>
      <c r="N62" s="256">
        <v>1982389.67</v>
      </c>
      <c r="Q62" s="231">
        <v>714317.44</v>
      </c>
      <c r="S62" s="231">
        <v>388.82</v>
      </c>
      <c r="T62" s="231">
        <v>766030</v>
      </c>
      <c r="U62" s="231">
        <v>107473</v>
      </c>
      <c r="V62" s="232">
        <v>1119719</v>
      </c>
      <c r="X62" s="232">
        <v>1728</v>
      </c>
      <c r="Y62" s="232">
        <v>239920.33</v>
      </c>
      <c r="Z62" s="232">
        <v>52325.07</v>
      </c>
    </row>
    <row r="63" spans="1:26" x14ac:dyDescent="0.2">
      <c r="A63" s="256" t="s">
        <v>3074</v>
      </c>
      <c r="B63" s="230">
        <v>835726.69</v>
      </c>
      <c r="C63" s="230">
        <v>18551</v>
      </c>
      <c r="D63" s="230">
        <v>94377.62</v>
      </c>
      <c r="E63" s="256">
        <v>518540.88</v>
      </c>
      <c r="F63" s="256">
        <v>104666.99</v>
      </c>
      <c r="L63" s="256">
        <v>-100608.5</v>
      </c>
      <c r="M63" s="256">
        <v>55254.65</v>
      </c>
      <c r="N63" s="256">
        <v>1478254.91</v>
      </c>
      <c r="Q63" s="231">
        <v>710503.5</v>
      </c>
      <c r="S63" s="231">
        <v>1312.66</v>
      </c>
      <c r="T63" s="231">
        <v>798020</v>
      </c>
      <c r="U63" s="231">
        <v>82530</v>
      </c>
      <c r="V63" s="232">
        <v>1130614</v>
      </c>
      <c r="Y63" s="232">
        <v>228238.97</v>
      </c>
      <c r="Z63" s="232">
        <v>71225.070000000007</v>
      </c>
    </row>
    <row r="64" spans="1:26" x14ac:dyDescent="0.2">
      <c r="A64" s="256" t="s">
        <v>3075</v>
      </c>
      <c r="B64" s="230">
        <v>553822.93999999994</v>
      </c>
      <c r="D64" s="230">
        <v>59336.800000000003</v>
      </c>
      <c r="E64" s="256">
        <v>198178</v>
      </c>
      <c r="F64" s="256">
        <v>273938.2</v>
      </c>
      <c r="L64" s="256">
        <v>320546.14</v>
      </c>
      <c r="N64" s="256">
        <v>424358.77</v>
      </c>
      <c r="Q64" s="231">
        <v>907743.62</v>
      </c>
      <c r="R64" s="231">
        <v>145500</v>
      </c>
      <c r="S64" s="231">
        <v>519.21</v>
      </c>
      <c r="T64" s="231">
        <v>666910</v>
      </c>
      <c r="U64" s="231">
        <v>109416</v>
      </c>
      <c r="V64" s="232">
        <v>1164921.5</v>
      </c>
      <c r="X64" s="232">
        <v>4054</v>
      </c>
      <c r="Y64" s="232">
        <v>292637.76</v>
      </c>
      <c r="Z64" s="232">
        <v>17585.54</v>
      </c>
    </row>
    <row r="65" spans="1:28" x14ac:dyDescent="0.2">
      <c r="A65" s="256" t="s">
        <v>3076</v>
      </c>
      <c r="B65" s="230">
        <v>397277.42</v>
      </c>
      <c r="D65" s="230">
        <v>49391.78</v>
      </c>
      <c r="E65" s="256">
        <v>1236718.02</v>
      </c>
      <c r="F65" s="256">
        <v>64008.36</v>
      </c>
      <c r="J65" s="234">
        <v>0</v>
      </c>
      <c r="M65" s="256">
        <v>1078639.76</v>
      </c>
      <c r="N65" s="256">
        <v>457634.96</v>
      </c>
      <c r="Q65" s="231">
        <v>721404.54</v>
      </c>
      <c r="R65" s="231">
        <v>90840</v>
      </c>
      <c r="S65" s="231">
        <v>440.8</v>
      </c>
      <c r="T65" s="231">
        <v>760740</v>
      </c>
      <c r="U65" s="231">
        <v>86243</v>
      </c>
      <c r="V65" s="232">
        <v>1083526</v>
      </c>
      <c r="X65" s="232">
        <v>10820</v>
      </c>
      <c r="Y65" s="232">
        <v>311646.09999999998</v>
      </c>
      <c r="Z65" s="232">
        <v>16935.38</v>
      </c>
    </row>
    <row r="66" spans="1:28" x14ac:dyDescent="0.2">
      <c r="A66" s="256" t="s">
        <v>3077</v>
      </c>
      <c r="B66" s="230">
        <v>671192.41</v>
      </c>
      <c r="C66" s="230">
        <v>2070</v>
      </c>
      <c r="D66" s="230">
        <v>65206.65</v>
      </c>
      <c r="E66" s="256">
        <v>22952.06</v>
      </c>
      <c r="F66" s="256">
        <v>254537.71</v>
      </c>
      <c r="J66" s="234">
        <v>473.03</v>
      </c>
      <c r="L66" s="256">
        <v>-444996.86</v>
      </c>
      <c r="M66" s="256">
        <v>-19769</v>
      </c>
      <c r="N66" s="256">
        <v>1208029.25</v>
      </c>
      <c r="Q66" s="231">
        <v>1054740.33</v>
      </c>
      <c r="R66" s="231">
        <v>70000</v>
      </c>
      <c r="S66" s="231">
        <v>813.82</v>
      </c>
      <c r="T66" s="231">
        <v>1076100</v>
      </c>
      <c r="U66" s="231">
        <v>127197</v>
      </c>
      <c r="V66" s="232">
        <v>1642812</v>
      </c>
      <c r="Y66" s="232">
        <v>318458.51</v>
      </c>
      <c r="Z66" s="232">
        <v>48476.23</v>
      </c>
    </row>
    <row r="67" spans="1:28" x14ac:dyDescent="0.2">
      <c r="A67" s="256" t="s">
        <v>3078</v>
      </c>
      <c r="B67" s="230">
        <v>773380.16</v>
      </c>
      <c r="C67" s="230">
        <v>26873.53</v>
      </c>
      <c r="D67" s="230">
        <v>42408.77</v>
      </c>
      <c r="E67" s="256">
        <v>465213.48</v>
      </c>
      <c r="F67" s="256">
        <v>272133.96000000002</v>
      </c>
      <c r="G67" s="234">
        <v>7200</v>
      </c>
      <c r="I67" s="234">
        <v>70000</v>
      </c>
      <c r="J67" s="234">
        <v>623</v>
      </c>
      <c r="L67" s="256">
        <v>-825356.04</v>
      </c>
      <c r="M67" s="256">
        <v>-135566.43</v>
      </c>
      <c r="N67" s="256">
        <v>2340789.7799999998</v>
      </c>
      <c r="Q67" s="231">
        <v>928571.07</v>
      </c>
      <c r="S67" s="231">
        <v>1139.72</v>
      </c>
      <c r="T67" s="231">
        <v>1475062</v>
      </c>
      <c r="U67" s="231">
        <v>120146</v>
      </c>
      <c r="V67" s="232">
        <v>1989496</v>
      </c>
      <c r="Y67" s="232">
        <v>308511.62</v>
      </c>
      <c r="Z67" s="232">
        <v>85070.58</v>
      </c>
    </row>
    <row r="68" spans="1:28" x14ac:dyDescent="0.2">
      <c r="A68" s="256" t="s">
        <v>3079</v>
      </c>
      <c r="B68" s="230">
        <v>379628.39</v>
      </c>
      <c r="D68" s="230">
        <v>36214.769999999997</v>
      </c>
      <c r="E68" s="256">
        <v>73447</v>
      </c>
      <c r="F68" s="256">
        <v>335774.24</v>
      </c>
      <c r="L68" s="256">
        <v>69402.100000000006</v>
      </c>
      <c r="M68" s="256">
        <v>720</v>
      </c>
      <c r="N68" s="256">
        <v>489048.9</v>
      </c>
      <c r="Q68" s="231">
        <v>991885.03</v>
      </c>
      <c r="R68" s="231">
        <v>94500</v>
      </c>
      <c r="S68" s="231">
        <v>160.9</v>
      </c>
      <c r="T68" s="231">
        <v>1590964</v>
      </c>
      <c r="U68" s="231">
        <v>111520</v>
      </c>
      <c r="V68" s="232">
        <v>2130589</v>
      </c>
      <c r="Y68" s="232">
        <v>342164.23</v>
      </c>
      <c r="Z68" s="232">
        <v>39784.01</v>
      </c>
      <c r="AB68" s="232">
        <v>5000</v>
      </c>
    </row>
    <row r="69" spans="1:28" x14ac:dyDescent="0.2">
      <c r="A69" s="256" t="s">
        <v>3193</v>
      </c>
      <c r="B69" s="230">
        <v>450447.89</v>
      </c>
      <c r="D69" s="230">
        <v>45722.14</v>
      </c>
      <c r="E69" s="256">
        <v>1571142.38</v>
      </c>
      <c r="F69" s="256">
        <v>486863.7</v>
      </c>
      <c r="J69" s="234">
        <v>0</v>
      </c>
      <c r="M69" s="256">
        <v>-47680.45</v>
      </c>
      <c r="N69" s="256">
        <v>2396007.25</v>
      </c>
      <c r="Q69" s="231">
        <v>982491.05</v>
      </c>
      <c r="R69" s="231">
        <v>24500</v>
      </c>
      <c r="S69" s="231">
        <v>459.92</v>
      </c>
      <c r="T69" s="231">
        <v>1861310</v>
      </c>
      <c r="U69" s="231">
        <v>133150</v>
      </c>
      <c r="V69" s="232">
        <v>2309926</v>
      </c>
      <c r="X69" s="232">
        <v>6520</v>
      </c>
      <c r="Y69" s="232">
        <v>355310.64</v>
      </c>
      <c r="Z69" s="232">
        <v>90754.02</v>
      </c>
    </row>
    <row r="70" spans="1:28" x14ac:dyDescent="0.2">
      <c r="A70" s="256" t="s">
        <v>3207</v>
      </c>
      <c r="B70" s="230">
        <v>546391.96</v>
      </c>
      <c r="D70" s="230">
        <v>73174.34</v>
      </c>
      <c r="E70" s="256">
        <v>5166666.6399999997</v>
      </c>
      <c r="F70" s="256">
        <v>214290.23</v>
      </c>
      <c r="J70" s="234">
        <v>0</v>
      </c>
      <c r="L70" s="256">
        <v>-375795.99</v>
      </c>
      <c r="M70" s="256">
        <v>720</v>
      </c>
      <c r="N70" s="256">
        <v>6403982.4100000001</v>
      </c>
      <c r="Q70" s="231">
        <v>808576.94</v>
      </c>
      <c r="S70" s="231">
        <v>714.16</v>
      </c>
      <c r="T70" s="231">
        <v>264550</v>
      </c>
      <c r="U70" s="231">
        <v>122803</v>
      </c>
      <c r="V70" s="232">
        <v>687706</v>
      </c>
      <c r="Y70" s="232">
        <v>304656.83</v>
      </c>
      <c r="Z70" s="232">
        <v>205117.85</v>
      </c>
    </row>
    <row r="71" spans="1:28" x14ac:dyDescent="0.2">
      <c r="A71" s="256" t="s">
        <v>3080</v>
      </c>
      <c r="B71" s="230">
        <v>791474.42</v>
      </c>
      <c r="C71" s="230">
        <v>0</v>
      </c>
      <c r="D71" s="230">
        <v>59390.46</v>
      </c>
      <c r="E71" s="256">
        <v>792315.83</v>
      </c>
      <c r="F71" s="256">
        <v>-11806.14</v>
      </c>
      <c r="M71" s="256">
        <v>-927102.06</v>
      </c>
      <c r="N71" s="256">
        <v>2227185.62</v>
      </c>
      <c r="O71" s="231">
        <v>1172.2</v>
      </c>
      <c r="Q71" s="231">
        <v>1557818.63</v>
      </c>
      <c r="T71" s="231">
        <v>1293710</v>
      </c>
      <c r="V71" s="232">
        <v>2030317.5</v>
      </c>
      <c r="Y71" s="232">
        <v>398629.77</v>
      </c>
      <c r="Z71" s="232">
        <v>70769.55</v>
      </c>
    </row>
    <row r="72" spans="1:28" x14ac:dyDescent="0.2">
      <c r="A72" s="256" t="s">
        <v>3081</v>
      </c>
      <c r="B72" s="230">
        <v>779256.03</v>
      </c>
      <c r="C72" s="230">
        <v>0</v>
      </c>
      <c r="D72" s="230">
        <v>300779.95</v>
      </c>
      <c r="E72" s="256">
        <v>311166.37</v>
      </c>
      <c r="F72" s="256">
        <v>25668.22</v>
      </c>
      <c r="J72" s="234">
        <v>3034.5</v>
      </c>
      <c r="M72" s="256">
        <v>-2980151.41</v>
      </c>
      <c r="N72" s="256">
        <v>4014093.13</v>
      </c>
      <c r="O72" s="231">
        <v>939.74</v>
      </c>
      <c r="Q72" s="231">
        <v>1442881.81</v>
      </c>
      <c r="T72" s="231">
        <v>1218530</v>
      </c>
      <c r="V72" s="232">
        <v>1886525.5</v>
      </c>
      <c r="W72" s="232">
        <v>9020</v>
      </c>
      <c r="Y72" s="232">
        <v>315056.82</v>
      </c>
      <c r="Z72" s="232">
        <v>53387.88</v>
      </c>
    </row>
    <row r="73" spans="1:28" x14ac:dyDescent="0.2">
      <c r="A73" s="256" t="s">
        <v>3082</v>
      </c>
      <c r="B73" s="230">
        <v>830913.9</v>
      </c>
      <c r="C73" s="230">
        <v>0</v>
      </c>
      <c r="D73" s="230">
        <v>201459.91</v>
      </c>
      <c r="E73" s="256">
        <v>16286.78</v>
      </c>
      <c r="F73" s="256">
        <v>112458.78</v>
      </c>
      <c r="M73" s="256">
        <v>-1119311.55</v>
      </c>
      <c r="N73" s="256">
        <v>2082417.38</v>
      </c>
      <c r="O73" s="231">
        <v>81.819999999999993</v>
      </c>
      <c r="Q73" s="231">
        <v>1291215</v>
      </c>
      <c r="R73" s="231">
        <v>3000</v>
      </c>
      <c r="S73" s="231">
        <v>1271.76</v>
      </c>
      <c r="T73" s="231">
        <v>1233550</v>
      </c>
      <c r="V73" s="232">
        <v>1927377.5</v>
      </c>
      <c r="Y73" s="232">
        <v>316440.40000000002</v>
      </c>
      <c r="Z73" s="232">
        <v>65674.14</v>
      </c>
    </row>
    <row r="74" spans="1:28" x14ac:dyDescent="0.2">
      <c r="A74" s="256" t="s">
        <v>3083</v>
      </c>
      <c r="B74" s="230">
        <v>928419.02</v>
      </c>
      <c r="C74" s="230">
        <v>0</v>
      </c>
      <c r="D74" s="230">
        <v>75321.61</v>
      </c>
      <c r="E74" s="256">
        <v>4</v>
      </c>
      <c r="F74" s="256">
        <v>100602.11</v>
      </c>
      <c r="J74" s="234">
        <v>526</v>
      </c>
      <c r="M74" s="256">
        <v>-1392456.84</v>
      </c>
      <c r="N74" s="256">
        <v>2028298.74</v>
      </c>
      <c r="Q74" s="231">
        <v>1278142.02</v>
      </c>
      <c r="S74" s="231">
        <v>1279.79</v>
      </c>
      <c r="T74" s="231">
        <v>947640</v>
      </c>
      <c r="V74" s="232">
        <v>1523293.5</v>
      </c>
      <c r="W74" s="232">
        <v>13980</v>
      </c>
      <c r="Y74" s="232">
        <v>176882.76</v>
      </c>
      <c r="Z74" s="232">
        <v>18539.71</v>
      </c>
    </row>
    <row r="75" spans="1:28" x14ac:dyDescent="0.2">
      <c r="A75" s="256" t="s">
        <v>3084</v>
      </c>
      <c r="B75" s="230">
        <v>490449.54</v>
      </c>
      <c r="C75" s="230">
        <v>0</v>
      </c>
      <c r="D75" s="230">
        <v>99829.56</v>
      </c>
      <c r="E75" s="256">
        <v>-30556.67</v>
      </c>
      <c r="F75" s="256">
        <v>55027.199999999997</v>
      </c>
      <c r="M75" s="256">
        <v>-1959505.52</v>
      </c>
      <c r="N75" s="256">
        <v>2569886.96</v>
      </c>
      <c r="O75" s="231">
        <v>85.77</v>
      </c>
      <c r="Q75" s="231">
        <v>1123110.3500000001</v>
      </c>
      <c r="S75" s="231">
        <v>639.52</v>
      </c>
      <c r="T75" s="231">
        <v>1010770</v>
      </c>
      <c r="V75" s="232">
        <v>1815537.5</v>
      </c>
      <c r="Y75" s="232">
        <v>244613.47</v>
      </c>
      <c r="Z75" s="232">
        <v>49899.48</v>
      </c>
    </row>
    <row r="76" spans="1:28" x14ac:dyDescent="0.2">
      <c r="A76" s="256" t="s">
        <v>3085</v>
      </c>
      <c r="B76" s="230">
        <v>553980.1</v>
      </c>
      <c r="C76" s="230">
        <v>0</v>
      </c>
      <c r="D76" s="230">
        <v>50471.360000000001</v>
      </c>
      <c r="E76" s="256">
        <v>-2734.06</v>
      </c>
      <c r="F76" s="256">
        <v>-22112.05</v>
      </c>
      <c r="J76" s="234">
        <v>25.8</v>
      </c>
      <c r="M76" s="256">
        <v>-907517.68</v>
      </c>
      <c r="N76" s="256">
        <v>1423307.83</v>
      </c>
      <c r="O76" s="231">
        <v>1984.57</v>
      </c>
      <c r="Q76" s="231">
        <v>934930.83</v>
      </c>
      <c r="T76" s="231">
        <v>1192180</v>
      </c>
      <c r="V76" s="232">
        <v>1777158.5</v>
      </c>
      <c r="Y76" s="232">
        <v>197648.92</v>
      </c>
      <c r="Z76" s="232">
        <v>69600.58</v>
      </c>
    </row>
    <row r="77" spans="1:28" x14ac:dyDescent="0.2">
      <c r="A77" s="256" t="s">
        <v>3194</v>
      </c>
      <c r="B77" s="230">
        <v>312729.59999999998</v>
      </c>
      <c r="C77" s="230">
        <v>0</v>
      </c>
      <c r="D77" s="230">
        <v>324458.78999999998</v>
      </c>
      <c r="E77" s="256">
        <v>-8289.86</v>
      </c>
      <c r="F77" s="256">
        <v>35919.699999999997</v>
      </c>
      <c r="J77" s="234">
        <v>314.39</v>
      </c>
      <c r="M77" s="256">
        <v>-1650823.97</v>
      </c>
      <c r="N77" s="256">
        <v>2051654.89</v>
      </c>
      <c r="Q77" s="231">
        <v>1301709.51</v>
      </c>
      <c r="S77" s="231">
        <v>175.2</v>
      </c>
      <c r="T77" s="231">
        <v>1042260</v>
      </c>
      <c r="V77" s="232">
        <v>1531037.5</v>
      </c>
      <c r="W77" s="232">
        <v>11220</v>
      </c>
      <c r="X77" s="232">
        <v>3060</v>
      </c>
      <c r="Y77" s="232">
        <v>419648.49</v>
      </c>
      <c r="Z77" s="232">
        <v>99168.8</v>
      </c>
    </row>
    <row r="78" spans="1:28" x14ac:dyDescent="0.2">
      <c r="A78" s="256" t="s">
        <v>3086</v>
      </c>
      <c r="B78" s="230">
        <v>143614.32</v>
      </c>
      <c r="C78" s="230">
        <v>0</v>
      </c>
      <c r="D78" s="230">
        <v>75247.539999999994</v>
      </c>
      <c r="E78" s="256">
        <v>605379.93000000005</v>
      </c>
      <c r="F78" s="256">
        <v>58007.15</v>
      </c>
      <c r="H78" s="234">
        <v>574.73</v>
      </c>
      <c r="M78" s="256">
        <v>-141133.67000000001</v>
      </c>
      <c r="N78" s="256">
        <v>1625943.2</v>
      </c>
      <c r="Q78" s="231">
        <v>860071.99</v>
      </c>
      <c r="R78" s="231">
        <v>30</v>
      </c>
      <c r="S78" s="231">
        <v>352.09</v>
      </c>
      <c r="T78" s="231">
        <v>590980</v>
      </c>
      <c r="U78" s="231">
        <v>90</v>
      </c>
      <c r="V78" s="232">
        <v>1001642</v>
      </c>
      <c r="Y78" s="232">
        <v>514815.47</v>
      </c>
      <c r="Z78" s="232">
        <v>123111.26</v>
      </c>
    </row>
    <row r="79" spans="1:28" x14ac:dyDescent="0.2">
      <c r="A79" s="256" t="s">
        <v>3087</v>
      </c>
      <c r="B79" s="230">
        <v>98056.14</v>
      </c>
      <c r="C79" s="230">
        <v>0</v>
      </c>
      <c r="D79" s="230">
        <v>61333.83</v>
      </c>
      <c r="E79" s="256">
        <v>490801.48</v>
      </c>
      <c r="F79" s="256">
        <v>88796.04</v>
      </c>
      <c r="H79" s="234">
        <v>12101.39</v>
      </c>
      <c r="N79" s="256">
        <v>1700209.39</v>
      </c>
      <c r="Q79" s="231">
        <v>1473204.13</v>
      </c>
      <c r="S79" s="231">
        <v>45.44</v>
      </c>
      <c r="T79" s="231">
        <v>811260</v>
      </c>
      <c r="V79" s="232">
        <v>1484030</v>
      </c>
      <c r="Y79" s="232">
        <v>474685.15</v>
      </c>
      <c r="Z79" s="232">
        <v>85348.83</v>
      </c>
    </row>
    <row r="80" spans="1:28" x14ac:dyDescent="0.2">
      <c r="A80" s="256" t="s">
        <v>3088</v>
      </c>
      <c r="B80" s="230">
        <v>227250.45</v>
      </c>
      <c r="C80" s="230">
        <v>0</v>
      </c>
      <c r="D80" s="230">
        <v>58640.24</v>
      </c>
      <c r="E80" s="256">
        <v>454914.66</v>
      </c>
      <c r="F80" s="256">
        <v>76858.67</v>
      </c>
      <c r="J80" s="234">
        <v>0</v>
      </c>
      <c r="N80" s="256">
        <v>1448416.88</v>
      </c>
      <c r="Q80" s="231">
        <v>944769.34</v>
      </c>
      <c r="R80" s="231">
        <v>28000</v>
      </c>
      <c r="S80" s="231">
        <v>372.24</v>
      </c>
      <c r="T80" s="231">
        <v>859250</v>
      </c>
      <c r="V80" s="232">
        <v>1272894</v>
      </c>
      <c r="Y80" s="232">
        <v>308035.26</v>
      </c>
      <c r="Z80" s="232">
        <v>77570.69</v>
      </c>
    </row>
    <row r="81" spans="1:26" x14ac:dyDescent="0.2">
      <c r="A81" s="256" t="s">
        <v>3089</v>
      </c>
      <c r="B81" s="230">
        <v>159859.04999999999</v>
      </c>
      <c r="C81" s="230">
        <v>0</v>
      </c>
      <c r="D81" s="230">
        <v>17374.37</v>
      </c>
      <c r="E81" s="256">
        <v>509408.53</v>
      </c>
      <c r="F81" s="256">
        <v>299532.55</v>
      </c>
      <c r="N81" s="256">
        <v>2079850.72</v>
      </c>
      <c r="Q81" s="231">
        <v>930381.65</v>
      </c>
      <c r="S81" s="231">
        <v>244.57</v>
      </c>
      <c r="T81" s="231">
        <v>508342.57</v>
      </c>
      <c r="V81" s="232">
        <v>881022.57</v>
      </c>
      <c r="Y81" s="232">
        <v>309308.98</v>
      </c>
      <c r="Z81" s="232">
        <v>139957.51</v>
      </c>
    </row>
    <row r="82" spans="1:26" x14ac:dyDescent="0.2">
      <c r="A82" s="256" t="s">
        <v>3090</v>
      </c>
      <c r="B82" s="230">
        <v>71584.37</v>
      </c>
      <c r="C82" s="230">
        <v>0</v>
      </c>
      <c r="D82" s="230">
        <v>44025.09</v>
      </c>
      <c r="E82" s="256">
        <v>486622.5</v>
      </c>
      <c r="F82" s="256">
        <v>100261.26</v>
      </c>
      <c r="H82" s="234">
        <v>451</v>
      </c>
      <c r="N82" s="256">
        <v>1478004.6</v>
      </c>
      <c r="Q82" s="231">
        <v>1026745.64</v>
      </c>
      <c r="S82" s="231">
        <v>89.49</v>
      </c>
      <c r="T82" s="231">
        <v>629230</v>
      </c>
      <c r="V82" s="232">
        <v>1122415</v>
      </c>
      <c r="Y82" s="232">
        <v>261557.17</v>
      </c>
      <c r="Z82" s="232">
        <v>79139.710000000006</v>
      </c>
    </row>
    <row r="83" spans="1:26" x14ac:dyDescent="0.2">
      <c r="A83" s="256" t="s">
        <v>3091</v>
      </c>
      <c r="B83" s="230">
        <v>353485.44</v>
      </c>
      <c r="C83" s="230">
        <v>0</v>
      </c>
      <c r="D83" s="230">
        <v>55481.08</v>
      </c>
      <c r="E83" s="256">
        <v>232113.34</v>
      </c>
      <c r="F83" s="256">
        <v>69913.460000000006</v>
      </c>
      <c r="N83" s="256">
        <v>1774409.19</v>
      </c>
      <c r="Q83" s="231">
        <v>1145669.97</v>
      </c>
      <c r="R83" s="231">
        <v>77213</v>
      </c>
      <c r="S83" s="231">
        <v>418.92</v>
      </c>
      <c r="T83" s="231">
        <v>1144380</v>
      </c>
      <c r="V83" s="232">
        <v>1683730</v>
      </c>
      <c r="Y83" s="232">
        <v>328108.84999999998</v>
      </c>
      <c r="Z83" s="232">
        <v>85960.69</v>
      </c>
    </row>
    <row r="84" spans="1:26" x14ac:dyDescent="0.2">
      <c r="A84" s="256" t="s">
        <v>3092</v>
      </c>
      <c r="B84" s="230">
        <v>107498.4</v>
      </c>
      <c r="C84" s="230">
        <v>0</v>
      </c>
      <c r="D84" s="230">
        <v>38999.269999999997</v>
      </c>
      <c r="E84" s="256">
        <v>563070.14</v>
      </c>
      <c r="F84" s="256">
        <v>83124.83</v>
      </c>
      <c r="N84" s="256">
        <v>1568940.19</v>
      </c>
      <c r="Q84" s="231">
        <v>1146491.6399999999</v>
      </c>
      <c r="S84" s="231">
        <v>186.44</v>
      </c>
      <c r="T84" s="231">
        <v>931020</v>
      </c>
      <c r="V84" s="232">
        <v>1496830</v>
      </c>
      <c r="Y84" s="232">
        <v>305180.08</v>
      </c>
      <c r="Z84" s="232">
        <v>89397.06</v>
      </c>
    </row>
    <row r="85" spans="1:26" x14ac:dyDescent="0.2">
      <c r="A85" s="256" t="s">
        <v>3093</v>
      </c>
      <c r="B85" s="230">
        <v>279689.74</v>
      </c>
      <c r="C85" s="230">
        <v>0</v>
      </c>
      <c r="D85" s="230">
        <v>12998.05</v>
      </c>
      <c r="E85" s="256">
        <v>495752.36</v>
      </c>
      <c r="F85" s="256">
        <v>31391.37</v>
      </c>
      <c r="N85" s="256">
        <v>1499346.49</v>
      </c>
      <c r="Q85" s="231">
        <v>1163487.73</v>
      </c>
      <c r="R85" s="231">
        <v>102650</v>
      </c>
      <c r="S85" s="231">
        <v>901.15</v>
      </c>
      <c r="T85" s="231">
        <v>635350</v>
      </c>
      <c r="V85" s="232">
        <v>1311480</v>
      </c>
      <c r="Y85" s="232">
        <v>303615.92</v>
      </c>
      <c r="Z85" s="232">
        <v>85947.29</v>
      </c>
    </row>
    <row r="86" spans="1:26" x14ac:dyDescent="0.2">
      <c r="A86" s="256" t="s">
        <v>3201</v>
      </c>
      <c r="B86" s="230">
        <v>127924.44</v>
      </c>
      <c r="C86" s="230">
        <v>0</v>
      </c>
      <c r="D86" s="230">
        <v>42538.54</v>
      </c>
      <c r="E86" s="256">
        <v>487388.43</v>
      </c>
      <c r="F86" s="256">
        <v>39916.379999999997</v>
      </c>
      <c r="M86" s="256">
        <v>146.19999999999999</v>
      </c>
      <c r="N86" s="256">
        <v>2293429.0699999998</v>
      </c>
      <c r="Q86" s="231">
        <v>542045.06999999995</v>
      </c>
      <c r="R86" s="231">
        <v>18000</v>
      </c>
      <c r="S86" s="231">
        <v>220.47</v>
      </c>
      <c r="T86" s="231">
        <v>520120</v>
      </c>
      <c r="V86" s="232">
        <v>741740</v>
      </c>
      <c r="Y86" s="232">
        <v>215883.11</v>
      </c>
      <c r="Z86" s="232">
        <v>71718.960000000006</v>
      </c>
    </row>
    <row r="87" spans="1:26" x14ac:dyDescent="0.2">
      <c r="A87" s="256" t="s">
        <v>3094</v>
      </c>
      <c r="B87" s="230">
        <v>425273.16</v>
      </c>
      <c r="C87" s="230">
        <v>0</v>
      </c>
      <c r="D87" s="230">
        <v>41271.760000000002</v>
      </c>
      <c r="E87" s="256">
        <v>789863.46</v>
      </c>
      <c r="F87" s="256">
        <v>50534.3</v>
      </c>
      <c r="I87" s="234">
        <v>98000</v>
      </c>
      <c r="M87" s="256">
        <v>-282612.59000000003</v>
      </c>
      <c r="N87" s="256">
        <v>1525529.54</v>
      </c>
      <c r="Q87" s="231">
        <v>392005.2</v>
      </c>
      <c r="S87" s="231">
        <v>1966.4</v>
      </c>
      <c r="T87" s="231">
        <v>499470</v>
      </c>
      <c r="V87" s="232">
        <v>645140</v>
      </c>
      <c r="Y87" s="232">
        <v>242651.89</v>
      </c>
      <c r="Z87" s="232">
        <v>32249.98</v>
      </c>
    </row>
    <row r="88" spans="1:26" x14ac:dyDescent="0.2">
      <c r="A88" s="256" t="s">
        <v>3095</v>
      </c>
      <c r="B88" s="230">
        <v>323108.28999999998</v>
      </c>
      <c r="C88" s="230">
        <v>0</v>
      </c>
      <c r="D88" s="230">
        <v>22529.68</v>
      </c>
      <c r="E88" s="256">
        <v>405387.77</v>
      </c>
      <c r="F88" s="256">
        <v>18680.14</v>
      </c>
      <c r="H88" s="234">
        <v>73000</v>
      </c>
      <c r="I88" s="234">
        <v>37000</v>
      </c>
      <c r="M88" s="256">
        <v>-775100.94</v>
      </c>
      <c r="N88" s="256">
        <v>1451545.03</v>
      </c>
      <c r="Q88" s="231">
        <v>327308.06</v>
      </c>
      <c r="S88" s="231">
        <v>610.99</v>
      </c>
      <c r="T88" s="231">
        <v>502670</v>
      </c>
      <c r="V88" s="232">
        <v>655130</v>
      </c>
      <c r="Y88" s="232">
        <v>155127.97</v>
      </c>
      <c r="Z88" s="232">
        <v>31104.29</v>
      </c>
    </row>
    <row r="89" spans="1:26" x14ac:dyDescent="0.2">
      <c r="A89" s="256" t="s">
        <v>3096</v>
      </c>
      <c r="B89" s="230">
        <v>531015.1</v>
      </c>
      <c r="C89" s="230">
        <v>0</v>
      </c>
      <c r="D89" s="230">
        <v>27052.560000000001</v>
      </c>
      <c r="E89" s="256">
        <v>2238750.7799999998</v>
      </c>
      <c r="F89" s="256">
        <v>-20754.61</v>
      </c>
      <c r="H89" s="234">
        <v>95000</v>
      </c>
      <c r="I89" s="234">
        <v>70000</v>
      </c>
      <c r="M89" s="256">
        <v>2303650.02</v>
      </c>
      <c r="N89" s="256">
        <v>328050.34000000003</v>
      </c>
      <c r="Q89" s="231">
        <v>458051.49</v>
      </c>
      <c r="S89" s="231">
        <v>1025.55</v>
      </c>
      <c r="T89" s="231">
        <v>697270</v>
      </c>
      <c r="V89" s="232">
        <v>772778</v>
      </c>
      <c r="Y89" s="232">
        <v>296486.18</v>
      </c>
      <c r="Z89" s="232">
        <v>100721.39</v>
      </c>
    </row>
    <row r="90" spans="1:26" x14ac:dyDescent="0.2">
      <c r="A90" s="256" t="s">
        <v>3189</v>
      </c>
      <c r="B90" s="230">
        <v>177148.25</v>
      </c>
      <c r="C90" s="230">
        <v>0</v>
      </c>
      <c r="D90" s="230">
        <v>23119.4</v>
      </c>
      <c r="E90" s="256">
        <v>272957.95</v>
      </c>
      <c r="F90" s="256">
        <v>-3287.5</v>
      </c>
      <c r="H90" s="234">
        <v>130000</v>
      </c>
      <c r="I90" s="234">
        <v>66750</v>
      </c>
      <c r="M90" s="256">
        <v>-1485746.22</v>
      </c>
      <c r="N90" s="256">
        <v>1852229.71</v>
      </c>
      <c r="Q90" s="231">
        <v>308716.19</v>
      </c>
      <c r="S90" s="231">
        <v>385.52</v>
      </c>
      <c r="T90" s="231">
        <v>783150</v>
      </c>
      <c r="V90" s="232">
        <v>945540</v>
      </c>
      <c r="Y90" s="232">
        <v>186415.64</v>
      </c>
      <c r="Z90" s="232">
        <v>38911.46</v>
      </c>
    </row>
    <row r="91" spans="1:26" x14ac:dyDescent="0.2">
      <c r="A91" s="256" t="s">
        <v>3097</v>
      </c>
      <c r="B91" s="230">
        <v>290449.67</v>
      </c>
      <c r="C91" s="230">
        <v>0</v>
      </c>
      <c r="D91" s="230">
        <v>10819.8</v>
      </c>
      <c r="E91" s="256">
        <v>310784.01</v>
      </c>
      <c r="F91" s="256">
        <v>9629.56</v>
      </c>
      <c r="H91" s="234">
        <v>4650</v>
      </c>
      <c r="J91" s="234">
        <v>9.44</v>
      </c>
      <c r="M91" s="256">
        <v>-1792704.82</v>
      </c>
      <c r="N91" s="256">
        <v>2452917.63</v>
      </c>
      <c r="Q91" s="231">
        <v>1210340.1599999999</v>
      </c>
      <c r="S91" s="231">
        <v>511.86</v>
      </c>
      <c r="T91" s="231">
        <v>916580</v>
      </c>
      <c r="U91" s="231">
        <v>10500</v>
      </c>
      <c r="V91" s="232">
        <v>1473830</v>
      </c>
      <c r="Y91" s="232">
        <v>647984.98</v>
      </c>
      <c r="Z91" s="232">
        <v>38647.25</v>
      </c>
    </row>
    <row r="92" spans="1:26" x14ac:dyDescent="0.2">
      <c r="A92" s="256" t="s">
        <v>3098</v>
      </c>
      <c r="B92" s="230">
        <v>136665.54</v>
      </c>
      <c r="C92" s="230">
        <v>0</v>
      </c>
      <c r="D92" s="230">
        <v>23839.7</v>
      </c>
      <c r="E92" s="256">
        <v>-1728.33</v>
      </c>
      <c r="F92" s="256">
        <v>22827.09</v>
      </c>
      <c r="M92" s="256">
        <v>-1852317.38</v>
      </c>
      <c r="N92" s="256">
        <v>1997915.47</v>
      </c>
      <c r="Q92" s="231">
        <v>876429.31</v>
      </c>
      <c r="S92" s="231">
        <v>228.33</v>
      </c>
      <c r="T92" s="231">
        <v>383950</v>
      </c>
      <c r="U92" s="231">
        <v>10500</v>
      </c>
      <c r="V92" s="232">
        <v>867701</v>
      </c>
      <c r="Y92" s="232">
        <v>311436.39</v>
      </c>
      <c r="Z92" s="232">
        <v>38461.339999999997</v>
      </c>
    </row>
    <row r="93" spans="1:26" x14ac:dyDescent="0.2">
      <c r="A93" s="256" t="s">
        <v>3099</v>
      </c>
      <c r="B93" s="230">
        <v>191382.53</v>
      </c>
      <c r="C93" s="230">
        <v>0</v>
      </c>
      <c r="D93" s="230">
        <v>42887.19</v>
      </c>
      <c r="E93" s="256">
        <v>-281.16000000000003</v>
      </c>
      <c r="F93" s="256">
        <v>75007.27</v>
      </c>
      <c r="J93" s="234">
        <v>264</v>
      </c>
      <c r="M93" s="256">
        <v>-1858201.53</v>
      </c>
      <c r="N93" s="256">
        <v>2154589.06</v>
      </c>
      <c r="Q93" s="231">
        <v>1059175.3400000001</v>
      </c>
      <c r="R93" s="231">
        <v>100000</v>
      </c>
      <c r="S93" s="231">
        <v>101504.28</v>
      </c>
      <c r="T93" s="231">
        <v>551530</v>
      </c>
      <c r="U93" s="231">
        <v>10500</v>
      </c>
      <c r="V93" s="232">
        <v>1150203</v>
      </c>
      <c r="Y93" s="232">
        <v>592129.59</v>
      </c>
      <c r="Z93" s="232">
        <v>61754.97</v>
      </c>
    </row>
    <row r="94" spans="1:26" x14ac:dyDescent="0.2">
      <c r="A94" s="256" t="s">
        <v>3100</v>
      </c>
      <c r="B94" s="230">
        <v>78444.25</v>
      </c>
      <c r="C94" s="230">
        <v>0</v>
      </c>
      <c r="D94" s="230">
        <v>65325.5</v>
      </c>
      <c r="E94" s="256">
        <v>21991.14</v>
      </c>
      <c r="F94" s="256">
        <v>40</v>
      </c>
      <c r="J94" s="234">
        <v>500</v>
      </c>
      <c r="M94" s="256">
        <v>-519551.55</v>
      </c>
      <c r="N94" s="256">
        <v>679279.9</v>
      </c>
      <c r="Q94" s="231">
        <v>1612510.61</v>
      </c>
      <c r="S94" s="231">
        <v>168.55</v>
      </c>
      <c r="T94" s="231">
        <v>603750</v>
      </c>
      <c r="U94" s="231">
        <v>21000</v>
      </c>
      <c r="V94" s="232">
        <v>1280780</v>
      </c>
      <c r="Y94" s="232">
        <v>908378.24</v>
      </c>
      <c r="Z94" s="232">
        <v>17103.38</v>
      </c>
    </row>
    <row r="95" spans="1:26" x14ac:dyDescent="0.2">
      <c r="A95" s="256" t="s">
        <v>3101</v>
      </c>
      <c r="B95" s="230">
        <v>248602.23</v>
      </c>
      <c r="C95" s="230">
        <v>0</v>
      </c>
      <c r="D95" s="230">
        <v>86149.37</v>
      </c>
      <c r="E95" s="256">
        <v>10571.71</v>
      </c>
      <c r="F95" s="256">
        <v>129784.6</v>
      </c>
      <c r="M95" s="256">
        <v>-1923271.99</v>
      </c>
      <c r="N95" s="256">
        <v>2305013.7999999998</v>
      </c>
      <c r="Q95" s="231">
        <v>1090097.94</v>
      </c>
      <c r="R95" s="231">
        <v>70000</v>
      </c>
      <c r="S95" s="231">
        <v>471.61</v>
      </c>
      <c r="T95" s="231">
        <v>496020</v>
      </c>
      <c r="U95" s="231">
        <v>14000</v>
      </c>
      <c r="V95" s="232">
        <v>1099220</v>
      </c>
      <c r="Y95" s="232">
        <v>449591.2</v>
      </c>
      <c r="Z95" s="232">
        <v>5686.25</v>
      </c>
    </row>
    <row r="96" spans="1:26" x14ac:dyDescent="0.2">
      <c r="A96" s="256" t="s">
        <v>3102</v>
      </c>
      <c r="B96" s="230">
        <v>113492.39</v>
      </c>
      <c r="C96" s="230">
        <v>20000</v>
      </c>
      <c r="D96" s="230">
        <v>56066.27</v>
      </c>
      <c r="E96" s="256">
        <v>4</v>
      </c>
      <c r="F96" s="256">
        <v>33520.080000000002</v>
      </c>
      <c r="J96" s="234">
        <v>1417</v>
      </c>
      <c r="M96" s="256">
        <v>-14628.15</v>
      </c>
      <c r="N96" s="256">
        <v>266818</v>
      </c>
      <c r="Q96" s="231">
        <v>1250410.53</v>
      </c>
      <c r="S96" s="231">
        <v>599.79999999999995</v>
      </c>
      <c r="T96" s="231">
        <v>419370</v>
      </c>
      <c r="U96" s="231">
        <v>10500</v>
      </c>
      <c r="V96" s="232">
        <v>1112310</v>
      </c>
      <c r="Y96" s="232">
        <v>506105.27</v>
      </c>
      <c r="Z96" s="232">
        <v>67232.17</v>
      </c>
    </row>
    <row r="97" spans="1:26" x14ac:dyDescent="0.2">
      <c r="A97" s="256" t="s">
        <v>3103</v>
      </c>
      <c r="B97" s="230">
        <v>279036.71000000002</v>
      </c>
      <c r="C97" s="230">
        <v>0</v>
      </c>
      <c r="D97" s="230">
        <v>34591.410000000003</v>
      </c>
      <c r="E97" s="256">
        <v>5</v>
      </c>
      <c r="F97" s="256">
        <v>2137.54</v>
      </c>
      <c r="J97" s="234">
        <v>1986.91</v>
      </c>
      <c r="M97" s="256">
        <v>-1622225.54</v>
      </c>
      <c r="N97" s="256">
        <v>1877398.81</v>
      </c>
      <c r="Q97" s="231">
        <v>824200.74</v>
      </c>
      <c r="R97" s="231">
        <v>90000</v>
      </c>
      <c r="S97" s="231">
        <v>449.84</v>
      </c>
      <c r="T97" s="231">
        <v>706450</v>
      </c>
      <c r="U97" s="231">
        <v>21000</v>
      </c>
      <c r="V97" s="232">
        <v>1194130</v>
      </c>
      <c r="Y97" s="232">
        <v>384576.46</v>
      </c>
      <c r="Z97" s="232">
        <v>2871.64</v>
      </c>
    </row>
    <row r="98" spans="1:26" x14ac:dyDescent="0.2">
      <c r="A98" s="256" t="s">
        <v>3104</v>
      </c>
      <c r="B98" s="230">
        <v>218628.03</v>
      </c>
      <c r="C98" s="230">
        <v>0</v>
      </c>
      <c r="D98" s="230">
        <v>98007.89</v>
      </c>
      <c r="E98" s="256">
        <v>500475.63</v>
      </c>
      <c r="F98" s="256">
        <v>42685.37</v>
      </c>
      <c r="J98" s="234">
        <v>655.75</v>
      </c>
      <c r="M98" s="256">
        <v>-24121.37</v>
      </c>
      <c r="N98" s="256">
        <v>804941.61</v>
      </c>
      <c r="Q98" s="231">
        <v>1340304.92</v>
      </c>
      <c r="S98" s="231">
        <v>430.13</v>
      </c>
      <c r="T98" s="231">
        <v>346010</v>
      </c>
      <c r="U98" s="231">
        <v>7000</v>
      </c>
      <c r="V98" s="232">
        <v>907545</v>
      </c>
      <c r="X98" s="232">
        <v>5869.6</v>
      </c>
      <c r="Y98" s="232">
        <v>664671.73</v>
      </c>
      <c r="Z98" s="232">
        <v>34737.79</v>
      </c>
    </row>
    <row r="99" spans="1:26" x14ac:dyDescent="0.2">
      <c r="A99" s="256" t="s">
        <v>3105</v>
      </c>
      <c r="B99" s="230">
        <v>203371.16</v>
      </c>
      <c r="C99" s="230">
        <v>0</v>
      </c>
      <c r="D99" s="230">
        <v>74345.73</v>
      </c>
      <c r="E99" s="256">
        <v>3</v>
      </c>
      <c r="F99" s="256">
        <v>2958.2</v>
      </c>
      <c r="M99" s="256">
        <v>-2248501.4500000002</v>
      </c>
      <c r="N99" s="256">
        <v>2543552.06</v>
      </c>
      <c r="Q99" s="231">
        <v>811577.46</v>
      </c>
      <c r="S99" s="231">
        <v>399.37</v>
      </c>
      <c r="T99" s="231">
        <v>413070</v>
      </c>
      <c r="V99" s="232">
        <v>838460</v>
      </c>
      <c r="Y99" s="232">
        <v>355113.56</v>
      </c>
      <c r="Z99" s="232">
        <v>34075.79</v>
      </c>
    </row>
    <row r="100" spans="1:26" x14ac:dyDescent="0.2">
      <c r="A100" s="256" t="s">
        <v>3106</v>
      </c>
      <c r="B100" s="230">
        <v>180709.85</v>
      </c>
      <c r="C100" s="230">
        <v>0</v>
      </c>
      <c r="D100" s="230">
        <v>52303.76</v>
      </c>
      <c r="E100" s="256">
        <v>159818.99</v>
      </c>
      <c r="F100" s="256">
        <v>6030</v>
      </c>
      <c r="H100" s="234">
        <v>4500</v>
      </c>
      <c r="J100" s="234">
        <v>103</v>
      </c>
      <c r="M100" s="256">
        <v>-1208331.69</v>
      </c>
      <c r="N100" s="256">
        <v>1708771</v>
      </c>
      <c r="Q100" s="231">
        <v>1110186.57</v>
      </c>
      <c r="R100" s="231">
        <v>25000</v>
      </c>
      <c r="S100" s="231">
        <v>333.11</v>
      </c>
      <c r="T100" s="231">
        <v>831110</v>
      </c>
      <c r="U100" s="231">
        <v>10500</v>
      </c>
      <c r="V100" s="232">
        <v>1357342.5</v>
      </c>
      <c r="Y100" s="232">
        <v>662955.19999999995</v>
      </c>
      <c r="Z100" s="232">
        <v>42046.69</v>
      </c>
    </row>
    <row r="101" spans="1:26" x14ac:dyDescent="0.2">
      <c r="A101" s="256" t="s">
        <v>3107</v>
      </c>
      <c r="B101" s="230">
        <v>201279.76</v>
      </c>
      <c r="C101" s="230">
        <v>0</v>
      </c>
      <c r="D101" s="230">
        <v>50028.61</v>
      </c>
      <c r="E101" s="256">
        <v>143159.76999999999</v>
      </c>
      <c r="F101" s="256">
        <v>15878.44</v>
      </c>
      <c r="J101" s="234">
        <v>1923</v>
      </c>
      <c r="M101" s="256">
        <v>-1899393.1</v>
      </c>
      <c r="N101" s="256">
        <v>2266060.31</v>
      </c>
      <c r="Q101" s="231">
        <v>1416647.08</v>
      </c>
      <c r="S101" s="231">
        <v>176.42</v>
      </c>
      <c r="T101" s="231">
        <v>868770</v>
      </c>
      <c r="U101" s="231">
        <v>21000</v>
      </c>
      <c r="V101" s="232">
        <v>1565570</v>
      </c>
      <c r="X101" s="232">
        <v>4140</v>
      </c>
      <c r="Y101" s="232">
        <v>566723.74</v>
      </c>
      <c r="Z101" s="232">
        <v>96106.89</v>
      </c>
    </row>
    <row r="102" spans="1:26" x14ac:dyDescent="0.2">
      <c r="A102" s="256" t="s">
        <v>3108</v>
      </c>
      <c r="B102" s="230">
        <v>206194.99</v>
      </c>
      <c r="C102" s="230">
        <v>0</v>
      </c>
      <c r="D102" s="230">
        <v>9517.51</v>
      </c>
      <c r="E102" s="256">
        <v>5903.8</v>
      </c>
      <c r="F102" s="256">
        <v>2919.61</v>
      </c>
      <c r="M102" s="256">
        <v>-121124.08</v>
      </c>
      <c r="N102" s="256">
        <v>803987.63</v>
      </c>
      <c r="Q102" s="231">
        <v>901689.32</v>
      </c>
      <c r="S102" s="231">
        <v>265.72000000000003</v>
      </c>
      <c r="T102" s="231">
        <v>503360</v>
      </c>
      <c r="U102" s="231">
        <v>10500</v>
      </c>
      <c r="V102" s="232">
        <v>935980</v>
      </c>
      <c r="X102" s="232">
        <v>6200</v>
      </c>
      <c r="Y102" s="232">
        <v>346032.59</v>
      </c>
      <c r="Z102" s="232">
        <v>15598.15</v>
      </c>
    </row>
    <row r="103" spans="1:26" x14ac:dyDescent="0.2">
      <c r="A103" s="256" t="s">
        <v>3109</v>
      </c>
      <c r="B103" s="230">
        <v>239285.72</v>
      </c>
      <c r="C103" s="230">
        <v>0</v>
      </c>
      <c r="D103" s="230">
        <v>11154.85</v>
      </c>
      <c r="E103" s="256">
        <v>629433.31000000006</v>
      </c>
      <c r="F103" s="256">
        <v>38</v>
      </c>
      <c r="M103" s="256">
        <v>-1427391.84</v>
      </c>
      <c r="N103" s="256">
        <v>2982456.62</v>
      </c>
      <c r="Q103" s="231">
        <v>759370.08</v>
      </c>
      <c r="S103" s="231">
        <v>53288.83</v>
      </c>
      <c r="T103" s="231">
        <v>439740</v>
      </c>
      <c r="V103" s="232">
        <v>805600</v>
      </c>
      <c r="X103" s="232">
        <v>13300</v>
      </c>
      <c r="Y103" s="232">
        <v>324348.2</v>
      </c>
      <c r="Z103" s="232">
        <v>768903.61</v>
      </c>
    </row>
    <row r="104" spans="1:26" x14ac:dyDescent="0.2">
      <c r="A104" s="256" t="s">
        <v>3110</v>
      </c>
      <c r="B104" s="230">
        <v>267913.38</v>
      </c>
      <c r="C104" s="230">
        <v>0</v>
      </c>
      <c r="D104" s="230">
        <v>45015.360000000001</v>
      </c>
      <c r="E104" s="256">
        <v>5</v>
      </c>
      <c r="F104" s="256">
        <v>134194.22</v>
      </c>
      <c r="J104" s="234">
        <v>141.16999999999999</v>
      </c>
      <c r="M104" s="256">
        <v>-1762863.99</v>
      </c>
      <c r="N104" s="256">
        <v>2096504</v>
      </c>
      <c r="Q104" s="231">
        <v>1065538.1499999999</v>
      </c>
      <c r="S104" s="231">
        <v>262</v>
      </c>
      <c r="T104" s="231">
        <v>709870</v>
      </c>
      <c r="U104" s="231">
        <v>21000</v>
      </c>
      <c r="V104" s="232">
        <v>1233860</v>
      </c>
      <c r="Y104" s="232">
        <v>415014.23</v>
      </c>
      <c r="Z104" s="232">
        <v>15666.14</v>
      </c>
    </row>
    <row r="105" spans="1:26" x14ac:dyDescent="0.2">
      <c r="A105" s="256" t="s">
        <v>3111</v>
      </c>
      <c r="B105" s="230">
        <v>201578.01</v>
      </c>
      <c r="C105" s="230">
        <v>0</v>
      </c>
      <c r="D105" s="230">
        <v>33696.6</v>
      </c>
      <c r="E105" s="256">
        <v>407765.01</v>
      </c>
      <c r="F105" s="256">
        <v>75586.3</v>
      </c>
      <c r="J105" s="234">
        <v>102509.22</v>
      </c>
      <c r="M105" s="256">
        <v>-3580141.1</v>
      </c>
      <c r="N105" s="256">
        <v>4349913</v>
      </c>
      <c r="Q105" s="231">
        <v>1618234.74</v>
      </c>
      <c r="S105" s="231">
        <v>933.2</v>
      </c>
      <c r="T105" s="231">
        <v>357840</v>
      </c>
      <c r="U105" s="231">
        <v>9000</v>
      </c>
      <c r="V105" s="232">
        <v>1160150</v>
      </c>
      <c r="Y105" s="232">
        <v>908197.37</v>
      </c>
      <c r="Z105" s="232">
        <v>64141.77</v>
      </c>
    </row>
    <row r="106" spans="1:26" x14ac:dyDescent="0.2">
      <c r="A106" s="256" t="s">
        <v>3112</v>
      </c>
      <c r="B106" s="230">
        <v>455884.88</v>
      </c>
      <c r="C106" s="230">
        <v>0</v>
      </c>
      <c r="D106" s="230">
        <v>33427.480000000003</v>
      </c>
      <c r="E106" s="256">
        <v>1236312.5</v>
      </c>
      <c r="F106" s="256">
        <v>11428.77</v>
      </c>
      <c r="H106" s="234">
        <v>6675</v>
      </c>
      <c r="J106" s="234">
        <v>153.27000000000001</v>
      </c>
      <c r="M106" s="256">
        <v>-705319.94</v>
      </c>
      <c r="N106" s="256">
        <v>2447083.0099999998</v>
      </c>
      <c r="Q106" s="231">
        <v>3435071.47</v>
      </c>
      <c r="S106" s="231">
        <v>674.57</v>
      </c>
      <c r="T106" s="231">
        <v>326550</v>
      </c>
      <c r="U106" s="231">
        <v>10500</v>
      </c>
      <c r="V106" s="232">
        <v>870623</v>
      </c>
      <c r="Y106" s="232">
        <v>2900554.96</v>
      </c>
      <c r="Z106" s="232">
        <v>8650.7900000000009</v>
      </c>
    </row>
    <row r="107" spans="1:26" x14ac:dyDescent="0.2">
      <c r="A107" s="256" t="s">
        <v>3195</v>
      </c>
      <c r="B107" s="230">
        <v>394493.1</v>
      </c>
      <c r="C107" s="230">
        <v>0</v>
      </c>
      <c r="D107" s="230">
        <v>27187.87</v>
      </c>
      <c r="E107" s="256">
        <v>193515.41</v>
      </c>
      <c r="F107" s="256">
        <v>7252.82</v>
      </c>
      <c r="J107" s="234">
        <v>323.2</v>
      </c>
      <c r="M107" s="256">
        <v>-1828536.76</v>
      </c>
      <c r="N107" s="256">
        <v>2389700.83</v>
      </c>
      <c r="Q107" s="231">
        <v>991407.55</v>
      </c>
      <c r="S107" s="231">
        <v>740.58</v>
      </c>
      <c r="T107" s="231">
        <v>705880</v>
      </c>
      <c r="U107" s="231">
        <v>21000</v>
      </c>
      <c r="V107" s="232">
        <v>1199260</v>
      </c>
      <c r="Y107" s="232">
        <v>362885.68</v>
      </c>
      <c r="Z107" s="232">
        <v>77060.52</v>
      </c>
    </row>
    <row r="108" spans="1:26" x14ac:dyDescent="0.2">
      <c r="A108" s="256" t="s">
        <v>3196</v>
      </c>
      <c r="B108" s="230">
        <v>214232.49</v>
      </c>
      <c r="C108" s="230">
        <v>0</v>
      </c>
      <c r="D108" s="230">
        <v>104201.74</v>
      </c>
      <c r="E108" s="256">
        <v>191347.52</v>
      </c>
      <c r="F108" s="256">
        <v>1025</v>
      </c>
      <c r="M108" s="256">
        <v>-4892075.5999999996</v>
      </c>
      <c r="N108" s="256">
        <v>5385590.1100000003</v>
      </c>
      <c r="Q108" s="231">
        <v>855182.06</v>
      </c>
      <c r="S108" s="231">
        <v>301.02</v>
      </c>
      <c r="T108" s="231">
        <v>585000</v>
      </c>
      <c r="V108" s="232">
        <v>922640</v>
      </c>
      <c r="Y108" s="232">
        <v>422539.86</v>
      </c>
      <c r="Z108" s="232">
        <v>66364.98</v>
      </c>
    </row>
    <row r="109" spans="1:26" x14ac:dyDescent="0.2">
      <c r="A109" s="256" t="s">
        <v>3113</v>
      </c>
      <c r="B109" s="230">
        <v>647369.1</v>
      </c>
      <c r="C109" s="230">
        <v>0</v>
      </c>
      <c r="D109" s="230">
        <v>30851</v>
      </c>
      <c r="E109" s="256">
        <v>209266.15</v>
      </c>
      <c r="F109" s="256">
        <v>80302.5</v>
      </c>
      <c r="M109" s="256">
        <v>-1086766.99</v>
      </c>
      <c r="N109" s="256">
        <v>1851650.31</v>
      </c>
      <c r="Q109" s="231">
        <v>1020218.78</v>
      </c>
      <c r="S109" s="231">
        <v>535.30999999999995</v>
      </c>
      <c r="T109" s="231">
        <v>689780</v>
      </c>
      <c r="U109" s="231">
        <v>15300</v>
      </c>
      <c r="V109" s="232">
        <v>1022691</v>
      </c>
      <c r="Y109" s="232">
        <v>270727.67999999999</v>
      </c>
      <c r="Z109" s="232">
        <v>96108.35</v>
      </c>
    </row>
    <row r="110" spans="1:26" x14ac:dyDescent="0.2">
      <c r="A110" s="256" t="s">
        <v>3114</v>
      </c>
      <c r="B110" s="230">
        <v>834805.39</v>
      </c>
      <c r="C110" s="230">
        <v>0</v>
      </c>
      <c r="D110" s="230">
        <v>51813.78</v>
      </c>
      <c r="E110" s="256">
        <v>555934.14</v>
      </c>
      <c r="F110" s="256">
        <v>116066.91</v>
      </c>
      <c r="M110" s="256">
        <v>-230703.11</v>
      </c>
      <c r="N110" s="256">
        <v>1448584.45</v>
      </c>
      <c r="Q110" s="231">
        <v>1253509.1200000001</v>
      </c>
      <c r="S110" s="231">
        <v>592.66999999999996</v>
      </c>
      <c r="T110" s="231">
        <v>868770</v>
      </c>
      <c r="U110" s="231">
        <v>46000</v>
      </c>
      <c r="V110" s="232">
        <v>1250694.57</v>
      </c>
      <c r="Y110" s="232">
        <v>322554.43</v>
      </c>
      <c r="Z110" s="232">
        <v>136360.39000000001</v>
      </c>
    </row>
    <row r="111" spans="1:26" x14ac:dyDescent="0.2">
      <c r="A111" s="256" t="s">
        <v>3115</v>
      </c>
      <c r="B111" s="230">
        <v>739955.81</v>
      </c>
      <c r="D111" s="230">
        <v>52253.86</v>
      </c>
      <c r="E111" s="256">
        <v>434234.54</v>
      </c>
      <c r="F111" s="256">
        <v>36393.230000000003</v>
      </c>
      <c r="J111" s="234">
        <v>105</v>
      </c>
      <c r="M111" s="256">
        <v>-1559237.14</v>
      </c>
      <c r="N111" s="256">
        <v>2294612.94</v>
      </c>
      <c r="Q111" s="231">
        <v>1353596.92</v>
      </c>
      <c r="S111" s="231">
        <v>549.34</v>
      </c>
      <c r="T111" s="231">
        <v>1059240</v>
      </c>
      <c r="U111" s="231">
        <v>10500</v>
      </c>
      <c r="V111" s="232">
        <v>1492593.5</v>
      </c>
      <c r="Y111" s="232">
        <v>358139.88</v>
      </c>
      <c r="Z111" s="232">
        <v>112487.33</v>
      </c>
    </row>
    <row r="112" spans="1:26" x14ac:dyDescent="0.2">
      <c r="A112" s="256" t="s">
        <v>3116</v>
      </c>
      <c r="B112" s="230">
        <v>359335.64</v>
      </c>
      <c r="C112" s="230">
        <v>0</v>
      </c>
      <c r="D112" s="230">
        <v>35874.800000000003</v>
      </c>
      <c r="E112" s="256">
        <v>131347.21</v>
      </c>
      <c r="F112" s="256">
        <v>63703.43</v>
      </c>
      <c r="J112" s="234">
        <v>13.82</v>
      </c>
      <c r="M112" s="256">
        <v>-1100226.8500000001</v>
      </c>
      <c r="N112" s="256">
        <v>1767292.42</v>
      </c>
      <c r="Q112" s="231">
        <v>865244.13</v>
      </c>
      <c r="S112" s="231">
        <v>849.15</v>
      </c>
      <c r="T112" s="231">
        <v>918780</v>
      </c>
      <c r="U112" s="231">
        <v>17000</v>
      </c>
      <c r="V112" s="232">
        <v>1198198</v>
      </c>
      <c r="Y112" s="232">
        <v>251833.11</v>
      </c>
      <c r="Z112" s="232">
        <v>75828.28</v>
      </c>
    </row>
    <row r="113" spans="1:26" x14ac:dyDescent="0.2">
      <c r="A113" s="256" t="s">
        <v>3117</v>
      </c>
      <c r="B113" s="230">
        <v>585015.99</v>
      </c>
      <c r="C113" s="230">
        <v>0</v>
      </c>
      <c r="D113" s="230">
        <v>27544.97</v>
      </c>
      <c r="E113" s="256">
        <v>737784.01</v>
      </c>
      <c r="F113" s="256">
        <v>63554.62</v>
      </c>
      <c r="M113" s="256">
        <v>-54314.080000000002</v>
      </c>
      <c r="N113" s="256">
        <v>1775492.61</v>
      </c>
      <c r="Q113" s="231">
        <v>1403198.47</v>
      </c>
      <c r="S113" s="231">
        <v>244.91</v>
      </c>
      <c r="T113" s="231">
        <v>1030750</v>
      </c>
      <c r="U113" s="231">
        <v>30400</v>
      </c>
      <c r="V113" s="232">
        <v>1550219</v>
      </c>
      <c r="Y113" s="232">
        <v>451715.81</v>
      </c>
      <c r="Z113" s="232">
        <v>102981.68</v>
      </c>
    </row>
    <row r="114" spans="1:26" x14ac:dyDescent="0.2">
      <c r="A114" s="256" t="s">
        <v>3197</v>
      </c>
      <c r="B114" s="230">
        <v>603995</v>
      </c>
      <c r="D114" s="230">
        <v>33064.26</v>
      </c>
      <c r="E114" s="256">
        <v>209421.54</v>
      </c>
      <c r="F114" s="256">
        <v>82128.800000000003</v>
      </c>
      <c r="M114" s="256">
        <v>-72279.88</v>
      </c>
      <c r="N114" s="256">
        <v>2441491.2400000002</v>
      </c>
      <c r="Q114" s="231">
        <v>1039522.7</v>
      </c>
      <c r="S114" s="231">
        <v>468.38</v>
      </c>
      <c r="T114" s="231">
        <v>441460</v>
      </c>
      <c r="U114" s="231">
        <v>10500</v>
      </c>
      <c r="V114" s="232">
        <v>734646.5</v>
      </c>
      <c r="Y114" s="232">
        <v>387609.15</v>
      </c>
      <c r="Z114" s="232">
        <v>90661.35</v>
      </c>
    </row>
    <row r="115" spans="1:26" x14ac:dyDescent="0.2">
      <c r="A115" s="256" t="s">
        <v>3118</v>
      </c>
      <c r="B115" s="230">
        <v>446791.56</v>
      </c>
      <c r="C115" s="230">
        <v>0</v>
      </c>
      <c r="D115" s="230">
        <v>43530.15</v>
      </c>
      <c r="E115" s="256">
        <v>145733.82</v>
      </c>
      <c r="F115" s="256">
        <v>96061.9</v>
      </c>
      <c r="J115" s="234">
        <v>54.44</v>
      </c>
      <c r="M115" s="256">
        <v>105990</v>
      </c>
      <c r="N115" s="256">
        <v>1753510.53</v>
      </c>
      <c r="O115" s="231">
        <v>379.01</v>
      </c>
      <c r="Q115" s="231">
        <v>1186137.29</v>
      </c>
      <c r="T115" s="231">
        <v>1169910</v>
      </c>
      <c r="V115" s="232">
        <v>1690740</v>
      </c>
      <c r="Y115" s="232">
        <v>346939.03</v>
      </c>
      <c r="Z115" s="232">
        <v>49467.85</v>
      </c>
    </row>
    <row r="116" spans="1:26" x14ac:dyDescent="0.2">
      <c r="A116" s="256" t="s">
        <v>3119</v>
      </c>
      <c r="B116" s="230">
        <v>840488.86</v>
      </c>
      <c r="C116" s="230">
        <v>0</v>
      </c>
      <c r="D116" s="230">
        <v>47539.3</v>
      </c>
      <c r="E116" s="256">
        <v>150839.43</v>
      </c>
      <c r="F116" s="256">
        <v>108893.86</v>
      </c>
      <c r="M116" s="256">
        <v>43949.5</v>
      </c>
      <c r="N116" s="256">
        <v>2570940.36</v>
      </c>
      <c r="O116" s="231">
        <v>938.77</v>
      </c>
      <c r="Q116" s="231">
        <v>1533846.85</v>
      </c>
      <c r="R116" s="231">
        <v>87975</v>
      </c>
      <c r="T116" s="231">
        <v>756980</v>
      </c>
      <c r="V116" s="232">
        <v>1500095</v>
      </c>
      <c r="Y116" s="232">
        <v>398556.06</v>
      </c>
      <c r="Z116" s="232">
        <v>86324.14</v>
      </c>
    </row>
    <row r="117" spans="1:26" x14ac:dyDescent="0.2">
      <c r="A117" s="256" t="s">
        <v>3120</v>
      </c>
      <c r="B117" s="230">
        <v>942389.67</v>
      </c>
      <c r="C117" s="230">
        <v>0</v>
      </c>
      <c r="D117" s="230">
        <v>26129.13</v>
      </c>
      <c r="E117" s="256">
        <v>890650.88</v>
      </c>
      <c r="F117" s="256">
        <v>124260.12</v>
      </c>
      <c r="M117" s="256">
        <v>112905</v>
      </c>
      <c r="N117" s="256">
        <v>2193906.69</v>
      </c>
      <c r="O117" s="231">
        <v>1356.19</v>
      </c>
      <c r="Q117" s="231">
        <v>1175236.05</v>
      </c>
      <c r="T117" s="231">
        <v>1125600</v>
      </c>
      <c r="V117" s="232">
        <v>1595835</v>
      </c>
      <c r="Y117" s="232">
        <v>457895.43</v>
      </c>
      <c r="Z117" s="232">
        <v>138848.67000000001</v>
      </c>
    </row>
    <row r="118" spans="1:26" x14ac:dyDescent="0.2">
      <c r="A118" s="256" t="s">
        <v>3121</v>
      </c>
      <c r="B118" s="230">
        <v>734075.9</v>
      </c>
      <c r="C118" s="230">
        <v>0</v>
      </c>
      <c r="D118" s="230">
        <v>66322.09</v>
      </c>
      <c r="E118" s="256">
        <v>448724.72</v>
      </c>
      <c r="F118" s="256">
        <v>54708.67</v>
      </c>
      <c r="J118" s="234">
        <v>0</v>
      </c>
      <c r="M118" s="256">
        <v>112350</v>
      </c>
      <c r="N118" s="256">
        <v>2140701.11</v>
      </c>
      <c r="O118" s="231">
        <v>932.73</v>
      </c>
      <c r="Q118" s="231">
        <v>1257884.21</v>
      </c>
      <c r="R118" s="231">
        <v>20000</v>
      </c>
      <c r="T118" s="231">
        <v>581970</v>
      </c>
      <c r="V118" s="232">
        <v>1169200</v>
      </c>
      <c r="Y118" s="232">
        <v>392244.85</v>
      </c>
      <c r="Z118" s="232">
        <v>83769.17</v>
      </c>
    </row>
    <row r="119" spans="1:26" x14ac:dyDescent="0.2">
      <c r="A119" s="256" t="s">
        <v>3122</v>
      </c>
      <c r="B119" s="230">
        <v>1289640.93</v>
      </c>
      <c r="C119" s="230">
        <v>0</v>
      </c>
      <c r="D119" s="230">
        <v>13387.66</v>
      </c>
      <c r="E119" s="256">
        <v>426887.17</v>
      </c>
      <c r="F119" s="256">
        <v>100548.44</v>
      </c>
      <c r="M119" s="256">
        <v>142020</v>
      </c>
      <c r="N119" s="256">
        <v>2916966.34</v>
      </c>
      <c r="O119" s="231">
        <v>1866.28</v>
      </c>
      <c r="Q119" s="231">
        <v>1220616.8600000001</v>
      </c>
      <c r="R119" s="231">
        <v>198000</v>
      </c>
      <c r="T119" s="231">
        <v>1063090</v>
      </c>
      <c r="V119" s="232">
        <v>1587579</v>
      </c>
      <c r="Y119" s="232">
        <v>435427.79</v>
      </c>
      <c r="Z119" s="232">
        <v>127373.26</v>
      </c>
    </row>
    <row r="120" spans="1:26" x14ac:dyDescent="0.2">
      <c r="A120" s="256" t="s">
        <v>3123</v>
      </c>
      <c r="B120" s="230">
        <v>1141175.8799999999</v>
      </c>
      <c r="C120" s="230">
        <v>0</v>
      </c>
      <c r="D120" s="230">
        <v>20631.54</v>
      </c>
      <c r="E120" s="256">
        <v>2275520.85</v>
      </c>
      <c r="F120" s="256">
        <v>100774.28</v>
      </c>
      <c r="J120" s="234">
        <v>3208</v>
      </c>
      <c r="M120" s="256">
        <v>-20250</v>
      </c>
      <c r="N120" s="256">
        <v>1273796.02</v>
      </c>
      <c r="O120" s="231">
        <v>1678.53</v>
      </c>
      <c r="Q120" s="231">
        <v>1214608.8</v>
      </c>
      <c r="R120" s="231">
        <v>98725</v>
      </c>
      <c r="T120" s="231">
        <v>923650</v>
      </c>
      <c r="U120" s="231">
        <v>0.56000000000000005</v>
      </c>
      <c r="V120" s="232">
        <v>1500555</v>
      </c>
      <c r="Y120" s="232">
        <v>391014.47</v>
      </c>
      <c r="Z120" s="232">
        <v>130518.45</v>
      </c>
    </row>
    <row r="121" spans="1:26" x14ac:dyDescent="0.2">
      <c r="A121" s="256" t="s">
        <v>3124</v>
      </c>
      <c r="B121" s="230">
        <v>1203838.6200000001</v>
      </c>
      <c r="C121" s="230">
        <v>0</v>
      </c>
      <c r="D121" s="230">
        <v>32252.22</v>
      </c>
      <c r="E121" s="256">
        <v>1064956.07</v>
      </c>
      <c r="F121" s="256">
        <v>162407.41</v>
      </c>
      <c r="M121" s="256">
        <v>529375.72</v>
      </c>
      <c r="N121" s="256">
        <v>1503797.2</v>
      </c>
      <c r="O121" s="231">
        <v>1224.8599999999999</v>
      </c>
      <c r="Q121" s="231">
        <v>1750245.2</v>
      </c>
      <c r="R121" s="231">
        <v>266000</v>
      </c>
      <c r="T121" s="231">
        <v>990360</v>
      </c>
      <c r="U121" s="231">
        <v>5400</v>
      </c>
      <c r="V121" s="232">
        <v>1877170</v>
      </c>
      <c r="Y121" s="232">
        <v>407273.68</v>
      </c>
      <c r="Z121" s="232">
        <v>71166.48</v>
      </c>
    </row>
    <row r="122" spans="1:26" x14ac:dyDescent="0.2">
      <c r="A122" s="256" t="s">
        <v>3125</v>
      </c>
      <c r="B122" s="230">
        <v>1046599.75</v>
      </c>
      <c r="C122" s="230">
        <v>0</v>
      </c>
      <c r="D122" s="230">
        <v>36925.480000000003</v>
      </c>
      <c r="E122" s="256">
        <v>437469.34</v>
      </c>
      <c r="F122" s="256">
        <v>81271.009999999995</v>
      </c>
      <c r="M122" s="256">
        <v>107325</v>
      </c>
      <c r="N122" s="256">
        <v>1567499.51</v>
      </c>
      <c r="O122" s="231">
        <v>1104.4000000000001</v>
      </c>
      <c r="Q122" s="231">
        <v>825534.45</v>
      </c>
      <c r="R122" s="231">
        <v>361100</v>
      </c>
      <c r="T122" s="231">
        <v>1043210</v>
      </c>
      <c r="V122" s="232">
        <v>1311874</v>
      </c>
      <c r="Y122" s="232">
        <v>382498.2</v>
      </c>
      <c r="Z122" s="232">
        <v>49748.58</v>
      </c>
    </row>
    <row r="123" spans="1:26" x14ac:dyDescent="0.2">
      <c r="A123" s="256" t="s">
        <v>3202</v>
      </c>
      <c r="B123" s="230">
        <v>923053.43</v>
      </c>
      <c r="C123" s="230">
        <v>0</v>
      </c>
      <c r="D123" s="230">
        <v>25431.72</v>
      </c>
      <c r="E123" s="256">
        <v>615195.30000000005</v>
      </c>
      <c r="F123" s="256">
        <v>59440.89</v>
      </c>
      <c r="M123" s="256">
        <v>69020</v>
      </c>
      <c r="N123" s="256">
        <v>2486417.9700000002</v>
      </c>
      <c r="O123" s="231">
        <v>914.79</v>
      </c>
      <c r="Q123" s="231">
        <v>997642.16</v>
      </c>
      <c r="R123" s="231">
        <v>256500</v>
      </c>
      <c r="T123" s="231">
        <v>551130</v>
      </c>
      <c r="V123" s="232">
        <v>1044745</v>
      </c>
      <c r="Y123" s="232">
        <v>250296.94</v>
      </c>
      <c r="Z123" s="232">
        <v>95817.32</v>
      </c>
    </row>
    <row r="124" spans="1:26" x14ac:dyDescent="0.2">
      <c r="A124" s="256" t="s">
        <v>3203</v>
      </c>
      <c r="B124" s="230">
        <v>749075.7</v>
      </c>
      <c r="C124" s="230">
        <v>0</v>
      </c>
      <c r="D124" s="230">
        <v>45791.85</v>
      </c>
      <c r="E124" s="256">
        <v>341096.66</v>
      </c>
      <c r="F124" s="256">
        <v>71826.720000000001</v>
      </c>
      <c r="M124" s="256">
        <v>87475</v>
      </c>
      <c r="N124" s="256">
        <v>2517902.33</v>
      </c>
      <c r="O124" s="231">
        <v>1011.77</v>
      </c>
      <c r="Q124" s="231">
        <v>1151445.1599999999</v>
      </c>
      <c r="T124" s="231">
        <v>625240</v>
      </c>
      <c r="U124" s="231">
        <v>4800</v>
      </c>
      <c r="V124" s="232">
        <v>1132285.1599999999</v>
      </c>
      <c r="Y124" s="232">
        <v>361739.14</v>
      </c>
      <c r="Z124" s="232">
        <v>84127.48</v>
      </c>
    </row>
    <row r="125" spans="1:26" x14ac:dyDescent="0.2">
      <c r="A125" s="256" t="s">
        <v>3126</v>
      </c>
      <c r="B125" s="230">
        <v>375598.28</v>
      </c>
      <c r="C125" s="230">
        <v>0</v>
      </c>
      <c r="D125" s="230">
        <v>100375.41</v>
      </c>
      <c r="E125" s="256">
        <v>136741.32999999999</v>
      </c>
      <c r="F125" s="256">
        <v>41408.46</v>
      </c>
      <c r="J125" s="234">
        <v>0</v>
      </c>
      <c r="N125" s="256">
        <v>2171633.4300000002</v>
      </c>
      <c r="Q125" s="231">
        <v>782656.31</v>
      </c>
      <c r="R125" s="231">
        <v>69700</v>
      </c>
      <c r="S125" s="231">
        <v>840.78</v>
      </c>
      <c r="T125" s="231">
        <v>743851.5</v>
      </c>
      <c r="V125" s="232">
        <v>971588.5</v>
      </c>
      <c r="Y125" s="232">
        <v>289357.96999999997</v>
      </c>
      <c r="Z125" s="232">
        <v>80498.539999999994</v>
      </c>
    </row>
    <row r="126" spans="1:26" x14ac:dyDescent="0.2">
      <c r="A126" s="256" t="s">
        <v>3127</v>
      </c>
      <c r="B126" s="230">
        <v>546919.93000000005</v>
      </c>
      <c r="C126" s="230">
        <v>0</v>
      </c>
      <c r="D126" s="230">
        <v>99189.56</v>
      </c>
      <c r="E126" s="256">
        <v>907</v>
      </c>
      <c r="F126" s="256">
        <v>151877.57</v>
      </c>
      <c r="J126" s="234">
        <v>296</v>
      </c>
      <c r="N126" s="256">
        <v>1977387.82</v>
      </c>
      <c r="Q126" s="231">
        <v>2069420.4</v>
      </c>
      <c r="S126" s="231">
        <v>183664.02</v>
      </c>
      <c r="T126" s="231">
        <v>1425326</v>
      </c>
      <c r="V126" s="232">
        <v>2258136</v>
      </c>
      <c r="Y126" s="232">
        <v>495563.02</v>
      </c>
      <c r="Z126" s="232">
        <v>40754.78</v>
      </c>
    </row>
    <row r="127" spans="1:26" x14ac:dyDescent="0.2">
      <c r="A127" s="256" t="s">
        <v>3128</v>
      </c>
      <c r="B127" s="230">
        <v>370298.47</v>
      </c>
      <c r="C127" s="230">
        <v>0</v>
      </c>
      <c r="D127" s="230">
        <v>24494.9</v>
      </c>
      <c r="E127" s="256">
        <v>158679.42000000001</v>
      </c>
      <c r="F127" s="256">
        <v>52733</v>
      </c>
      <c r="H127" s="234">
        <v>39200</v>
      </c>
      <c r="N127" s="256">
        <v>1774116.27</v>
      </c>
      <c r="Q127" s="231">
        <v>915614.91</v>
      </c>
      <c r="S127" s="231">
        <v>636.59</v>
      </c>
      <c r="T127" s="231">
        <v>643982.5</v>
      </c>
      <c r="U127" s="231">
        <v>5000</v>
      </c>
      <c r="V127" s="232">
        <v>880121.5</v>
      </c>
      <c r="Y127" s="232">
        <v>308756.52</v>
      </c>
      <c r="Z127" s="232">
        <v>40208.04</v>
      </c>
    </row>
    <row r="128" spans="1:26" x14ac:dyDescent="0.2">
      <c r="A128" s="256" t="s">
        <v>3129</v>
      </c>
      <c r="B128" s="230">
        <v>813991.02</v>
      </c>
      <c r="C128" s="230">
        <v>0</v>
      </c>
      <c r="D128" s="230">
        <v>198425.92</v>
      </c>
      <c r="E128" s="256">
        <v>111529.38</v>
      </c>
      <c r="F128" s="256">
        <v>68629.289999999994</v>
      </c>
      <c r="J128" s="234">
        <v>0</v>
      </c>
      <c r="N128" s="256">
        <v>1520211.94</v>
      </c>
      <c r="Q128" s="231">
        <v>1449646.94</v>
      </c>
      <c r="S128" s="231">
        <v>990.18</v>
      </c>
      <c r="T128" s="231">
        <v>1469172.05</v>
      </c>
      <c r="V128" s="232">
        <v>1746302.05</v>
      </c>
      <c r="Y128" s="232">
        <v>344814.84</v>
      </c>
      <c r="Z128" s="232">
        <v>28416.080000000002</v>
      </c>
    </row>
    <row r="129" spans="1:26" x14ac:dyDescent="0.2">
      <c r="A129" s="256" t="s">
        <v>3130</v>
      </c>
      <c r="B129" s="230">
        <v>797820.29</v>
      </c>
      <c r="C129" s="230">
        <v>0</v>
      </c>
      <c r="D129" s="230">
        <v>59664.72</v>
      </c>
      <c r="E129" s="256">
        <v>155529.71</v>
      </c>
      <c r="F129" s="256">
        <v>85635.99</v>
      </c>
      <c r="J129" s="234">
        <v>110</v>
      </c>
      <c r="N129" s="256">
        <v>2436322.09</v>
      </c>
      <c r="Q129" s="231">
        <v>1540845.91</v>
      </c>
      <c r="R129" s="231">
        <v>48000</v>
      </c>
      <c r="S129" s="231">
        <v>1820.39</v>
      </c>
      <c r="T129" s="231">
        <v>835299.5</v>
      </c>
      <c r="U129" s="231">
        <v>11200</v>
      </c>
      <c r="V129" s="232">
        <v>1400535.5</v>
      </c>
      <c r="Y129" s="232">
        <v>685694.43</v>
      </c>
      <c r="Z129" s="232">
        <v>52295.45</v>
      </c>
    </row>
    <row r="130" spans="1:26" x14ac:dyDescent="0.2">
      <c r="A130" s="256" t="s">
        <v>3131</v>
      </c>
      <c r="B130" s="230">
        <v>252929.11</v>
      </c>
      <c r="C130" s="230">
        <v>0</v>
      </c>
      <c r="D130" s="230">
        <v>53872.65</v>
      </c>
      <c r="E130" s="256">
        <v>308070.92</v>
      </c>
      <c r="F130" s="256">
        <v>82213.240000000005</v>
      </c>
      <c r="J130" s="234">
        <v>584</v>
      </c>
      <c r="N130" s="256">
        <v>1752442.7</v>
      </c>
      <c r="Q130" s="231">
        <v>749240.53</v>
      </c>
      <c r="R130" s="231">
        <v>201700</v>
      </c>
      <c r="S130" s="231">
        <v>495.77</v>
      </c>
      <c r="T130" s="231">
        <v>311920</v>
      </c>
      <c r="U130" s="231">
        <v>2800</v>
      </c>
      <c r="V130" s="232">
        <v>524691</v>
      </c>
      <c r="Y130" s="232">
        <v>385759.72</v>
      </c>
      <c r="Z130" s="232">
        <v>121341.47</v>
      </c>
    </row>
    <row r="131" spans="1:26" x14ac:dyDescent="0.2">
      <c r="A131" s="256" t="s">
        <v>3132</v>
      </c>
      <c r="B131" s="230">
        <v>270921.28999999998</v>
      </c>
      <c r="C131" s="230">
        <v>0</v>
      </c>
      <c r="D131" s="230">
        <v>55076.17</v>
      </c>
      <c r="E131" s="256">
        <v>321183.53999999998</v>
      </c>
      <c r="F131" s="256">
        <v>72811.77</v>
      </c>
      <c r="N131" s="256">
        <v>2586652.75</v>
      </c>
      <c r="Q131" s="231">
        <v>703636.54</v>
      </c>
      <c r="S131" s="231">
        <v>610.05999999999995</v>
      </c>
      <c r="T131" s="231">
        <v>709576</v>
      </c>
      <c r="U131" s="231">
        <v>2800</v>
      </c>
      <c r="V131" s="232">
        <v>861966</v>
      </c>
      <c r="Y131" s="232">
        <v>362394.94</v>
      </c>
      <c r="Z131" s="232">
        <v>103322.16</v>
      </c>
    </row>
    <row r="132" spans="1:26" x14ac:dyDescent="0.2">
      <c r="A132" s="256" t="s">
        <v>3133</v>
      </c>
      <c r="B132" s="230">
        <v>436559.53</v>
      </c>
      <c r="C132" s="230">
        <v>0</v>
      </c>
      <c r="D132" s="230">
        <v>141850.63</v>
      </c>
      <c r="E132" s="256">
        <v>42572.55</v>
      </c>
      <c r="F132" s="256">
        <v>60212.56</v>
      </c>
      <c r="H132" s="234">
        <v>2600</v>
      </c>
      <c r="N132" s="256">
        <v>1898238.82</v>
      </c>
      <c r="Q132" s="231">
        <v>1171627.55</v>
      </c>
      <c r="S132" s="231">
        <v>916.26</v>
      </c>
      <c r="T132" s="231">
        <v>1013054</v>
      </c>
      <c r="U132" s="231">
        <v>2800</v>
      </c>
      <c r="V132" s="232">
        <v>1316924</v>
      </c>
      <c r="Y132" s="232">
        <v>412844.89</v>
      </c>
      <c r="Z132" s="232">
        <v>46493.93</v>
      </c>
    </row>
    <row r="133" spans="1:26" x14ac:dyDescent="0.2">
      <c r="A133" s="256" t="s">
        <v>3134</v>
      </c>
      <c r="B133" s="230">
        <v>635312.37</v>
      </c>
      <c r="C133" s="230">
        <v>0</v>
      </c>
      <c r="D133" s="230">
        <v>122043.83</v>
      </c>
      <c r="E133" s="256">
        <v>340872.16</v>
      </c>
      <c r="F133" s="256">
        <v>16224.04</v>
      </c>
      <c r="N133" s="256">
        <v>2434424.27</v>
      </c>
      <c r="Q133" s="231">
        <v>858659.15</v>
      </c>
      <c r="S133" s="231">
        <v>1229.44</v>
      </c>
      <c r="T133" s="231">
        <v>1001525</v>
      </c>
      <c r="V133" s="232">
        <v>1236425</v>
      </c>
      <c r="Y133" s="232">
        <v>370071.23</v>
      </c>
      <c r="Z133" s="232">
        <v>87483.28</v>
      </c>
    </row>
    <row r="134" spans="1:26" x14ac:dyDescent="0.2">
      <c r="A134" s="256" t="s">
        <v>3135</v>
      </c>
      <c r="B134" s="230">
        <v>269812.12</v>
      </c>
      <c r="C134" s="230">
        <v>0</v>
      </c>
      <c r="D134" s="230">
        <v>97509.24</v>
      </c>
      <c r="E134" s="256">
        <v>404961.91</v>
      </c>
      <c r="F134" s="256">
        <v>44789.01</v>
      </c>
      <c r="H134" s="234">
        <v>0</v>
      </c>
      <c r="N134" s="256">
        <v>2150215.54</v>
      </c>
      <c r="Q134" s="231">
        <v>1546188.67</v>
      </c>
      <c r="R134" s="231">
        <v>125000</v>
      </c>
      <c r="S134" s="231">
        <v>390.77</v>
      </c>
      <c r="T134" s="231">
        <v>720006</v>
      </c>
      <c r="V134" s="232">
        <v>1340766</v>
      </c>
      <c r="Y134" s="232">
        <v>582771.23</v>
      </c>
      <c r="Z134" s="232">
        <v>89774.12</v>
      </c>
    </row>
    <row r="135" spans="1:26" x14ac:dyDescent="0.2">
      <c r="A135" s="256" t="s">
        <v>3198</v>
      </c>
      <c r="B135" s="230">
        <v>195410.86</v>
      </c>
      <c r="C135" s="230">
        <v>0</v>
      </c>
      <c r="D135" s="230">
        <v>35190.160000000003</v>
      </c>
      <c r="E135" s="256">
        <v>253039.61</v>
      </c>
      <c r="F135" s="256">
        <v>81322.210000000006</v>
      </c>
      <c r="J135" s="234">
        <v>7</v>
      </c>
      <c r="N135" s="256">
        <v>1699412.19</v>
      </c>
      <c r="Q135" s="231">
        <v>551313.9</v>
      </c>
      <c r="S135" s="231">
        <v>391.38</v>
      </c>
      <c r="T135" s="231">
        <v>476133</v>
      </c>
      <c r="U135" s="231">
        <v>2800</v>
      </c>
      <c r="V135" s="232">
        <v>612593</v>
      </c>
      <c r="Y135" s="232">
        <v>206431.21</v>
      </c>
      <c r="Z135" s="232">
        <v>89839.96</v>
      </c>
    </row>
    <row r="136" spans="1:26" x14ac:dyDescent="0.2">
      <c r="A136" s="256" t="s">
        <v>3136</v>
      </c>
      <c r="B136" s="230">
        <v>1343483.32</v>
      </c>
      <c r="C136" s="230">
        <v>0</v>
      </c>
      <c r="D136" s="230">
        <v>106287.56</v>
      </c>
      <c r="E136" s="256">
        <v>636547.49</v>
      </c>
      <c r="F136" s="256">
        <v>30151.33</v>
      </c>
      <c r="H136" s="234">
        <v>7062.5</v>
      </c>
      <c r="J136" s="234">
        <v>15214.5</v>
      </c>
      <c r="M136" s="256">
        <v>5015.3</v>
      </c>
      <c r="N136" s="256">
        <v>3628521.74</v>
      </c>
      <c r="Q136" s="231">
        <v>2616925.0099999998</v>
      </c>
      <c r="S136" s="231">
        <v>1525.86</v>
      </c>
      <c r="T136" s="231">
        <v>1277307.5</v>
      </c>
      <c r="U136" s="231">
        <v>28500</v>
      </c>
      <c r="V136" s="232">
        <v>2137698.5</v>
      </c>
      <c r="Y136" s="232">
        <v>749789.26</v>
      </c>
      <c r="Z136" s="232">
        <v>120023.56</v>
      </c>
    </row>
    <row r="137" spans="1:26" x14ac:dyDescent="0.2">
      <c r="A137" s="256" t="s">
        <v>3137</v>
      </c>
      <c r="B137" s="230">
        <v>318420.24</v>
      </c>
      <c r="C137" s="230">
        <v>0</v>
      </c>
      <c r="D137" s="230">
        <v>186105.99</v>
      </c>
      <c r="E137" s="256">
        <v>1032433.18</v>
      </c>
      <c r="F137" s="256">
        <v>26603.31</v>
      </c>
      <c r="H137" s="234">
        <v>6687.5</v>
      </c>
      <c r="J137" s="234">
        <v>12540.37</v>
      </c>
      <c r="M137" s="256">
        <v>232.46</v>
      </c>
      <c r="N137" s="256">
        <v>365872.84</v>
      </c>
      <c r="Q137" s="231">
        <v>1016975.56</v>
      </c>
      <c r="S137" s="231">
        <v>629.42999999999995</v>
      </c>
      <c r="T137" s="231">
        <v>938052.5</v>
      </c>
      <c r="U137" s="231">
        <v>15000</v>
      </c>
      <c r="V137" s="232">
        <v>1315203.5</v>
      </c>
      <c r="Y137" s="232">
        <v>640236.57999999996</v>
      </c>
      <c r="Z137" s="232">
        <v>57980.09</v>
      </c>
    </row>
    <row r="138" spans="1:26" x14ac:dyDescent="0.2">
      <c r="A138" s="256" t="s">
        <v>3138</v>
      </c>
      <c r="B138" s="230">
        <v>421751.74</v>
      </c>
      <c r="C138" s="230">
        <v>0</v>
      </c>
      <c r="D138" s="230">
        <v>110792.54</v>
      </c>
      <c r="E138" s="256">
        <v>94426.14</v>
      </c>
      <c r="F138" s="256">
        <v>54383.7</v>
      </c>
      <c r="H138" s="234">
        <v>5587.5</v>
      </c>
      <c r="J138" s="234">
        <v>144938.66</v>
      </c>
      <c r="N138" s="256">
        <v>2122751.4700000002</v>
      </c>
      <c r="Q138" s="231">
        <v>890133.13</v>
      </c>
      <c r="R138" s="231">
        <v>169210</v>
      </c>
      <c r="S138" s="231">
        <v>1063.8900000000001</v>
      </c>
      <c r="T138" s="231">
        <v>1270156.1000000001</v>
      </c>
      <c r="U138" s="231">
        <v>16500</v>
      </c>
      <c r="V138" s="232">
        <v>1561750.1</v>
      </c>
      <c r="Y138" s="232">
        <v>683918.59</v>
      </c>
      <c r="Z138" s="232">
        <v>13872.74</v>
      </c>
    </row>
    <row r="139" spans="1:26" x14ac:dyDescent="0.2">
      <c r="A139" s="256" t="s">
        <v>3139</v>
      </c>
      <c r="B139" s="230">
        <v>1014174.66</v>
      </c>
      <c r="C139" s="230">
        <v>0</v>
      </c>
      <c r="D139" s="230">
        <v>133272.95999999999</v>
      </c>
      <c r="E139" s="256">
        <v>1395034.01</v>
      </c>
      <c r="F139" s="256">
        <v>88294.51</v>
      </c>
      <c r="H139" s="234">
        <v>6687.5</v>
      </c>
      <c r="J139" s="234">
        <v>42.06</v>
      </c>
      <c r="N139" s="256">
        <v>765116.2</v>
      </c>
      <c r="Q139" s="231">
        <v>1549757.92</v>
      </c>
      <c r="R139" s="231">
        <v>65925</v>
      </c>
      <c r="S139" s="231">
        <v>943.2</v>
      </c>
      <c r="T139" s="231">
        <v>845464.5</v>
      </c>
      <c r="U139" s="231">
        <v>12000</v>
      </c>
      <c r="V139" s="232">
        <v>1340132.5</v>
      </c>
      <c r="Y139" s="232">
        <v>430667.49</v>
      </c>
      <c r="Z139" s="232">
        <v>84951.39</v>
      </c>
    </row>
    <row r="140" spans="1:26" x14ac:dyDescent="0.2">
      <c r="A140" s="256" t="s">
        <v>3140</v>
      </c>
      <c r="B140" s="230">
        <v>50600.07</v>
      </c>
      <c r="C140" s="230">
        <v>0</v>
      </c>
      <c r="D140" s="230">
        <v>37432.44</v>
      </c>
      <c r="E140" s="256">
        <v>258278</v>
      </c>
      <c r="F140" s="256">
        <v>32988.78</v>
      </c>
      <c r="H140" s="234">
        <v>7062.5</v>
      </c>
      <c r="J140" s="234">
        <v>15160</v>
      </c>
      <c r="N140" s="256">
        <v>3234091.19</v>
      </c>
      <c r="Q140" s="231">
        <v>1121732.3400000001</v>
      </c>
      <c r="S140" s="231">
        <v>308.27</v>
      </c>
      <c r="T140" s="231">
        <v>587029.5</v>
      </c>
      <c r="U140" s="231">
        <v>13500</v>
      </c>
      <c r="V140" s="232">
        <v>1012573.5</v>
      </c>
      <c r="Y140" s="232">
        <v>822521.55</v>
      </c>
      <c r="Z140" s="232">
        <v>84436.31</v>
      </c>
    </row>
    <row r="141" spans="1:26" x14ac:dyDescent="0.2">
      <c r="A141" s="256" t="s">
        <v>3141</v>
      </c>
      <c r="B141" s="230">
        <v>88706.47</v>
      </c>
      <c r="C141" s="230">
        <v>0</v>
      </c>
      <c r="D141" s="230">
        <v>100074.47</v>
      </c>
      <c r="E141" s="256">
        <v>527813.93999999994</v>
      </c>
      <c r="F141" s="256">
        <v>105907.43</v>
      </c>
      <c r="H141" s="234">
        <v>7062.5</v>
      </c>
      <c r="J141" s="234">
        <v>0</v>
      </c>
      <c r="N141" s="256">
        <v>1809525.85</v>
      </c>
      <c r="Q141" s="231">
        <v>896936.94</v>
      </c>
      <c r="S141" s="231">
        <v>431.76</v>
      </c>
      <c r="T141" s="231">
        <v>667775</v>
      </c>
      <c r="U141" s="231">
        <v>9000</v>
      </c>
      <c r="V141" s="232">
        <v>1099448</v>
      </c>
      <c r="Y141" s="232">
        <v>394095.49</v>
      </c>
      <c r="Z141" s="232">
        <v>70644.350000000006</v>
      </c>
    </row>
    <row r="142" spans="1:26" x14ac:dyDescent="0.2">
      <c r="A142" s="256" t="s">
        <v>3142</v>
      </c>
      <c r="B142" s="230">
        <v>1013303.43</v>
      </c>
      <c r="C142" s="230">
        <v>0</v>
      </c>
      <c r="D142" s="230">
        <v>77861.36</v>
      </c>
      <c r="E142" s="256">
        <v>1073729.45</v>
      </c>
      <c r="F142" s="256">
        <v>180673.08</v>
      </c>
      <c r="H142" s="234">
        <v>7600</v>
      </c>
      <c r="J142" s="234">
        <v>91950</v>
      </c>
      <c r="N142" s="256">
        <v>1034850.95</v>
      </c>
      <c r="Q142" s="231">
        <v>1685690.72</v>
      </c>
      <c r="S142" s="231">
        <v>1057.1300000000001</v>
      </c>
      <c r="T142" s="231">
        <v>789085.5</v>
      </c>
      <c r="U142" s="231">
        <v>15000</v>
      </c>
      <c r="V142" s="232">
        <v>1237911.5</v>
      </c>
      <c r="Y142" s="232">
        <v>637953.9</v>
      </c>
      <c r="Z142" s="232">
        <v>123898.89</v>
      </c>
    </row>
    <row r="143" spans="1:26" x14ac:dyDescent="0.2">
      <c r="A143" s="256" t="s">
        <v>3143</v>
      </c>
      <c r="B143" s="230">
        <v>245392.1</v>
      </c>
      <c r="C143" s="230">
        <v>0</v>
      </c>
      <c r="D143" s="230">
        <v>71342.03</v>
      </c>
      <c r="E143" s="256">
        <v>159000.53</v>
      </c>
      <c r="F143" s="256">
        <v>114275.37</v>
      </c>
      <c r="H143" s="234">
        <v>6687.5</v>
      </c>
      <c r="J143" s="234">
        <v>0</v>
      </c>
      <c r="N143" s="256">
        <v>1778360.15</v>
      </c>
      <c r="Q143" s="231">
        <v>1250690.98</v>
      </c>
      <c r="S143" s="231">
        <v>3920.54</v>
      </c>
      <c r="T143" s="231">
        <v>661808</v>
      </c>
      <c r="U143" s="231">
        <v>16500</v>
      </c>
      <c r="V143" s="232">
        <v>1175033</v>
      </c>
      <c r="Y143" s="232">
        <v>687909.83</v>
      </c>
      <c r="Z143" s="232">
        <v>54874.93</v>
      </c>
    </row>
    <row r="144" spans="1:26" x14ac:dyDescent="0.2">
      <c r="A144" s="256" t="s">
        <v>3144</v>
      </c>
      <c r="B144" s="230">
        <v>503173.12</v>
      </c>
      <c r="C144" s="230">
        <v>0</v>
      </c>
      <c r="D144" s="230">
        <v>27891.81</v>
      </c>
      <c r="E144" s="256">
        <v>330275.73</v>
      </c>
      <c r="F144" s="256">
        <v>26519.87</v>
      </c>
      <c r="H144" s="234">
        <v>6687.5</v>
      </c>
      <c r="J144" s="234">
        <v>137786.9</v>
      </c>
      <c r="M144" s="256">
        <v>-105333.52</v>
      </c>
      <c r="N144" s="256">
        <v>2463401.71</v>
      </c>
      <c r="Q144" s="231">
        <v>1183766.07</v>
      </c>
      <c r="R144" s="231">
        <v>30</v>
      </c>
      <c r="S144" s="231">
        <v>537.58000000000004</v>
      </c>
      <c r="T144" s="231">
        <v>696185</v>
      </c>
      <c r="U144" s="231">
        <v>10500</v>
      </c>
      <c r="V144" s="232">
        <v>1125599</v>
      </c>
      <c r="Y144" s="232">
        <v>933639.22</v>
      </c>
      <c r="Z144" s="232">
        <v>77235.490000000005</v>
      </c>
    </row>
    <row r="145" spans="1:28" x14ac:dyDescent="0.2">
      <c r="A145" s="256" t="s">
        <v>3145</v>
      </c>
      <c r="B145" s="230">
        <v>313134.96999999997</v>
      </c>
      <c r="C145" s="230">
        <v>0</v>
      </c>
      <c r="D145" s="230">
        <v>196456.87</v>
      </c>
      <c r="E145" s="256">
        <v>48444.81</v>
      </c>
      <c r="F145" s="256">
        <v>78045.75</v>
      </c>
      <c r="H145" s="234">
        <v>13387.5</v>
      </c>
      <c r="J145" s="234">
        <v>15008.2</v>
      </c>
      <c r="N145" s="256">
        <v>1748544.54</v>
      </c>
      <c r="Q145" s="231">
        <v>1640424.54</v>
      </c>
      <c r="S145" s="231">
        <v>478.36</v>
      </c>
      <c r="T145" s="231">
        <v>1039440.5</v>
      </c>
      <c r="U145" s="231">
        <v>10500</v>
      </c>
      <c r="V145" s="232">
        <v>1592999.5</v>
      </c>
      <c r="Y145" s="232">
        <v>731511.97</v>
      </c>
      <c r="Z145" s="232">
        <v>30189.14</v>
      </c>
    </row>
    <row r="146" spans="1:28" x14ac:dyDescent="0.2">
      <c r="A146" s="256" t="s">
        <v>3146</v>
      </c>
      <c r="B146" s="230">
        <v>304619.27</v>
      </c>
      <c r="C146" s="230">
        <v>0</v>
      </c>
      <c r="D146" s="230">
        <v>103012.8</v>
      </c>
      <c r="E146" s="256">
        <v>1246175.45</v>
      </c>
      <c r="F146" s="256">
        <v>111749.79</v>
      </c>
      <c r="H146" s="234">
        <v>7062.5</v>
      </c>
      <c r="J146" s="234">
        <v>0</v>
      </c>
      <c r="M146" s="256">
        <v>4381.12</v>
      </c>
      <c r="N146" s="256">
        <v>577706.88</v>
      </c>
      <c r="Q146" s="231">
        <v>1498055.98</v>
      </c>
      <c r="R146" s="231">
        <v>66500</v>
      </c>
      <c r="S146" s="231">
        <v>857.55</v>
      </c>
      <c r="T146" s="231">
        <v>1095590</v>
      </c>
      <c r="U146" s="231">
        <v>15000</v>
      </c>
      <c r="V146" s="232">
        <v>1681680</v>
      </c>
      <c r="Y146" s="232">
        <v>789322.6</v>
      </c>
      <c r="Z146" s="232">
        <v>89574.87</v>
      </c>
    </row>
    <row r="147" spans="1:28" x14ac:dyDescent="0.2">
      <c r="A147" s="256" t="s">
        <v>3147</v>
      </c>
      <c r="B147" s="230">
        <v>470440.06</v>
      </c>
      <c r="C147" s="230">
        <v>90150</v>
      </c>
      <c r="D147" s="230">
        <v>166109.41</v>
      </c>
      <c r="E147" s="256">
        <v>78547.14</v>
      </c>
      <c r="F147" s="256">
        <v>145498.69</v>
      </c>
      <c r="H147" s="234">
        <v>7600</v>
      </c>
      <c r="J147" s="234">
        <v>16665.23</v>
      </c>
      <c r="N147" s="256">
        <v>3628551.99</v>
      </c>
      <c r="Q147" s="231">
        <v>1616095.12</v>
      </c>
      <c r="S147" s="231">
        <v>890.77</v>
      </c>
      <c r="T147" s="231">
        <v>1229067</v>
      </c>
      <c r="U147" s="231">
        <v>15000</v>
      </c>
      <c r="V147" s="232">
        <v>1784838</v>
      </c>
      <c r="Y147" s="232">
        <v>677735.74</v>
      </c>
      <c r="Z147" s="232">
        <v>37889.019999999997</v>
      </c>
      <c r="AB147" s="232">
        <v>2500</v>
      </c>
    </row>
    <row r="148" spans="1:28" x14ac:dyDescent="0.2">
      <c r="A148" s="256" t="s">
        <v>3148</v>
      </c>
      <c r="B148" s="230">
        <v>596784.68999999994</v>
      </c>
      <c r="C148" s="230">
        <v>0</v>
      </c>
      <c r="D148" s="230">
        <v>108263.29</v>
      </c>
      <c r="E148" s="256">
        <v>260103.23</v>
      </c>
      <c r="F148" s="256">
        <v>56888.639999999999</v>
      </c>
      <c r="H148" s="234">
        <v>7762.5</v>
      </c>
      <c r="J148" s="234">
        <v>12500</v>
      </c>
      <c r="N148" s="256">
        <v>2252597.11</v>
      </c>
      <c r="Q148" s="231">
        <v>1160774.6499999999</v>
      </c>
      <c r="S148" s="231">
        <v>1003.88</v>
      </c>
      <c r="T148" s="231">
        <v>893910.5</v>
      </c>
      <c r="U148" s="231">
        <v>21000</v>
      </c>
      <c r="V148" s="232">
        <v>1294934.5</v>
      </c>
      <c r="Y148" s="232">
        <v>463197.56</v>
      </c>
      <c r="Z148" s="232">
        <v>91634.45</v>
      </c>
    </row>
    <row r="149" spans="1:28" x14ac:dyDescent="0.2">
      <c r="A149" s="256" t="s">
        <v>3149</v>
      </c>
      <c r="B149" s="230">
        <v>126685.92</v>
      </c>
      <c r="C149" s="230">
        <v>10200</v>
      </c>
      <c r="D149" s="230">
        <v>40379.61</v>
      </c>
      <c r="E149" s="256">
        <v>1412374.92</v>
      </c>
      <c r="F149" s="256">
        <v>37850.9</v>
      </c>
      <c r="H149" s="234">
        <v>21162.5</v>
      </c>
      <c r="J149" s="234">
        <v>0</v>
      </c>
      <c r="N149" s="256">
        <v>605433.22</v>
      </c>
      <c r="Q149" s="231">
        <v>706041.62</v>
      </c>
      <c r="S149" s="231">
        <v>377.49</v>
      </c>
      <c r="T149" s="231">
        <v>590919</v>
      </c>
      <c r="U149" s="231">
        <v>4500</v>
      </c>
      <c r="V149" s="232">
        <v>854590</v>
      </c>
      <c r="Y149" s="232">
        <v>384420.5</v>
      </c>
      <c r="Z149" s="232">
        <v>90884.08</v>
      </c>
    </row>
    <row r="150" spans="1:28" x14ac:dyDescent="0.2">
      <c r="A150" s="256" t="s">
        <v>3150</v>
      </c>
      <c r="B150" s="230">
        <v>281440.45</v>
      </c>
      <c r="C150" s="230">
        <v>0</v>
      </c>
      <c r="D150" s="230">
        <v>46162.28</v>
      </c>
      <c r="E150" s="256">
        <v>1004281.8</v>
      </c>
      <c r="F150" s="256">
        <v>26628.66</v>
      </c>
      <c r="H150" s="234">
        <v>7762.5</v>
      </c>
      <c r="J150" s="234">
        <v>457.21</v>
      </c>
      <c r="N150" s="256">
        <v>698047.3</v>
      </c>
      <c r="Q150" s="231">
        <v>724956.77</v>
      </c>
      <c r="S150" s="231">
        <v>770.13</v>
      </c>
      <c r="T150" s="231">
        <v>857589.5</v>
      </c>
      <c r="U150" s="231">
        <v>16500</v>
      </c>
      <c r="V150" s="232">
        <v>1112384.5</v>
      </c>
      <c r="Y150" s="232">
        <v>430238.7</v>
      </c>
      <c r="Z150" s="232">
        <v>66809.960000000006</v>
      </c>
    </row>
    <row r="151" spans="1:28" x14ac:dyDescent="0.2">
      <c r="A151" s="256" t="s">
        <v>3151</v>
      </c>
      <c r="B151" s="230">
        <v>298670.90999999997</v>
      </c>
      <c r="C151" s="230">
        <v>29000</v>
      </c>
      <c r="D151" s="230">
        <v>60381.47</v>
      </c>
      <c r="E151" s="256">
        <v>1009439.98</v>
      </c>
      <c r="F151" s="256">
        <v>57512.22</v>
      </c>
      <c r="H151" s="234">
        <v>7600</v>
      </c>
      <c r="J151" s="234">
        <v>590.33000000000004</v>
      </c>
      <c r="N151" s="256">
        <v>399608.02</v>
      </c>
      <c r="Q151" s="231">
        <v>952633.28</v>
      </c>
      <c r="S151" s="231">
        <v>236.66</v>
      </c>
      <c r="T151" s="231">
        <v>318226.34999999998</v>
      </c>
      <c r="U151" s="231">
        <v>10500</v>
      </c>
      <c r="V151" s="232">
        <v>567476.35</v>
      </c>
      <c r="Y151" s="232">
        <v>469310.11</v>
      </c>
      <c r="Z151" s="232">
        <v>79916.7</v>
      </c>
    </row>
    <row r="152" spans="1:28" x14ac:dyDescent="0.2">
      <c r="A152" s="256" t="s">
        <v>3152</v>
      </c>
      <c r="B152" s="230">
        <v>79231.34</v>
      </c>
      <c r="C152" s="230">
        <v>0</v>
      </c>
      <c r="D152" s="230">
        <v>85975.88</v>
      </c>
      <c r="E152" s="256">
        <v>22404.46</v>
      </c>
      <c r="F152" s="256">
        <v>123603.72</v>
      </c>
      <c r="H152" s="234">
        <v>17500</v>
      </c>
      <c r="J152" s="234">
        <v>15084.11</v>
      </c>
      <c r="N152" s="256">
        <v>1677902.08</v>
      </c>
      <c r="Q152" s="231">
        <v>934001.95</v>
      </c>
      <c r="R152" s="231">
        <v>50000</v>
      </c>
      <c r="S152" s="231">
        <v>465.38</v>
      </c>
      <c r="T152" s="231">
        <v>654815</v>
      </c>
      <c r="U152" s="231">
        <v>15000</v>
      </c>
      <c r="V152" s="232">
        <v>1143078</v>
      </c>
      <c r="Y152" s="232">
        <v>453180.49</v>
      </c>
      <c r="Z152" s="232">
        <v>48952.1</v>
      </c>
    </row>
    <row r="153" spans="1:28" x14ac:dyDescent="0.2">
      <c r="A153" s="256" t="s">
        <v>3153</v>
      </c>
      <c r="B153" s="230">
        <v>518222.01</v>
      </c>
      <c r="C153" s="230">
        <v>0</v>
      </c>
      <c r="D153" s="230">
        <v>135220.48000000001</v>
      </c>
      <c r="E153" s="256">
        <v>671120.02</v>
      </c>
      <c r="F153" s="256">
        <v>100606.63</v>
      </c>
      <c r="H153" s="234">
        <v>6687.5</v>
      </c>
      <c r="J153" s="234">
        <v>90574</v>
      </c>
      <c r="N153" s="256">
        <v>511906.95</v>
      </c>
      <c r="Q153" s="231">
        <v>1670882.59</v>
      </c>
      <c r="R153" s="231">
        <v>25000</v>
      </c>
      <c r="S153" s="231">
        <v>271.11</v>
      </c>
      <c r="T153" s="231">
        <v>1244859</v>
      </c>
      <c r="U153" s="231">
        <v>28500</v>
      </c>
      <c r="V153" s="232">
        <v>1727848</v>
      </c>
      <c r="Y153" s="232">
        <v>664593.81999999995</v>
      </c>
      <c r="Z153" s="232">
        <v>70255.360000000001</v>
      </c>
    </row>
    <row r="154" spans="1:28" x14ac:dyDescent="0.2">
      <c r="A154" s="256" t="s">
        <v>3154</v>
      </c>
      <c r="B154" s="230">
        <v>1051958.22</v>
      </c>
      <c r="C154" s="230">
        <v>0</v>
      </c>
      <c r="D154" s="230">
        <v>74071.64</v>
      </c>
      <c r="E154" s="256">
        <v>567134.02</v>
      </c>
      <c r="F154" s="256">
        <v>108462.72</v>
      </c>
      <c r="H154" s="234">
        <v>24987.5</v>
      </c>
      <c r="J154" s="234">
        <v>15042.06</v>
      </c>
      <c r="N154" s="256">
        <v>3252587.34</v>
      </c>
      <c r="Q154" s="231">
        <v>1595256.8</v>
      </c>
      <c r="S154" s="231">
        <v>1065.07</v>
      </c>
      <c r="T154" s="231">
        <v>1199006.5</v>
      </c>
      <c r="U154" s="231">
        <v>27000</v>
      </c>
      <c r="V154" s="232">
        <v>1591212.5</v>
      </c>
      <c r="Y154" s="232">
        <v>716487.12</v>
      </c>
      <c r="Z154" s="232">
        <v>126196.82</v>
      </c>
    </row>
    <row r="155" spans="1:28" x14ac:dyDescent="0.2">
      <c r="A155" s="256" t="s">
        <v>3199</v>
      </c>
      <c r="B155" s="230">
        <v>408584.07</v>
      </c>
      <c r="C155" s="230">
        <v>0</v>
      </c>
      <c r="D155" s="230">
        <v>121972</v>
      </c>
      <c r="E155" s="256">
        <v>1434401.88</v>
      </c>
      <c r="F155" s="256">
        <v>73142.06</v>
      </c>
      <c r="H155" s="234">
        <v>7062.5</v>
      </c>
      <c r="J155" s="234">
        <v>20192.060000000001</v>
      </c>
      <c r="N155" s="256">
        <v>2705484.32</v>
      </c>
      <c r="Q155" s="231">
        <v>949975.21</v>
      </c>
      <c r="R155" s="231">
        <v>226763</v>
      </c>
      <c r="T155" s="231">
        <v>673310</v>
      </c>
      <c r="U155" s="231">
        <v>10500</v>
      </c>
      <c r="V155" s="232">
        <v>1107478</v>
      </c>
      <c r="Y155" s="232">
        <v>644870.64</v>
      </c>
      <c r="Z155" s="232">
        <v>71517.37</v>
      </c>
    </row>
    <row r="156" spans="1:28" x14ac:dyDescent="0.2">
      <c r="A156" s="256" t="s">
        <v>3155</v>
      </c>
      <c r="B156" s="230">
        <v>772235.4</v>
      </c>
      <c r="C156" s="230">
        <v>0</v>
      </c>
      <c r="D156" s="230">
        <v>86916.72</v>
      </c>
      <c r="E156" s="256">
        <v>551237.85</v>
      </c>
      <c r="F156" s="256">
        <v>472693.35</v>
      </c>
      <c r="H156" s="234">
        <v>17482.5</v>
      </c>
      <c r="J156" s="234">
        <v>0</v>
      </c>
      <c r="N156" s="256">
        <v>1733406.94</v>
      </c>
      <c r="Q156" s="231">
        <v>1777668.37</v>
      </c>
      <c r="R156" s="231">
        <v>99060</v>
      </c>
      <c r="S156" s="231">
        <v>423.44</v>
      </c>
      <c r="T156" s="231">
        <v>1283300</v>
      </c>
      <c r="U156" s="231">
        <v>10500</v>
      </c>
      <c r="V156" s="232">
        <v>1964598</v>
      </c>
      <c r="Y156" s="232">
        <v>491084.79</v>
      </c>
      <c r="Z156" s="232">
        <v>178848.88</v>
      </c>
    </row>
    <row r="157" spans="1:28" x14ac:dyDescent="0.2">
      <c r="A157" s="256" t="s">
        <v>3156</v>
      </c>
      <c r="B157" s="230">
        <v>759352.43</v>
      </c>
      <c r="C157" s="230">
        <v>0</v>
      </c>
      <c r="D157" s="230">
        <v>40916.74</v>
      </c>
      <c r="E157" s="256">
        <v>249211.69</v>
      </c>
      <c r="F157" s="256">
        <v>19781.16</v>
      </c>
      <c r="H157" s="234">
        <v>16162.5</v>
      </c>
      <c r="J157" s="234">
        <v>0</v>
      </c>
      <c r="M157" s="256">
        <v>-0.99</v>
      </c>
      <c r="N157" s="256">
        <v>1890457.72</v>
      </c>
      <c r="Q157" s="231">
        <v>1527392.45</v>
      </c>
      <c r="R157" s="231">
        <v>99510</v>
      </c>
      <c r="S157" s="231">
        <v>455.78</v>
      </c>
      <c r="T157" s="231">
        <v>422330</v>
      </c>
      <c r="U157" s="231">
        <v>10500</v>
      </c>
      <c r="V157" s="232">
        <v>1027874</v>
      </c>
      <c r="Y157" s="232">
        <v>309825.67</v>
      </c>
      <c r="Z157" s="232">
        <v>73301.62</v>
      </c>
      <c r="AB157" s="232">
        <v>32980</v>
      </c>
    </row>
    <row r="158" spans="1:28" x14ac:dyDescent="0.2">
      <c r="A158" s="256" t="s">
        <v>3157</v>
      </c>
      <c r="B158" s="230">
        <v>1156089.1599999999</v>
      </c>
      <c r="C158" s="230">
        <v>0</v>
      </c>
      <c r="D158" s="230">
        <v>81913.490000000005</v>
      </c>
      <c r="E158" s="256">
        <v>2254056.6800000002</v>
      </c>
      <c r="F158" s="256">
        <v>74364.17</v>
      </c>
      <c r="H158" s="234">
        <v>21982.5</v>
      </c>
      <c r="J158" s="234">
        <v>337.2</v>
      </c>
      <c r="M158" s="256">
        <v>-69.16</v>
      </c>
      <c r="N158" s="256">
        <v>715300.29</v>
      </c>
      <c r="Q158" s="231">
        <v>2010359.99</v>
      </c>
      <c r="R158" s="231">
        <v>134350</v>
      </c>
      <c r="S158" s="231">
        <v>1145.6199999999999</v>
      </c>
      <c r="T158" s="231">
        <v>922600</v>
      </c>
      <c r="U158" s="231">
        <v>19500</v>
      </c>
      <c r="V158" s="232">
        <v>1671563</v>
      </c>
      <c r="Y158" s="232">
        <v>636681.68999999994</v>
      </c>
      <c r="Z158" s="232">
        <v>158671.62</v>
      </c>
    </row>
    <row r="159" spans="1:28" x14ac:dyDescent="0.2">
      <c r="A159" s="256" t="s">
        <v>3158</v>
      </c>
      <c r="B159" s="230">
        <v>1249772.79</v>
      </c>
      <c r="C159" s="230">
        <v>0</v>
      </c>
      <c r="D159" s="230">
        <v>98540.03</v>
      </c>
      <c r="E159" s="256">
        <v>300245.67</v>
      </c>
      <c r="F159" s="256">
        <v>143394.09</v>
      </c>
      <c r="H159" s="234">
        <v>16237.5</v>
      </c>
      <c r="J159" s="234">
        <v>0</v>
      </c>
      <c r="M159" s="256">
        <v>2.5</v>
      </c>
      <c r="N159" s="256">
        <v>1595931.52</v>
      </c>
      <c r="Q159" s="231">
        <v>1831222.49</v>
      </c>
      <c r="R159" s="231">
        <v>373250</v>
      </c>
      <c r="S159" s="231">
        <v>891.65</v>
      </c>
      <c r="T159" s="231">
        <v>477680</v>
      </c>
      <c r="V159" s="232">
        <v>1155886</v>
      </c>
      <c r="Y159" s="232">
        <v>458459.9</v>
      </c>
      <c r="Z159" s="232">
        <v>74464.44</v>
      </c>
      <c r="AB159" s="232">
        <v>26940</v>
      </c>
    </row>
    <row r="160" spans="1:28" x14ac:dyDescent="0.2">
      <c r="A160" s="256" t="s">
        <v>3159</v>
      </c>
      <c r="B160" s="230">
        <v>653767.81999999995</v>
      </c>
      <c r="C160" s="230">
        <v>0</v>
      </c>
      <c r="D160" s="230">
        <v>46184.47</v>
      </c>
      <c r="E160" s="256">
        <v>303581.77</v>
      </c>
      <c r="F160" s="256">
        <v>122391.16</v>
      </c>
      <c r="G160" s="234">
        <v>3300</v>
      </c>
      <c r="H160" s="234">
        <v>53075.5</v>
      </c>
      <c r="N160" s="256">
        <v>2218013.29</v>
      </c>
      <c r="Q160" s="231">
        <v>957799.55</v>
      </c>
      <c r="R160" s="231">
        <v>30000</v>
      </c>
      <c r="S160" s="231">
        <v>172.43</v>
      </c>
      <c r="T160" s="231">
        <v>903575.5</v>
      </c>
      <c r="V160" s="232">
        <v>1235435.5</v>
      </c>
      <c r="Y160" s="232">
        <v>203487.02</v>
      </c>
      <c r="Z160" s="232">
        <v>54929.279999999999</v>
      </c>
    </row>
    <row r="161" spans="1:28" x14ac:dyDescent="0.2">
      <c r="A161" s="256" t="s">
        <v>3160</v>
      </c>
      <c r="B161" s="230">
        <v>616000.96</v>
      </c>
      <c r="C161" s="230">
        <v>0</v>
      </c>
      <c r="D161" s="230">
        <v>30421.99</v>
      </c>
      <c r="E161" s="256">
        <v>124843.76</v>
      </c>
      <c r="F161" s="256">
        <v>687642.37</v>
      </c>
      <c r="J161" s="234">
        <v>1044.57</v>
      </c>
      <c r="N161" s="256">
        <v>1904185.77</v>
      </c>
      <c r="Q161" s="231">
        <v>1253380.1599999999</v>
      </c>
      <c r="R161" s="231">
        <v>46870</v>
      </c>
      <c r="S161" s="231">
        <v>433.25</v>
      </c>
      <c r="T161" s="231">
        <v>1542680</v>
      </c>
      <c r="V161" s="232">
        <v>2105215.77</v>
      </c>
      <c r="Y161" s="232">
        <v>255332.09</v>
      </c>
      <c r="Z161" s="232">
        <v>136239.21</v>
      </c>
    </row>
    <row r="162" spans="1:28" x14ac:dyDescent="0.2">
      <c r="A162" s="256" t="s">
        <v>3161</v>
      </c>
      <c r="B162" s="230">
        <v>693754.54</v>
      </c>
      <c r="C162" s="230">
        <v>0</v>
      </c>
      <c r="D162" s="230">
        <v>18679.04</v>
      </c>
      <c r="E162" s="256">
        <v>388670.3</v>
      </c>
      <c r="F162" s="256">
        <v>713270.5</v>
      </c>
      <c r="J162" s="234">
        <v>269.5</v>
      </c>
      <c r="N162" s="256">
        <v>2050038.21</v>
      </c>
      <c r="Q162" s="231">
        <v>1352254.22</v>
      </c>
      <c r="R162" s="231">
        <v>96325</v>
      </c>
      <c r="S162" s="231">
        <v>325.02</v>
      </c>
      <c r="T162" s="231">
        <v>793020.42</v>
      </c>
      <c r="U162" s="231">
        <v>0.38</v>
      </c>
      <c r="V162" s="232">
        <v>1331493.42</v>
      </c>
      <c r="Y162" s="232">
        <v>266031.92</v>
      </c>
      <c r="Z162" s="232">
        <v>135829.84</v>
      </c>
      <c r="AB162" s="232">
        <v>0.38</v>
      </c>
    </row>
    <row r="163" spans="1:28" x14ac:dyDescent="0.2">
      <c r="A163" s="256" t="s">
        <v>3162</v>
      </c>
      <c r="B163" s="230">
        <v>1237105.96</v>
      </c>
      <c r="C163" s="230">
        <v>0</v>
      </c>
      <c r="D163" s="230">
        <v>62104.09</v>
      </c>
      <c r="E163" s="256">
        <v>1931632.28</v>
      </c>
      <c r="F163" s="256">
        <v>195766.32</v>
      </c>
      <c r="J163" s="234">
        <v>70.09</v>
      </c>
      <c r="M163" s="256">
        <v>-54447.14</v>
      </c>
      <c r="N163" s="256">
        <v>345682.71</v>
      </c>
      <c r="Q163" s="231">
        <v>1917333.38</v>
      </c>
      <c r="R163" s="231">
        <v>228400</v>
      </c>
      <c r="S163" s="231">
        <v>714.37</v>
      </c>
      <c r="T163" s="231">
        <v>1211030</v>
      </c>
      <c r="V163" s="232">
        <v>1939220</v>
      </c>
      <c r="Y163" s="232">
        <v>290624.65000000002</v>
      </c>
      <c r="Z163" s="232">
        <v>230060.53</v>
      </c>
    </row>
    <row r="164" spans="1:28" x14ac:dyDescent="0.2">
      <c r="A164" s="256" t="s">
        <v>3163</v>
      </c>
      <c r="B164" s="230">
        <v>1299629.04</v>
      </c>
      <c r="C164" s="230">
        <v>0</v>
      </c>
      <c r="D164" s="230">
        <v>77851.8</v>
      </c>
      <c r="E164" s="256">
        <v>896468.66</v>
      </c>
      <c r="F164" s="256">
        <v>183397.37</v>
      </c>
      <c r="G164" s="234">
        <v>3500</v>
      </c>
      <c r="H164" s="234">
        <v>14160</v>
      </c>
      <c r="J164" s="234">
        <v>183.93</v>
      </c>
      <c r="M164" s="256">
        <v>139669.06</v>
      </c>
      <c r="N164" s="256">
        <v>633085.80000000005</v>
      </c>
      <c r="Q164" s="231">
        <v>940603.83</v>
      </c>
      <c r="R164" s="231">
        <v>208200</v>
      </c>
      <c r="S164" s="231">
        <v>2149</v>
      </c>
      <c r="T164" s="231">
        <v>653030</v>
      </c>
      <c r="U164" s="231">
        <v>10500</v>
      </c>
      <c r="V164" s="232">
        <v>939739</v>
      </c>
      <c r="Y164" s="232">
        <v>399601.42</v>
      </c>
      <c r="Z164" s="232">
        <v>94692.15</v>
      </c>
    </row>
    <row r="165" spans="1:28" x14ac:dyDescent="0.2">
      <c r="A165" s="256" t="s">
        <v>3164</v>
      </c>
      <c r="B165" s="230">
        <v>1299898.79</v>
      </c>
      <c r="C165" s="230">
        <v>0</v>
      </c>
      <c r="D165" s="230">
        <v>44668.07</v>
      </c>
      <c r="E165" s="256">
        <v>94793.44</v>
      </c>
      <c r="F165" s="256">
        <v>221778.55</v>
      </c>
      <c r="H165" s="234">
        <v>32577.5</v>
      </c>
      <c r="J165" s="234">
        <v>298.79000000000002</v>
      </c>
      <c r="K165" s="256">
        <v>0</v>
      </c>
      <c r="M165" s="256">
        <v>185836.08</v>
      </c>
      <c r="N165" s="256">
        <v>1315994.6399999999</v>
      </c>
      <c r="Q165" s="231">
        <v>1107809.21</v>
      </c>
      <c r="R165" s="231">
        <v>34077</v>
      </c>
      <c r="S165" s="231">
        <v>2234.4299999999998</v>
      </c>
      <c r="T165" s="231">
        <v>778680</v>
      </c>
      <c r="U165" s="231">
        <v>24750</v>
      </c>
      <c r="V165" s="232">
        <v>1153340</v>
      </c>
      <c r="Y165" s="232">
        <v>378423.1</v>
      </c>
      <c r="Z165" s="232">
        <v>33508.58</v>
      </c>
    </row>
    <row r="166" spans="1:28" x14ac:dyDescent="0.2">
      <c r="A166" s="256" t="s">
        <v>3165</v>
      </c>
      <c r="B166" s="230">
        <v>893464.23</v>
      </c>
      <c r="C166" s="230">
        <v>0</v>
      </c>
      <c r="D166" s="230">
        <v>54842.36</v>
      </c>
      <c r="E166" s="256">
        <v>122402.88</v>
      </c>
      <c r="F166" s="256">
        <v>527628.77</v>
      </c>
      <c r="G166" s="234">
        <v>4500</v>
      </c>
      <c r="J166" s="234">
        <v>0</v>
      </c>
      <c r="M166" s="256">
        <v>209163.98</v>
      </c>
      <c r="N166" s="256">
        <v>1954472.19</v>
      </c>
      <c r="Q166" s="231">
        <v>1204749.19</v>
      </c>
      <c r="R166" s="231">
        <v>195000</v>
      </c>
      <c r="S166" s="231">
        <v>1413.26</v>
      </c>
      <c r="T166" s="231">
        <v>1038120</v>
      </c>
      <c r="U166" s="231">
        <v>12900</v>
      </c>
      <c r="V166" s="232">
        <v>1464475</v>
      </c>
      <c r="Y166" s="232">
        <v>423618</v>
      </c>
      <c r="Z166" s="232">
        <v>114320.29</v>
      </c>
    </row>
    <row r="167" spans="1:28" x14ac:dyDescent="0.2">
      <c r="A167" s="256" t="s">
        <v>3166</v>
      </c>
      <c r="B167" s="230">
        <v>994554.91</v>
      </c>
      <c r="C167" s="230">
        <v>0</v>
      </c>
      <c r="D167" s="230">
        <v>26530.52</v>
      </c>
      <c r="E167" s="256">
        <v>504484.01</v>
      </c>
      <c r="F167" s="256">
        <v>74228.41</v>
      </c>
      <c r="G167" s="234">
        <v>9872</v>
      </c>
      <c r="H167" s="234">
        <v>21816.5</v>
      </c>
      <c r="J167" s="234">
        <v>320.8</v>
      </c>
      <c r="M167" s="256">
        <v>128918.68</v>
      </c>
      <c r="N167" s="256">
        <v>1659140.58</v>
      </c>
      <c r="Q167" s="231">
        <v>973803.72</v>
      </c>
      <c r="R167" s="231">
        <v>247000</v>
      </c>
      <c r="S167" s="231">
        <v>1475.62</v>
      </c>
      <c r="T167" s="231">
        <v>1204680</v>
      </c>
      <c r="U167" s="231">
        <v>26000</v>
      </c>
      <c r="V167" s="232">
        <v>1479570</v>
      </c>
      <c r="Y167" s="232">
        <v>543797.92000000004</v>
      </c>
      <c r="Z167" s="232">
        <v>81236.89</v>
      </c>
    </row>
    <row r="168" spans="1:28" x14ac:dyDescent="0.2">
      <c r="A168" s="256" t="s">
        <v>3167</v>
      </c>
      <c r="B168" s="230">
        <v>730675.14</v>
      </c>
      <c r="C168" s="230">
        <v>0</v>
      </c>
      <c r="D168" s="230">
        <v>35889.22</v>
      </c>
      <c r="E168" s="256">
        <v>451540.05</v>
      </c>
      <c r="F168" s="256">
        <v>117396.42</v>
      </c>
      <c r="G168" s="234">
        <v>10000</v>
      </c>
      <c r="H168" s="234">
        <v>35157.800000000003</v>
      </c>
      <c r="J168" s="234">
        <v>1189.3699999999999</v>
      </c>
      <c r="M168" s="256">
        <v>186095.32</v>
      </c>
      <c r="N168" s="256">
        <v>3430123.36</v>
      </c>
      <c r="Q168" s="231">
        <v>1174842.6200000001</v>
      </c>
      <c r="R168" s="231">
        <v>234000</v>
      </c>
      <c r="T168" s="231">
        <v>1643080</v>
      </c>
      <c r="U168" s="231">
        <v>19450</v>
      </c>
      <c r="V168" s="232">
        <v>2079330</v>
      </c>
      <c r="Y168" s="232">
        <v>781963.05</v>
      </c>
      <c r="Z168" s="232">
        <v>129095.05</v>
      </c>
    </row>
    <row r="169" spans="1:28" x14ac:dyDescent="0.2">
      <c r="A169" s="256" t="s">
        <v>3168</v>
      </c>
      <c r="B169" s="230">
        <v>460759.56</v>
      </c>
      <c r="C169" s="230">
        <v>0</v>
      </c>
      <c r="D169" s="230">
        <v>73196.83</v>
      </c>
      <c r="E169" s="256">
        <v>3736480.89</v>
      </c>
      <c r="F169" s="256">
        <v>112889.81</v>
      </c>
      <c r="J169" s="234">
        <v>1255.92</v>
      </c>
      <c r="M169" s="256">
        <v>20.37</v>
      </c>
      <c r="N169" s="256">
        <v>2074034.47</v>
      </c>
      <c r="Q169" s="231">
        <v>868796.7</v>
      </c>
      <c r="S169" s="231">
        <v>878.68</v>
      </c>
      <c r="T169" s="231">
        <v>520730</v>
      </c>
      <c r="V169" s="232">
        <v>1025098</v>
      </c>
      <c r="Y169" s="232">
        <v>370018.6</v>
      </c>
      <c r="Z169" s="232">
        <v>6377.35</v>
      </c>
    </row>
    <row r="170" spans="1:28" x14ac:dyDescent="0.2">
      <c r="A170" s="256" t="s">
        <v>3169</v>
      </c>
      <c r="B170" s="230">
        <v>608084.54</v>
      </c>
      <c r="C170" s="230">
        <v>0</v>
      </c>
      <c r="D170" s="230">
        <v>91393.31</v>
      </c>
      <c r="E170" s="256">
        <v>206533.4</v>
      </c>
      <c r="F170" s="256">
        <v>51742.25</v>
      </c>
      <c r="J170" s="234">
        <v>140465.99</v>
      </c>
      <c r="M170" s="256">
        <v>7.19</v>
      </c>
      <c r="N170" s="256">
        <v>2188176.4900000002</v>
      </c>
      <c r="Q170" s="231">
        <v>1195586.8899999999</v>
      </c>
      <c r="R170" s="231">
        <v>16500</v>
      </c>
      <c r="S170" s="231">
        <v>1051.31</v>
      </c>
      <c r="T170" s="231">
        <v>865441</v>
      </c>
      <c r="V170" s="232">
        <v>1499027.99</v>
      </c>
      <c r="Y170" s="232">
        <v>572135.48</v>
      </c>
      <c r="Z170" s="232">
        <v>60741.3</v>
      </c>
    </row>
    <row r="171" spans="1:28" x14ac:dyDescent="0.2">
      <c r="A171" s="256" t="s">
        <v>3170</v>
      </c>
      <c r="B171" s="230">
        <v>432988.1</v>
      </c>
      <c r="C171" s="230">
        <v>0</v>
      </c>
      <c r="D171" s="230">
        <v>111063.82</v>
      </c>
      <c r="E171" s="256">
        <v>456021.69</v>
      </c>
      <c r="F171" s="256">
        <v>656164.74</v>
      </c>
      <c r="J171" s="234">
        <v>4468</v>
      </c>
      <c r="M171" s="256">
        <v>14156</v>
      </c>
      <c r="N171" s="256">
        <v>1890317.34</v>
      </c>
      <c r="Q171" s="231">
        <v>866131.25</v>
      </c>
      <c r="R171" s="231">
        <v>9000</v>
      </c>
      <c r="S171" s="231">
        <v>1864.85</v>
      </c>
      <c r="T171" s="231">
        <v>802090</v>
      </c>
      <c r="V171" s="232">
        <v>1193977</v>
      </c>
      <c r="Y171" s="232">
        <v>506133.6</v>
      </c>
      <c r="Z171" s="232">
        <v>64200.15</v>
      </c>
    </row>
    <row r="172" spans="1:28" x14ac:dyDescent="0.2">
      <c r="A172" s="256" t="s">
        <v>3171</v>
      </c>
      <c r="B172" s="230">
        <v>535648.84</v>
      </c>
      <c r="C172" s="230">
        <v>0</v>
      </c>
      <c r="D172" s="230">
        <v>60975.26</v>
      </c>
      <c r="E172" s="256">
        <v>292143.95</v>
      </c>
      <c r="F172" s="256">
        <v>179367.2</v>
      </c>
      <c r="J172" s="234">
        <v>183950.8</v>
      </c>
      <c r="M172" s="256">
        <v>-30800</v>
      </c>
      <c r="N172" s="256">
        <v>2400624.13</v>
      </c>
      <c r="Q172" s="231">
        <v>872620.85</v>
      </c>
      <c r="S172" s="231">
        <v>993.41</v>
      </c>
      <c r="T172" s="231">
        <v>1270620</v>
      </c>
      <c r="V172" s="232">
        <v>1696135.75</v>
      </c>
      <c r="W172" s="232">
        <v>7500</v>
      </c>
      <c r="Y172" s="232">
        <v>427465.62</v>
      </c>
      <c r="Z172" s="232">
        <v>114384.41</v>
      </c>
    </row>
    <row r="173" spans="1:28" x14ac:dyDescent="0.2">
      <c r="A173" s="256" t="s">
        <v>3172</v>
      </c>
      <c r="B173" s="230">
        <v>1082272.0900000001</v>
      </c>
      <c r="C173" s="230">
        <v>0</v>
      </c>
      <c r="D173" s="230">
        <v>44581.41</v>
      </c>
      <c r="E173" s="256">
        <v>666436</v>
      </c>
      <c r="F173" s="256">
        <v>493068.1</v>
      </c>
      <c r="J173" s="234">
        <v>364.98</v>
      </c>
      <c r="M173" s="256">
        <v>-7.79</v>
      </c>
      <c r="N173" s="256">
        <v>1658240.02</v>
      </c>
      <c r="Q173" s="231">
        <v>1314940.25</v>
      </c>
      <c r="R173" s="231">
        <v>130800</v>
      </c>
      <c r="S173" s="231">
        <v>1669.14</v>
      </c>
      <c r="T173" s="231">
        <v>764230</v>
      </c>
      <c r="V173" s="232">
        <v>1459848</v>
      </c>
      <c r="Y173" s="232">
        <v>527701.39</v>
      </c>
      <c r="Z173" s="232">
        <v>99314.53</v>
      </c>
    </row>
    <row r="174" spans="1:28" x14ac:dyDescent="0.2">
      <c r="A174" s="254" t="s">
        <v>3173</v>
      </c>
      <c r="B174" s="230">
        <v>460451.31</v>
      </c>
      <c r="C174" s="230">
        <v>0</v>
      </c>
      <c r="D174" s="230">
        <v>102383.65</v>
      </c>
      <c r="E174" s="256">
        <v>351189.11</v>
      </c>
      <c r="F174" s="256">
        <v>102828.58</v>
      </c>
      <c r="J174" s="234">
        <v>17.37</v>
      </c>
      <c r="M174" s="256">
        <v>-15600</v>
      </c>
      <c r="N174" s="256">
        <v>2400624.13</v>
      </c>
      <c r="Q174" s="231">
        <v>1352240.02</v>
      </c>
      <c r="R174" s="231">
        <v>44300</v>
      </c>
      <c r="S174" s="231">
        <v>693.93</v>
      </c>
      <c r="T174" s="231">
        <v>750270</v>
      </c>
      <c r="V174" s="232">
        <v>1486885.92</v>
      </c>
      <c r="Y174" s="232">
        <v>618039.99</v>
      </c>
      <c r="Z174" s="232">
        <v>64343.23</v>
      </c>
    </row>
    <row r="175" spans="1:28" x14ac:dyDescent="0.2">
      <c r="A175" s="256" t="s">
        <v>3174</v>
      </c>
      <c r="B175" s="230">
        <v>801837.06</v>
      </c>
      <c r="C175" s="230">
        <v>0</v>
      </c>
      <c r="D175" s="230">
        <v>22627.69</v>
      </c>
      <c r="E175" s="256">
        <v>130267.87</v>
      </c>
      <c r="F175" s="256">
        <v>84352.34</v>
      </c>
      <c r="J175" s="234">
        <v>65.42</v>
      </c>
      <c r="N175" s="256">
        <v>1908740.29</v>
      </c>
      <c r="Q175" s="231">
        <v>1361310.62</v>
      </c>
      <c r="S175" s="231">
        <v>1543.65</v>
      </c>
      <c r="T175" s="231">
        <v>1009670</v>
      </c>
      <c r="V175" s="232">
        <v>1527320</v>
      </c>
      <c r="Y175" s="232">
        <v>505326.6</v>
      </c>
      <c r="Z175" s="232">
        <v>54697.34</v>
      </c>
    </row>
    <row r="176" spans="1:28" x14ac:dyDescent="0.2">
      <c r="A176" s="256" t="s">
        <v>3175</v>
      </c>
      <c r="B176" s="230">
        <v>807657.39</v>
      </c>
      <c r="C176" s="230">
        <v>0</v>
      </c>
      <c r="D176" s="230">
        <v>36317.96</v>
      </c>
      <c r="E176" s="256">
        <v>453392.73</v>
      </c>
      <c r="F176" s="256">
        <v>155391.78</v>
      </c>
      <c r="J176" s="234">
        <v>46.83</v>
      </c>
      <c r="N176" s="256">
        <v>2036218.61</v>
      </c>
      <c r="Q176" s="231">
        <v>1374529.04</v>
      </c>
      <c r="R176" s="231">
        <v>80000</v>
      </c>
      <c r="S176" s="231">
        <v>1347.47</v>
      </c>
      <c r="T176" s="231">
        <v>945190</v>
      </c>
      <c r="V176" s="232">
        <v>1635790</v>
      </c>
      <c r="Y176" s="232">
        <v>452118.06</v>
      </c>
      <c r="Z176" s="232">
        <v>125603.95</v>
      </c>
    </row>
    <row r="177" spans="1:26" x14ac:dyDescent="0.2">
      <c r="A177" s="256" t="s">
        <v>3176</v>
      </c>
      <c r="B177" s="230">
        <v>729657.83</v>
      </c>
      <c r="C177" s="230">
        <v>0</v>
      </c>
      <c r="D177" s="230">
        <v>24989.16</v>
      </c>
      <c r="E177" s="256">
        <v>53402.86</v>
      </c>
      <c r="F177" s="256">
        <v>154514.87</v>
      </c>
      <c r="J177" s="234">
        <v>37.380000000000003</v>
      </c>
      <c r="N177" s="256">
        <v>2581996.2400000002</v>
      </c>
      <c r="Q177" s="231">
        <v>862660.41</v>
      </c>
      <c r="R177" s="231">
        <v>70135</v>
      </c>
      <c r="S177" s="231">
        <v>1129.03</v>
      </c>
      <c r="T177" s="231">
        <v>590990</v>
      </c>
      <c r="V177" s="232">
        <v>930000</v>
      </c>
      <c r="Y177" s="232">
        <v>265342.03999999998</v>
      </c>
      <c r="Z177" s="232">
        <v>126356.9</v>
      </c>
    </row>
    <row r="178" spans="1:26" x14ac:dyDescent="0.2">
      <c r="A178" s="256" t="s">
        <v>3177</v>
      </c>
      <c r="B178" s="230">
        <v>745206.33</v>
      </c>
      <c r="C178" s="230">
        <v>0</v>
      </c>
      <c r="D178" s="230">
        <v>23432.04</v>
      </c>
      <c r="E178" s="256">
        <v>177159.02</v>
      </c>
      <c r="F178" s="256">
        <v>147328.13</v>
      </c>
      <c r="J178" s="234">
        <v>194.42</v>
      </c>
      <c r="N178" s="256">
        <v>1442473.15</v>
      </c>
      <c r="Q178" s="231">
        <v>1179864.56</v>
      </c>
      <c r="R178" s="231">
        <v>133539</v>
      </c>
      <c r="S178" s="231">
        <v>921.23</v>
      </c>
      <c r="T178" s="231">
        <v>786560</v>
      </c>
      <c r="U178" s="231">
        <v>5608</v>
      </c>
      <c r="V178" s="232">
        <v>1116320</v>
      </c>
      <c r="Y178" s="232">
        <v>370335.38</v>
      </c>
      <c r="Z178" s="232">
        <v>111219.42</v>
      </c>
    </row>
    <row r="179" spans="1:26" x14ac:dyDescent="0.2">
      <c r="A179" s="256" t="s">
        <v>3178</v>
      </c>
      <c r="B179" s="230">
        <v>883493.97</v>
      </c>
      <c r="C179" s="230">
        <v>0</v>
      </c>
      <c r="D179" s="230">
        <v>4440.4799999999996</v>
      </c>
      <c r="E179" s="256">
        <v>238061.35</v>
      </c>
      <c r="F179" s="256">
        <v>108174.44</v>
      </c>
      <c r="J179" s="234">
        <v>0</v>
      </c>
      <c r="N179" s="256">
        <v>1708773.29</v>
      </c>
      <c r="Q179" s="231">
        <v>748048.25</v>
      </c>
      <c r="R179" s="231">
        <v>113000</v>
      </c>
      <c r="S179" s="231">
        <v>1430.31</v>
      </c>
      <c r="T179" s="231">
        <v>681730</v>
      </c>
      <c r="V179" s="232">
        <v>932520</v>
      </c>
      <c r="Y179" s="232">
        <v>321947.53999999998</v>
      </c>
      <c r="Z179" s="232">
        <v>95434.1</v>
      </c>
    </row>
    <row r="180" spans="1:26" x14ac:dyDescent="0.2">
      <c r="A180" s="256" t="s">
        <v>3179</v>
      </c>
      <c r="B180" s="230">
        <v>631026.61</v>
      </c>
      <c r="C180" s="230">
        <v>0</v>
      </c>
      <c r="D180" s="230">
        <v>22163.3</v>
      </c>
      <c r="E180" s="256">
        <v>25950.799999999999</v>
      </c>
      <c r="F180" s="256">
        <v>54506.58</v>
      </c>
      <c r="J180" s="234">
        <v>29.8</v>
      </c>
      <c r="M180" s="256">
        <v>-4</v>
      </c>
      <c r="N180" s="256">
        <v>1572242.02</v>
      </c>
      <c r="Q180" s="231">
        <v>889245.92</v>
      </c>
      <c r="R180" s="231">
        <v>208913</v>
      </c>
      <c r="S180" s="231">
        <v>1151.17</v>
      </c>
      <c r="T180" s="231">
        <v>690900</v>
      </c>
      <c r="V180" s="232">
        <v>1054600</v>
      </c>
      <c r="Y180" s="232">
        <v>381245.31</v>
      </c>
      <c r="Z180" s="232">
        <v>36463.4</v>
      </c>
    </row>
    <row r="181" spans="1:26" x14ac:dyDescent="0.2">
      <c r="A181" s="256" t="s">
        <v>3180</v>
      </c>
      <c r="B181" s="230">
        <v>662397.35</v>
      </c>
      <c r="C181" s="230">
        <v>0</v>
      </c>
      <c r="D181" s="230">
        <v>16438.830000000002</v>
      </c>
      <c r="E181" s="256">
        <v>92215.11</v>
      </c>
      <c r="F181" s="256">
        <v>121249.71</v>
      </c>
      <c r="J181" s="234">
        <v>46.74</v>
      </c>
      <c r="N181" s="256">
        <v>1286359.3700000001</v>
      </c>
      <c r="Q181" s="231">
        <v>1286365.6499999999</v>
      </c>
      <c r="R181" s="231">
        <v>122555</v>
      </c>
      <c r="S181" s="231">
        <v>1171.01</v>
      </c>
      <c r="T181" s="231">
        <v>748509</v>
      </c>
      <c r="V181" s="232">
        <v>1204479</v>
      </c>
      <c r="Y181" s="232">
        <v>413999.02</v>
      </c>
      <c r="Z181" s="232">
        <v>50134.02</v>
      </c>
    </row>
    <row r="182" spans="1:26" x14ac:dyDescent="0.2">
      <c r="A182" s="256" t="s">
        <v>3181</v>
      </c>
      <c r="B182" s="230">
        <v>683227.92</v>
      </c>
      <c r="C182" s="230">
        <v>21454.880000000001</v>
      </c>
      <c r="D182" s="230">
        <v>58664.92</v>
      </c>
      <c r="E182" s="256">
        <v>239880.73</v>
      </c>
      <c r="F182" s="256">
        <v>79321.570000000007</v>
      </c>
      <c r="G182" s="234">
        <v>68429.47</v>
      </c>
      <c r="H182" s="234">
        <v>8575.43</v>
      </c>
      <c r="I182" s="234">
        <v>1107</v>
      </c>
      <c r="N182" s="256">
        <v>1621669.25</v>
      </c>
      <c r="Q182" s="231">
        <v>761013.47</v>
      </c>
      <c r="S182" s="231">
        <v>1057.18</v>
      </c>
      <c r="T182" s="231">
        <v>300090</v>
      </c>
      <c r="U182" s="231">
        <v>121495.8</v>
      </c>
      <c r="V182" s="232">
        <v>709748.5</v>
      </c>
      <c r="Y182" s="232">
        <v>189292.78</v>
      </c>
      <c r="Z182" s="232">
        <v>39825.58</v>
      </c>
    </row>
    <row r="183" spans="1:26" x14ac:dyDescent="0.2">
      <c r="A183" s="256" t="s">
        <v>3182</v>
      </c>
      <c r="B183" s="230">
        <v>287305.69</v>
      </c>
      <c r="C183" s="230">
        <v>0</v>
      </c>
      <c r="D183" s="230">
        <v>46040.97</v>
      </c>
      <c r="E183" s="256">
        <v>308474.92</v>
      </c>
      <c r="F183" s="256">
        <v>246036.5</v>
      </c>
      <c r="G183" s="234">
        <v>32685</v>
      </c>
      <c r="N183" s="256">
        <v>2143817.25</v>
      </c>
      <c r="Q183" s="231">
        <v>835704.45</v>
      </c>
      <c r="S183" s="231">
        <v>386.7</v>
      </c>
      <c r="T183" s="231">
        <v>856520</v>
      </c>
      <c r="U183" s="231">
        <v>122607.08</v>
      </c>
      <c r="V183" s="232">
        <v>1123815</v>
      </c>
      <c r="Y183" s="232">
        <v>435398.49</v>
      </c>
      <c r="Z183" s="232">
        <v>76727.850000000006</v>
      </c>
    </row>
    <row r="184" spans="1:26" x14ac:dyDescent="0.2">
      <c r="A184" s="256" t="s">
        <v>3183</v>
      </c>
      <c r="B184" s="230">
        <v>632366.73</v>
      </c>
      <c r="C184" s="230">
        <v>64398</v>
      </c>
      <c r="D184" s="230">
        <v>23934.25</v>
      </c>
      <c r="E184" s="256">
        <v>2280562.58</v>
      </c>
      <c r="F184" s="256">
        <v>188287.86</v>
      </c>
      <c r="G184" s="234">
        <v>15025</v>
      </c>
      <c r="N184" s="256">
        <v>309335.96999999997</v>
      </c>
      <c r="Q184" s="231">
        <v>593382.64</v>
      </c>
      <c r="S184" s="231">
        <v>972.22</v>
      </c>
      <c r="T184" s="231">
        <v>661620</v>
      </c>
      <c r="U184" s="231">
        <v>84412.06</v>
      </c>
      <c r="V184" s="232">
        <v>821672</v>
      </c>
      <c r="Y184" s="232">
        <v>239680.65</v>
      </c>
      <c r="Z184" s="232">
        <v>103802.53</v>
      </c>
    </row>
    <row r="185" spans="1:26" x14ac:dyDescent="0.2">
      <c r="A185" s="256" t="s">
        <v>3184</v>
      </c>
      <c r="B185" s="230">
        <v>284222.94</v>
      </c>
      <c r="C185" s="230">
        <v>31705.99</v>
      </c>
      <c r="D185" s="230">
        <v>30983.200000000001</v>
      </c>
      <c r="E185" s="256">
        <v>95188.22</v>
      </c>
      <c r="F185" s="256">
        <v>75927.039999999994</v>
      </c>
      <c r="G185" s="234">
        <v>12300</v>
      </c>
      <c r="H185" s="234">
        <v>71737</v>
      </c>
      <c r="J185" s="234">
        <v>290</v>
      </c>
      <c r="N185" s="256">
        <v>1558084.6</v>
      </c>
      <c r="Q185" s="231">
        <v>658268.48</v>
      </c>
      <c r="S185" s="231">
        <v>376.07</v>
      </c>
      <c r="T185" s="231">
        <v>529700</v>
      </c>
      <c r="U185" s="231">
        <v>59656.38</v>
      </c>
      <c r="V185" s="232">
        <v>840210</v>
      </c>
      <c r="Y185" s="232">
        <v>259119.35</v>
      </c>
      <c r="Z185" s="232">
        <v>27912.57</v>
      </c>
    </row>
    <row r="186" spans="1:26" x14ac:dyDescent="0.2">
      <c r="A186" s="256" t="s">
        <v>3185</v>
      </c>
      <c r="B186" s="230">
        <v>613795.9</v>
      </c>
      <c r="C186" s="230">
        <v>8434.15</v>
      </c>
      <c r="D186" s="230">
        <v>25911.75</v>
      </c>
      <c r="E186" s="256">
        <v>382918.8</v>
      </c>
      <c r="F186" s="256">
        <v>183421.11</v>
      </c>
      <c r="G186" s="234">
        <v>0</v>
      </c>
      <c r="M186" s="256">
        <v>-5507.15</v>
      </c>
      <c r="N186" s="256">
        <v>1939631.19</v>
      </c>
      <c r="Q186" s="231">
        <v>1139220.1100000001</v>
      </c>
      <c r="S186" s="231">
        <v>780.27</v>
      </c>
      <c r="T186" s="231">
        <v>685320</v>
      </c>
      <c r="U186" s="231">
        <v>204456.58</v>
      </c>
      <c r="V186" s="232">
        <v>1216597</v>
      </c>
      <c r="Y186" s="232">
        <v>421564.83</v>
      </c>
      <c r="Z186" s="232">
        <v>72527.8</v>
      </c>
    </row>
    <row r="187" spans="1:26" x14ac:dyDescent="0.2">
      <c r="A187" s="256" t="s">
        <v>3186</v>
      </c>
      <c r="B187" s="230">
        <v>861739.1</v>
      </c>
      <c r="C187" s="230">
        <v>52380.35</v>
      </c>
      <c r="D187" s="230">
        <v>94696.28</v>
      </c>
      <c r="E187" s="256">
        <v>117688.28</v>
      </c>
      <c r="F187" s="256">
        <v>58375.21</v>
      </c>
      <c r="G187" s="234">
        <v>18250</v>
      </c>
      <c r="H187" s="234">
        <v>6255</v>
      </c>
      <c r="J187" s="234">
        <v>860</v>
      </c>
      <c r="M187" s="256">
        <v>-10487.98</v>
      </c>
      <c r="N187" s="256">
        <v>2258666.42</v>
      </c>
      <c r="Q187" s="231">
        <v>1281716.1000000001</v>
      </c>
      <c r="R187" s="231">
        <v>22140</v>
      </c>
      <c r="S187" s="231">
        <v>1341.91</v>
      </c>
      <c r="T187" s="231">
        <v>2729590</v>
      </c>
      <c r="U187" s="231">
        <v>211871.51</v>
      </c>
      <c r="V187" s="232">
        <v>3226555</v>
      </c>
      <c r="Y187" s="232">
        <v>722632.56</v>
      </c>
      <c r="Z187" s="232">
        <v>57553.87</v>
      </c>
    </row>
    <row r="188" spans="1:26" x14ac:dyDescent="0.2">
      <c r="A188" s="256" t="s">
        <v>3187</v>
      </c>
      <c r="B188" s="230">
        <v>255243.77</v>
      </c>
      <c r="C188" s="230">
        <v>37948.46</v>
      </c>
      <c r="D188" s="230">
        <v>58088.57</v>
      </c>
      <c r="E188" s="256">
        <v>-49685.16</v>
      </c>
      <c r="F188" s="256">
        <v>596280.81999999995</v>
      </c>
      <c r="G188" s="234">
        <v>20622</v>
      </c>
      <c r="H188" s="234">
        <v>23712.5</v>
      </c>
      <c r="N188" s="256">
        <v>3335566.08</v>
      </c>
      <c r="Q188" s="231">
        <v>497487.51</v>
      </c>
      <c r="S188" s="231">
        <v>319.82</v>
      </c>
      <c r="T188" s="231">
        <v>466670</v>
      </c>
      <c r="U188" s="231">
        <v>40153.26</v>
      </c>
      <c r="V188" s="232">
        <v>617312</v>
      </c>
      <c r="Y188" s="232">
        <v>213674.32</v>
      </c>
      <c r="Z188" s="232">
        <v>103411.02</v>
      </c>
    </row>
    <row r="189" spans="1:26" x14ac:dyDescent="0.2">
      <c r="A189" s="256" t="s">
        <v>3188</v>
      </c>
      <c r="B189" s="230">
        <v>752761.28</v>
      </c>
      <c r="C189" s="230">
        <v>0</v>
      </c>
      <c r="D189" s="230">
        <v>23649.26</v>
      </c>
      <c r="E189" s="256">
        <v>221627.62</v>
      </c>
      <c r="F189" s="256">
        <v>44528.03</v>
      </c>
      <c r="G189" s="234">
        <v>22410.77</v>
      </c>
      <c r="H189" s="234">
        <v>63265.94</v>
      </c>
      <c r="N189" s="256">
        <v>1980732.96</v>
      </c>
      <c r="Q189" s="231">
        <v>1099900.48</v>
      </c>
      <c r="R189" s="231">
        <v>32650</v>
      </c>
      <c r="S189" s="231">
        <v>1056.6400000000001</v>
      </c>
      <c r="T189" s="231">
        <v>551240</v>
      </c>
      <c r="U189" s="231">
        <v>186381.46</v>
      </c>
      <c r="V189" s="232">
        <v>1108076</v>
      </c>
      <c r="Y189" s="232">
        <v>361629.53</v>
      </c>
      <c r="Z189" s="232">
        <v>92145.13</v>
      </c>
    </row>
    <row r="201" spans="1:26" x14ac:dyDescent="0.2">
      <c r="A201" s="256" t="s">
        <v>3200</v>
      </c>
      <c r="D201" s="230">
        <v>95152.86</v>
      </c>
      <c r="F201" s="256">
        <v>140975.04000000001</v>
      </c>
      <c r="Q201" s="231">
        <v>200670.37</v>
      </c>
      <c r="Y201" s="232">
        <v>170589.77</v>
      </c>
      <c r="Z201" s="232">
        <v>32968.14</v>
      </c>
    </row>
    <row r="206" spans="1:26" x14ac:dyDescent="0.2">
      <c r="A206" s="256" t="s">
        <v>3205</v>
      </c>
      <c r="B206" s="230">
        <v>860004.92</v>
      </c>
      <c r="D206" s="230">
        <v>21806</v>
      </c>
      <c r="E206" s="256">
        <v>1455683.31</v>
      </c>
      <c r="F206" s="256">
        <v>191507.4</v>
      </c>
      <c r="J206" s="234">
        <v>27.27</v>
      </c>
      <c r="N206" s="256">
        <v>669277.43000000005</v>
      </c>
      <c r="Q206" s="231">
        <v>1229412.6200000001</v>
      </c>
      <c r="R206" s="231">
        <v>229700</v>
      </c>
      <c r="S206" s="231">
        <v>1046.44</v>
      </c>
      <c r="V206" s="232">
        <v>343220</v>
      </c>
      <c r="Y206" s="232">
        <v>425970.51</v>
      </c>
      <c r="Z206" s="232">
        <v>135440.62</v>
      </c>
    </row>
    <row r="207" spans="1:26" x14ac:dyDescent="0.2">
      <c r="A207" s="256" t="s">
        <v>3206</v>
      </c>
      <c r="B207" s="230">
        <v>878848.5</v>
      </c>
      <c r="C207" s="230">
        <v>55046.34</v>
      </c>
      <c r="D207" s="230">
        <v>15649.01</v>
      </c>
      <c r="F207" s="256">
        <v>10313.459999999999</v>
      </c>
      <c r="M207" s="256">
        <v>84537.93</v>
      </c>
      <c r="Q207" s="231">
        <v>988535.09</v>
      </c>
      <c r="R207" s="231">
        <v>88385</v>
      </c>
      <c r="S207" s="231">
        <v>1377.41</v>
      </c>
      <c r="V207" s="232">
        <v>174966</v>
      </c>
      <c r="Y207" s="232">
        <v>685066.5</v>
      </c>
      <c r="Z207" s="232">
        <v>13700.16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L207"/>
  <sheetViews>
    <sheetView topLeftCell="AC1" zoomScale="69" zoomScaleNormal="69" workbookViewId="0">
      <selection activeCell="AM7" sqref="AM7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67" bestFit="1" customWidth="1"/>
    <col min="4" max="4" width="25.125" style="68" customWidth="1"/>
    <col min="5" max="5" width="39.125" style="256" bestFit="1" customWidth="1"/>
    <col min="6" max="6" width="31.875" style="230" bestFit="1" customWidth="1"/>
    <col min="7" max="7" width="31" style="230" bestFit="1" customWidth="1"/>
    <col min="8" max="8" width="22.75" style="230" bestFit="1" customWidth="1"/>
    <col min="9" max="9" width="22.5" style="256" bestFit="1" customWidth="1"/>
    <col min="10" max="10" width="17" style="256" bestFit="1" customWidth="1"/>
    <col min="11" max="11" width="14.625" style="234" bestFit="1" customWidth="1"/>
    <col min="12" max="12" width="16.625" style="234" bestFit="1" customWidth="1"/>
    <col min="13" max="13" width="18.875" style="234" bestFit="1" customWidth="1"/>
    <col min="14" max="14" width="18.125" style="234" bestFit="1" customWidth="1"/>
    <col min="15" max="15" width="20.125" style="256" bestFit="1" customWidth="1"/>
    <col min="16" max="16" width="26.5" style="256" bestFit="1" customWidth="1"/>
    <col min="17" max="17" width="26.625" style="256" bestFit="1" customWidth="1"/>
    <col min="18" max="18" width="17" style="256" bestFit="1" customWidth="1"/>
    <col min="19" max="25" width="20.125" style="231" customWidth="1"/>
    <col min="26" max="26" width="25.5" style="232" bestFit="1" customWidth="1"/>
    <col min="27" max="27" width="23.875" style="232" bestFit="1" customWidth="1"/>
    <col min="28" max="28" width="41" style="232" bestFit="1" customWidth="1"/>
    <col min="29" max="29" width="29.625" style="232" bestFit="1" customWidth="1"/>
    <col min="30" max="30" width="31.875" style="232" bestFit="1" customWidth="1"/>
    <col min="31" max="31" width="34.25" style="232" bestFit="1" customWidth="1"/>
    <col min="32" max="32" width="33.125" style="232" bestFit="1" customWidth="1"/>
    <col min="33" max="33" width="20.125" style="76" customWidth="1"/>
    <col min="34" max="34" width="15.5" style="30" bestFit="1" customWidth="1"/>
    <col min="35" max="35" width="14.125" style="25" bestFit="1" customWidth="1"/>
    <col min="36" max="36" width="15.125" style="34" bestFit="1" customWidth="1"/>
    <col min="37" max="37" width="15.125" style="35" bestFit="1" customWidth="1"/>
    <col min="38" max="38" width="16.75" style="26" bestFit="1" customWidth="1"/>
    <col min="39" max="16384" width="9" style="1"/>
  </cols>
  <sheetData>
    <row r="1" spans="3:38" x14ac:dyDescent="0.2">
      <c r="E1" s="256" t="s">
        <v>2457</v>
      </c>
      <c r="F1" s="230" t="s">
        <v>2458</v>
      </c>
      <c r="G1" s="230" t="s">
        <v>2459</v>
      </c>
      <c r="H1" s="230" t="s">
        <v>2460</v>
      </c>
      <c r="I1" s="256" t="s">
        <v>2461</v>
      </c>
      <c r="J1" s="256" t="s">
        <v>2462</v>
      </c>
      <c r="K1" s="234" t="s">
        <v>2464</v>
      </c>
      <c r="L1" s="234" t="s">
        <v>2465</v>
      </c>
      <c r="M1" s="234" t="s">
        <v>2466</v>
      </c>
      <c r="N1" s="234" t="s">
        <v>2467</v>
      </c>
      <c r="O1" s="256" t="s">
        <v>2468</v>
      </c>
      <c r="P1" s="256" t="s">
        <v>2469</v>
      </c>
      <c r="Q1" s="256" t="s">
        <v>2470</v>
      </c>
      <c r="R1" s="256" t="s">
        <v>2471</v>
      </c>
      <c r="S1" s="231" t="s">
        <v>2934</v>
      </c>
      <c r="T1" s="231" t="s">
        <v>3208</v>
      </c>
      <c r="U1" s="231" t="s">
        <v>2472</v>
      </c>
      <c r="V1" s="231" t="s">
        <v>2473</v>
      </c>
      <c r="W1" s="231" t="s">
        <v>2474</v>
      </c>
      <c r="X1" s="231" t="s">
        <v>2476</v>
      </c>
      <c r="Y1" s="231" t="s">
        <v>2477</v>
      </c>
      <c r="Z1" s="232" t="s">
        <v>2478</v>
      </c>
      <c r="AA1" s="232" t="s">
        <v>2479</v>
      </c>
      <c r="AB1" s="232" t="s">
        <v>2480</v>
      </c>
      <c r="AC1" s="232" t="s">
        <v>2481</v>
      </c>
      <c r="AD1" s="232" t="s">
        <v>2482</v>
      </c>
      <c r="AE1" s="232" t="s">
        <v>2602</v>
      </c>
      <c r="AF1" s="232" t="s">
        <v>2483</v>
      </c>
      <c r="AG1" s="75" t="s">
        <v>6</v>
      </c>
      <c r="AH1" s="30" t="s">
        <v>7</v>
      </c>
      <c r="AI1" s="32" t="s">
        <v>8</v>
      </c>
      <c r="AJ1" s="33" t="s">
        <v>9</v>
      </c>
      <c r="AK1" s="23" t="s">
        <v>10</v>
      </c>
      <c r="AL1" s="26" t="s">
        <v>11</v>
      </c>
    </row>
    <row r="2" spans="3:38" x14ac:dyDescent="0.2">
      <c r="E2" s="256" t="s">
        <v>2484</v>
      </c>
      <c r="F2" s="230" t="s">
        <v>2485</v>
      </c>
      <c r="G2" s="230" t="s">
        <v>2486</v>
      </c>
      <c r="H2" s="230" t="s">
        <v>2487</v>
      </c>
      <c r="I2" s="256" t="s">
        <v>2488</v>
      </c>
      <c r="J2" s="256" t="s">
        <v>2489</v>
      </c>
      <c r="K2" s="234" t="s">
        <v>2491</v>
      </c>
      <c r="L2" s="234" t="s">
        <v>2492</v>
      </c>
      <c r="M2" s="234" t="s">
        <v>2493</v>
      </c>
      <c r="N2" s="234" t="s">
        <v>2494</v>
      </c>
      <c r="O2" s="256" t="s">
        <v>2495</v>
      </c>
      <c r="P2" s="256" t="s">
        <v>2496</v>
      </c>
      <c r="Q2" s="256" t="s">
        <v>2497</v>
      </c>
      <c r="R2" s="256" t="s">
        <v>2498</v>
      </c>
      <c r="S2" s="231" t="s">
        <v>2935</v>
      </c>
      <c r="T2" s="231" t="s">
        <v>3209</v>
      </c>
      <c r="U2" s="231" t="s">
        <v>2499</v>
      </c>
      <c r="V2" s="231" t="s">
        <v>2500</v>
      </c>
      <c r="W2" s="231" t="s">
        <v>2501</v>
      </c>
      <c r="X2" s="231" t="s">
        <v>2503</v>
      </c>
      <c r="Y2" s="231" t="s">
        <v>2504</v>
      </c>
      <c r="Z2" s="232" t="s">
        <v>2505</v>
      </c>
      <c r="AA2" s="232" t="s">
        <v>2506</v>
      </c>
      <c r="AB2" s="232" t="s">
        <v>2507</v>
      </c>
      <c r="AC2" s="232" t="s">
        <v>2508</v>
      </c>
      <c r="AD2" s="232" t="s">
        <v>2509</v>
      </c>
      <c r="AE2" s="232" t="s">
        <v>2607</v>
      </c>
      <c r="AF2" s="232" t="s">
        <v>2510</v>
      </c>
      <c r="AG2" s="75"/>
      <c r="AI2" s="32"/>
      <c r="AJ2" s="33"/>
      <c r="AK2" s="23"/>
    </row>
    <row r="3" spans="3:38" x14ac:dyDescent="0.2">
      <c r="E3" s="256" t="s">
        <v>2511</v>
      </c>
      <c r="F3" s="230">
        <v>102714287.86</v>
      </c>
      <c r="G3" s="230">
        <v>1398992.42</v>
      </c>
      <c r="H3" s="230">
        <v>13942639.75</v>
      </c>
      <c r="I3" s="256">
        <v>110029430.81999999</v>
      </c>
      <c r="J3" s="256">
        <v>27506234.09</v>
      </c>
      <c r="K3" s="234">
        <v>397310.47</v>
      </c>
      <c r="L3" s="234">
        <v>1094749.79</v>
      </c>
      <c r="M3" s="234">
        <v>506757</v>
      </c>
      <c r="N3" s="234">
        <v>1076727.21</v>
      </c>
      <c r="O3" s="256">
        <v>0</v>
      </c>
      <c r="P3" s="256">
        <v>-3982433.39</v>
      </c>
      <c r="Q3" s="256">
        <v>-44944204.039999999</v>
      </c>
      <c r="R3" s="256">
        <v>338960427.63999999</v>
      </c>
      <c r="S3" s="231">
        <v>16150.68</v>
      </c>
      <c r="T3" s="231">
        <v>-840</v>
      </c>
      <c r="U3" s="231">
        <v>197589128.16999999</v>
      </c>
      <c r="V3" s="231">
        <v>11007851.52</v>
      </c>
      <c r="W3" s="231">
        <v>466700.85</v>
      </c>
      <c r="X3" s="231">
        <v>162025996.03999999</v>
      </c>
      <c r="Y3" s="231">
        <v>18318334.940000001</v>
      </c>
      <c r="Z3" s="232">
        <v>242979587.16</v>
      </c>
      <c r="AA3" s="232">
        <v>41720</v>
      </c>
      <c r="AB3" s="232">
        <v>147237.6</v>
      </c>
      <c r="AC3" s="232">
        <v>80271235.329999998</v>
      </c>
      <c r="AD3" s="232">
        <v>16211154.93</v>
      </c>
      <c r="AE3" s="232">
        <v>-1600</v>
      </c>
      <c r="AF3" s="232">
        <v>71220.38</v>
      </c>
      <c r="AG3" s="77">
        <f t="shared" ref="AG3:AL3" si="0">SUM(AG4:AG189)</f>
        <v>116129412.40000002</v>
      </c>
      <c r="AH3" s="31">
        <f t="shared" si="0"/>
        <v>3075517.1999999993</v>
      </c>
      <c r="AI3" s="21">
        <f t="shared" si="0"/>
        <v>113053895.19999997</v>
      </c>
      <c r="AJ3" s="15">
        <f t="shared" si="0"/>
        <v>386684195.26999986</v>
      </c>
      <c r="AK3" s="16">
        <f t="shared" si="0"/>
        <v>337738633.69999981</v>
      </c>
      <c r="AL3" s="26">
        <f t="shared" si="0"/>
        <v>48945561.57</v>
      </c>
    </row>
    <row r="4" spans="3:38" x14ac:dyDescent="0.2">
      <c r="E4" s="256" t="s">
        <v>3019</v>
      </c>
      <c r="F4" s="230">
        <v>280635.17</v>
      </c>
      <c r="H4" s="230">
        <v>24470</v>
      </c>
      <c r="I4" s="256">
        <v>167118</v>
      </c>
      <c r="J4" s="256">
        <v>15</v>
      </c>
      <c r="K4" s="234">
        <v>0</v>
      </c>
      <c r="Q4" s="256">
        <v>-1282339.8600000001</v>
      </c>
      <c r="R4" s="256">
        <v>1570000</v>
      </c>
      <c r="S4" s="231">
        <v>11.03</v>
      </c>
      <c r="U4" s="231">
        <v>8000</v>
      </c>
      <c r="X4" s="231">
        <v>656802.1</v>
      </c>
      <c r="Y4" s="231">
        <v>2338585.4</v>
      </c>
      <c r="Z4" s="232">
        <v>1532076.1</v>
      </c>
      <c r="AB4" s="232">
        <v>21700</v>
      </c>
      <c r="AC4" s="232">
        <v>139696.4</v>
      </c>
      <c r="AD4" s="232">
        <v>83748</v>
      </c>
      <c r="AG4" s="77">
        <f>SUM(F4:H4)</f>
        <v>305105.17</v>
      </c>
      <c r="AH4" s="31">
        <f>SUM(K4:N4)</f>
        <v>0</v>
      </c>
      <c r="AI4" s="21">
        <f>AG4-AH4</f>
        <v>305105.17</v>
      </c>
      <c r="AJ4" s="15">
        <f>SUM(S4:Y4)</f>
        <v>3003398.53</v>
      </c>
      <c r="AK4" s="16">
        <f>SUM(Z4:AF4)</f>
        <v>1777220.5</v>
      </c>
      <c r="AL4" s="26">
        <f>AJ4-AK4</f>
        <v>1226178.0299999998</v>
      </c>
    </row>
    <row r="5" spans="3:38" x14ac:dyDescent="0.2">
      <c r="E5" s="256" t="s">
        <v>3020</v>
      </c>
      <c r="F5" s="230">
        <v>54.85</v>
      </c>
      <c r="H5" s="230">
        <v>4500</v>
      </c>
      <c r="I5" s="256">
        <v>475415</v>
      </c>
      <c r="K5" s="234">
        <v>4500</v>
      </c>
      <c r="L5" s="234">
        <v>1102</v>
      </c>
      <c r="Q5" s="256">
        <v>-700917.51</v>
      </c>
      <c r="R5" s="256">
        <v>1209311.82</v>
      </c>
      <c r="S5" s="231">
        <v>6.71</v>
      </c>
      <c r="T5" s="231">
        <v>-1600</v>
      </c>
      <c r="W5" s="231">
        <v>38.83</v>
      </c>
      <c r="X5" s="231">
        <v>950451.5</v>
      </c>
      <c r="Y5" s="231">
        <v>246892.85</v>
      </c>
      <c r="Z5" s="232">
        <v>1107081.5</v>
      </c>
      <c r="AB5" s="232">
        <v>2000</v>
      </c>
      <c r="AC5" s="232">
        <v>91859.85</v>
      </c>
      <c r="AD5" s="232">
        <v>30475</v>
      </c>
      <c r="AE5" s="232">
        <v>-1600</v>
      </c>
      <c r="AG5" s="77">
        <f t="shared" ref="AG5:AG68" si="1">SUM(F5:H5)</f>
        <v>4554.8500000000004</v>
      </c>
      <c r="AH5" s="31">
        <f t="shared" ref="AH5:AH68" si="2">SUM(K5:N5)</f>
        <v>5602</v>
      </c>
      <c r="AI5" s="21">
        <f t="shared" ref="AI5:AI68" si="3">AG5-AH5</f>
        <v>-1047.1499999999996</v>
      </c>
      <c r="AJ5" s="15">
        <f t="shared" ref="AJ5:AJ68" si="4">SUM(S5:Y5)</f>
        <v>1195789.8900000001</v>
      </c>
      <c r="AK5" s="16">
        <f t="shared" ref="AK5:AK68" si="5">SUM(Z5:AF5)</f>
        <v>1229816.3500000001</v>
      </c>
      <c r="AL5" s="26">
        <f t="shared" ref="AL5:AL68" si="6">AJ5-AK5</f>
        <v>-34026.459999999963</v>
      </c>
    </row>
    <row r="6" spans="3:38" x14ac:dyDescent="0.2">
      <c r="E6" s="256" t="s">
        <v>3021</v>
      </c>
      <c r="F6" s="230">
        <v>12697.38</v>
      </c>
      <c r="H6" s="230">
        <v>4075</v>
      </c>
      <c r="I6" s="256">
        <v>2420479.21</v>
      </c>
      <c r="J6" s="256">
        <v>12081.68</v>
      </c>
      <c r="P6" s="256">
        <v>-226997.82</v>
      </c>
      <c r="Q6" s="256">
        <v>1342154.9099999999</v>
      </c>
      <c r="R6" s="256">
        <v>1382089.34</v>
      </c>
      <c r="U6" s="231">
        <v>8000</v>
      </c>
      <c r="W6" s="231">
        <v>7.97</v>
      </c>
      <c r="X6" s="231">
        <v>1038408.8</v>
      </c>
      <c r="Y6" s="231">
        <v>255628</v>
      </c>
      <c r="Z6" s="232">
        <v>1129698.8</v>
      </c>
      <c r="AC6" s="232">
        <v>122473.8</v>
      </c>
      <c r="AD6" s="232">
        <v>69348.33</v>
      </c>
      <c r="AG6" s="77">
        <f t="shared" si="1"/>
        <v>16772.379999999997</v>
      </c>
      <c r="AH6" s="31">
        <f t="shared" si="2"/>
        <v>0</v>
      </c>
      <c r="AI6" s="21">
        <f t="shared" si="3"/>
        <v>16772.379999999997</v>
      </c>
      <c r="AJ6" s="15">
        <f t="shared" si="4"/>
        <v>1302044.77</v>
      </c>
      <c r="AK6" s="16">
        <f t="shared" si="5"/>
        <v>1321520.9300000002</v>
      </c>
      <c r="AL6" s="26">
        <f t="shared" si="6"/>
        <v>-19476.160000000149</v>
      </c>
    </row>
    <row r="7" spans="3:38" x14ac:dyDescent="0.2">
      <c r="E7" s="256" t="s">
        <v>3022</v>
      </c>
      <c r="F7" s="230">
        <v>583885.93999999994</v>
      </c>
      <c r="H7" s="230">
        <v>19655</v>
      </c>
      <c r="I7" s="256">
        <v>3</v>
      </c>
      <c r="J7" s="256">
        <v>211567.87</v>
      </c>
      <c r="K7" s="234">
        <v>31800</v>
      </c>
      <c r="Q7" s="256">
        <v>-1230882.75</v>
      </c>
      <c r="R7" s="256">
        <v>1532600</v>
      </c>
      <c r="W7" s="231">
        <v>52.41</v>
      </c>
      <c r="X7" s="231">
        <v>744431.5</v>
      </c>
      <c r="Y7" s="231">
        <v>787602.38</v>
      </c>
      <c r="Z7" s="232">
        <v>911247.5</v>
      </c>
      <c r="AC7" s="232">
        <v>84097.27</v>
      </c>
      <c r="AD7" s="232">
        <v>55146.96</v>
      </c>
      <c r="AG7" s="77">
        <f t="shared" si="1"/>
        <v>603540.93999999994</v>
      </c>
      <c r="AH7" s="31">
        <f t="shared" si="2"/>
        <v>31800</v>
      </c>
      <c r="AI7" s="21">
        <f t="shared" si="3"/>
        <v>571740.93999999994</v>
      </c>
      <c r="AJ7" s="15">
        <f t="shared" si="4"/>
        <v>1532086.29</v>
      </c>
      <c r="AK7" s="16">
        <f t="shared" si="5"/>
        <v>1050491.73</v>
      </c>
      <c r="AL7" s="26">
        <f t="shared" si="6"/>
        <v>481594.56000000006</v>
      </c>
    </row>
    <row r="8" spans="3:38" x14ac:dyDescent="0.2">
      <c r="E8" s="256" t="s">
        <v>3023</v>
      </c>
      <c r="F8" s="230">
        <v>21733.43</v>
      </c>
      <c r="H8" s="230">
        <v>2870</v>
      </c>
      <c r="I8" s="256">
        <v>1871502</v>
      </c>
      <c r="J8" s="256">
        <v>18905.8</v>
      </c>
      <c r="K8" s="234">
        <v>0</v>
      </c>
      <c r="Q8" s="256">
        <v>-271935.01</v>
      </c>
      <c r="R8" s="256">
        <v>2300000</v>
      </c>
      <c r="S8" s="231">
        <v>43.44</v>
      </c>
      <c r="U8" s="231">
        <v>8000</v>
      </c>
      <c r="X8" s="231">
        <v>694437</v>
      </c>
      <c r="Y8" s="231">
        <v>397964.09</v>
      </c>
      <c r="Z8" s="232">
        <v>947587</v>
      </c>
      <c r="AB8" s="232">
        <v>22990</v>
      </c>
      <c r="AC8" s="232">
        <v>147799.09</v>
      </c>
      <c r="AD8" s="232">
        <v>95122.2</v>
      </c>
      <c r="AG8" s="77">
        <f t="shared" si="1"/>
        <v>24603.43</v>
      </c>
      <c r="AH8" s="31">
        <f t="shared" si="2"/>
        <v>0</v>
      </c>
      <c r="AI8" s="21">
        <f t="shared" si="3"/>
        <v>24603.43</v>
      </c>
      <c r="AJ8" s="15">
        <f t="shared" si="4"/>
        <v>1100444.53</v>
      </c>
      <c r="AK8" s="16">
        <f t="shared" si="5"/>
        <v>1213498.29</v>
      </c>
      <c r="AL8" s="26">
        <f t="shared" si="6"/>
        <v>-113053.76000000001</v>
      </c>
    </row>
    <row r="9" spans="3:38" x14ac:dyDescent="0.2">
      <c r="E9" s="256" t="s">
        <v>3024</v>
      </c>
      <c r="F9" s="230">
        <v>24648.78</v>
      </c>
      <c r="H9" s="230">
        <v>7110.26</v>
      </c>
      <c r="I9" s="256">
        <v>3041700.14</v>
      </c>
      <c r="J9" s="256">
        <v>287222.26</v>
      </c>
      <c r="Q9" s="256">
        <v>2366999.5</v>
      </c>
      <c r="R9" s="256">
        <v>1150000</v>
      </c>
      <c r="U9" s="231">
        <v>69800</v>
      </c>
      <c r="X9" s="231">
        <v>837480</v>
      </c>
      <c r="Y9" s="231">
        <v>530097.07999999996</v>
      </c>
      <c r="Z9" s="232">
        <v>1082730.94</v>
      </c>
      <c r="AC9" s="232">
        <v>125600.37</v>
      </c>
      <c r="AD9" s="232">
        <v>170663.83</v>
      </c>
      <c r="AG9" s="77">
        <f t="shared" si="1"/>
        <v>31759.040000000001</v>
      </c>
      <c r="AH9" s="31">
        <f t="shared" si="2"/>
        <v>0</v>
      </c>
      <c r="AI9" s="21">
        <f t="shared" si="3"/>
        <v>31759.040000000001</v>
      </c>
      <c r="AJ9" s="15">
        <f t="shared" si="4"/>
        <v>1437377.08</v>
      </c>
      <c r="AK9" s="16">
        <f t="shared" si="5"/>
        <v>1378995.1400000001</v>
      </c>
      <c r="AL9" s="26">
        <f t="shared" si="6"/>
        <v>58381.939999999944</v>
      </c>
    </row>
    <row r="10" spans="3:38" x14ac:dyDescent="0.2">
      <c r="E10" s="256" t="s">
        <v>3025</v>
      </c>
      <c r="F10" s="230">
        <v>23461.919999999998</v>
      </c>
      <c r="I10" s="256">
        <v>3147176.65</v>
      </c>
      <c r="J10" s="256">
        <v>34</v>
      </c>
      <c r="Q10" s="256">
        <v>1998031.28</v>
      </c>
      <c r="R10" s="256">
        <v>1250300</v>
      </c>
      <c r="S10" s="231">
        <v>36.97</v>
      </c>
      <c r="U10" s="231">
        <v>8000</v>
      </c>
      <c r="X10" s="231">
        <v>755123</v>
      </c>
      <c r="Y10" s="231">
        <v>140640.35</v>
      </c>
      <c r="Z10" s="232">
        <v>806939</v>
      </c>
      <c r="AB10" s="232">
        <v>2070</v>
      </c>
      <c r="AC10" s="232">
        <v>120943.35</v>
      </c>
      <c r="AD10" s="232">
        <v>51506.68</v>
      </c>
      <c r="AG10" s="77">
        <f t="shared" si="1"/>
        <v>23461.919999999998</v>
      </c>
      <c r="AH10" s="31">
        <f t="shared" si="2"/>
        <v>0</v>
      </c>
      <c r="AI10" s="21">
        <f t="shared" si="3"/>
        <v>23461.919999999998</v>
      </c>
      <c r="AJ10" s="15">
        <f t="shared" si="4"/>
        <v>903800.31999999995</v>
      </c>
      <c r="AK10" s="16">
        <f t="shared" si="5"/>
        <v>981459.03</v>
      </c>
      <c r="AL10" s="26">
        <f t="shared" si="6"/>
        <v>-77658.710000000079</v>
      </c>
    </row>
    <row r="11" spans="3:38" x14ac:dyDescent="0.2">
      <c r="E11" s="256" t="s">
        <v>3026</v>
      </c>
      <c r="F11" s="230">
        <v>693637.12</v>
      </c>
      <c r="H11" s="230">
        <v>0</v>
      </c>
      <c r="I11" s="256">
        <v>175015</v>
      </c>
      <c r="J11" s="256">
        <v>86.02</v>
      </c>
      <c r="Q11" s="256">
        <v>-1270905.6100000001</v>
      </c>
      <c r="R11" s="256">
        <v>1542339.31</v>
      </c>
      <c r="S11" s="231">
        <v>48.1</v>
      </c>
      <c r="U11" s="231">
        <v>8000</v>
      </c>
      <c r="W11" s="231">
        <v>32.43</v>
      </c>
      <c r="X11" s="231">
        <v>636291.5</v>
      </c>
      <c r="Y11" s="231">
        <v>2463899.7999999998</v>
      </c>
      <c r="Z11" s="232">
        <v>2156819.5</v>
      </c>
      <c r="AB11" s="232">
        <v>7920</v>
      </c>
      <c r="AC11" s="232">
        <v>267395.8</v>
      </c>
      <c r="AD11" s="232">
        <v>66836.09</v>
      </c>
      <c r="AG11" s="77">
        <f t="shared" si="1"/>
        <v>693637.12</v>
      </c>
      <c r="AH11" s="31">
        <f t="shared" si="2"/>
        <v>0</v>
      </c>
      <c r="AI11" s="21">
        <f t="shared" si="3"/>
        <v>693637.12</v>
      </c>
      <c r="AJ11" s="15">
        <f t="shared" si="4"/>
        <v>3108271.83</v>
      </c>
      <c r="AK11" s="16">
        <f t="shared" si="5"/>
        <v>2498971.3899999997</v>
      </c>
      <c r="AL11" s="26">
        <f t="shared" si="6"/>
        <v>609300.44000000041</v>
      </c>
    </row>
    <row r="12" spans="3:38" x14ac:dyDescent="0.2">
      <c r="E12" s="256" t="s">
        <v>3027</v>
      </c>
      <c r="F12" s="230">
        <v>221044.5</v>
      </c>
      <c r="H12" s="230">
        <v>2818</v>
      </c>
      <c r="I12" s="256">
        <v>1166670.2</v>
      </c>
      <c r="J12" s="256">
        <v>2014.02</v>
      </c>
      <c r="K12" s="234">
        <v>0</v>
      </c>
      <c r="Q12" s="256">
        <v>-591406.13</v>
      </c>
      <c r="R12" s="256">
        <v>1850000</v>
      </c>
      <c r="S12" s="231">
        <v>28.06</v>
      </c>
      <c r="U12" s="231">
        <v>8000</v>
      </c>
      <c r="X12" s="231">
        <v>2042099.5</v>
      </c>
      <c r="Y12" s="231">
        <v>469249.85</v>
      </c>
      <c r="Z12" s="232">
        <v>2184949.5</v>
      </c>
      <c r="AC12" s="232">
        <v>143675.1</v>
      </c>
      <c r="AD12" s="232">
        <v>51999.96</v>
      </c>
      <c r="AG12" s="77">
        <f t="shared" si="1"/>
        <v>223862.5</v>
      </c>
      <c r="AH12" s="31">
        <f t="shared" si="2"/>
        <v>0</v>
      </c>
      <c r="AI12" s="21">
        <f t="shared" si="3"/>
        <v>223862.5</v>
      </c>
      <c r="AJ12" s="15">
        <f t="shared" si="4"/>
        <v>2519377.41</v>
      </c>
      <c r="AK12" s="16">
        <f t="shared" si="5"/>
        <v>2380624.56</v>
      </c>
      <c r="AL12" s="26">
        <f t="shared" si="6"/>
        <v>138752.85000000009</v>
      </c>
    </row>
    <row r="13" spans="3:38" x14ac:dyDescent="0.2">
      <c r="E13" s="256" t="s">
        <v>3028</v>
      </c>
      <c r="F13" s="230">
        <v>243470.98</v>
      </c>
      <c r="H13" s="230">
        <v>73950</v>
      </c>
      <c r="I13" s="256">
        <v>341899.92</v>
      </c>
      <c r="J13" s="256">
        <v>3437.74</v>
      </c>
      <c r="K13" s="234">
        <v>69300</v>
      </c>
      <c r="Q13" s="256">
        <v>-656294.77</v>
      </c>
      <c r="R13" s="256">
        <v>1236758.5</v>
      </c>
      <c r="S13" s="231">
        <v>266.07</v>
      </c>
      <c r="T13" s="231">
        <v>760</v>
      </c>
      <c r="U13" s="231">
        <v>63200</v>
      </c>
      <c r="X13" s="231">
        <v>1446046.25</v>
      </c>
      <c r="Y13" s="231">
        <v>418423.37</v>
      </c>
      <c r="Z13" s="232">
        <v>1666946.25</v>
      </c>
      <c r="AC13" s="232">
        <v>172140.88</v>
      </c>
      <c r="AD13" s="232">
        <v>76613.649999999994</v>
      </c>
      <c r="AG13" s="77">
        <f t="shared" si="1"/>
        <v>317420.98</v>
      </c>
      <c r="AH13" s="31">
        <f t="shared" si="2"/>
        <v>69300</v>
      </c>
      <c r="AI13" s="21">
        <f t="shared" si="3"/>
        <v>248120.97999999998</v>
      </c>
      <c r="AJ13" s="15">
        <f t="shared" si="4"/>
        <v>1928695.69</v>
      </c>
      <c r="AK13" s="16">
        <f t="shared" si="5"/>
        <v>1915700.7799999998</v>
      </c>
      <c r="AL13" s="26">
        <f t="shared" si="6"/>
        <v>12994.910000000149</v>
      </c>
    </row>
    <row r="14" spans="3:38" s="38" customFormat="1" x14ac:dyDescent="0.2">
      <c r="C14" s="69"/>
      <c r="D14" s="45"/>
      <c r="E14" s="256" t="s">
        <v>3029</v>
      </c>
      <c r="F14" s="230">
        <v>13342.53</v>
      </c>
      <c r="G14" s="230"/>
      <c r="H14" s="230">
        <v>935</v>
      </c>
      <c r="I14" s="256">
        <v>1820802.36</v>
      </c>
      <c r="J14" s="256">
        <v>10</v>
      </c>
      <c r="K14" s="234"/>
      <c r="L14" s="234"/>
      <c r="M14" s="234"/>
      <c r="N14" s="234"/>
      <c r="O14" s="256"/>
      <c r="P14" s="256"/>
      <c r="Q14" s="256">
        <v>659540.23</v>
      </c>
      <c r="R14" s="256">
        <v>1223648</v>
      </c>
      <c r="S14" s="231">
        <v>16.64</v>
      </c>
      <c r="T14" s="231"/>
      <c r="U14" s="231"/>
      <c r="V14" s="231"/>
      <c r="W14" s="231"/>
      <c r="X14" s="231">
        <v>687949</v>
      </c>
      <c r="Y14" s="231">
        <v>1411331.32</v>
      </c>
      <c r="Z14" s="232">
        <v>1976695</v>
      </c>
      <c r="AA14" s="232"/>
      <c r="AB14" s="232"/>
      <c r="AC14" s="232">
        <v>110100.32</v>
      </c>
      <c r="AD14" s="232">
        <v>56899.98</v>
      </c>
      <c r="AE14" s="232"/>
      <c r="AF14" s="232"/>
      <c r="AG14" s="77">
        <f t="shared" si="1"/>
        <v>14277.53</v>
      </c>
      <c r="AH14" s="31">
        <f t="shared" si="2"/>
        <v>0</v>
      </c>
      <c r="AI14" s="21">
        <f t="shared" si="3"/>
        <v>14277.53</v>
      </c>
      <c r="AJ14" s="15">
        <f t="shared" si="4"/>
        <v>2099296.96</v>
      </c>
      <c r="AK14" s="16">
        <f t="shared" si="5"/>
        <v>2143695.3000000003</v>
      </c>
      <c r="AL14" s="26">
        <f t="shared" si="6"/>
        <v>-44398.340000000317</v>
      </c>
    </row>
    <row r="15" spans="3:38" x14ac:dyDescent="0.2">
      <c r="E15" s="256" t="s">
        <v>3030</v>
      </c>
      <c r="F15" s="230">
        <v>912803.25</v>
      </c>
      <c r="H15" s="230">
        <v>0</v>
      </c>
      <c r="I15" s="256">
        <v>557656.18999999994</v>
      </c>
      <c r="J15" s="256">
        <v>80905.8</v>
      </c>
      <c r="K15" s="234">
        <v>6040</v>
      </c>
      <c r="Q15" s="256">
        <v>-1027933.16</v>
      </c>
      <c r="R15" s="256">
        <v>1790913.12</v>
      </c>
      <c r="S15" s="231">
        <v>6.64</v>
      </c>
      <c r="U15" s="231">
        <v>8000</v>
      </c>
      <c r="X15" s="231">
        <v>5358722.3</v>
      </c>
      <c r="Y15" s="231">
        <v>2307369.98</v>
      </c>
      <c r="Z15" s="232">
        <v>5953022.2999999998</v>
      </c>
      <c r="AC15" s="232">
        <v>159004.62</v>
      </c>
      <c r="AD15" s="232">
        <v>127326.72</v>
      </c>
      <c r="AG15" s="77">
        <f t="shared" si="1"/>
        <v>912803.25</v>
      </c>
      <c r="AH15" s="31">
        <f t="shared" si="2"/>
        <v>6040</v>
      </c>
      <c r="AI15" s="21">
        <f t="shared" si="3"/>
        <v>906763.25</v>
      </c>
      <c r="AJ15" s="15">
        <f t="shared" si="4"/>
        <v>7674098.9199999999</v>
      </c>
      <c r="AK15" s="16">
        <f t="shared" si="5"/>
        <v>6239353.6399999997</v>
      </c>
      <c r="AL15" s="26">
        <f t="shared" si="6"/>
        <v>1434745.2800000003</v>
      </c>
    </row>
    <row r="16" spans="3:38" x14ac:dyDescent="0.2">
      <c r="E16" s="256" t="s">
        <v>3031</v>
      </c>
      <c r="F16" s="230">
        <v>12591.16</v>
      </c>
      <c r="H16" s="230">
        <v>2944</v>
      </c>
      <c r="I16" s="256">
        <v>132497.26999999999</v>
      </c>
      <c r="J16" s="256">
        <v>4484.8500000000004</v>
      </c>
      <c r="Q16" s="256">
        <v>-1133891.8</v>
      </c>
      <c r="R16" s="256">
        <v>1325520</v>
      </c>
      <c r="U16" s="231">
        <v>8000</v>
      </c>
      <c r="W16" s="231">
        <v>29.04</v>
      </c>
      <c r="X16" s="231">
        <v>1266209</v>
      </c>
      <c r="Y16" s="231">
        <v>169534.22</v>
      </c>
      <c r="Z16" s="232">
        <v>1347079</v>
      </c>
      <c r="AB16" s="232">
        <v>2820</v>
      </c>
      <c r="AC16" s="232">
        <v>85844.22</v>
      </c>
      <c r="AD16" s="232">
        <v>47139.96</v>
      </c>
      <c r="AG16" s="77">
        <f t="shared" si="1"/>
        <v>15535.16</v>
      </c>
      <c r="AH16" s="31">
        <f t="shared" si="2"/>
        <v>0</v>
      </c>
      <c r="AI16" s="21">
        <f t="shared" si="3"/>
        <v>15535.16</v>
      </c>
      <c r="AJ16" s="15">
        <f t="shared" si="4"/>
        <v>1443772.26</v>
      </c>
      <c r="AK16" s="16">
        <f t="shared" si="5"/>
        <v>1482883.18</v>
      </c>
      <c r="AL16" s="26">
        <f t="shared" si="6"/>
        <v>-39110.919999999925</v>
      </c>
    </row>
    <row r="17" spans="1:38" x14ac:dyDescent="0.2">
      <c r="E17" s="256" t="s">
        <v>3032</v>
      </c>
      <c r="F17" s="230">
        <v>8962.7900000000009</v>
      </c>
      <c r="H17" s="230">
        <v>2150</v>
      </c>
      <c r="I17" s="256">
        <v>1811894.61</v>
      </c>
      <c r="J17" s="256">
        <v>6415.73</v>
      </c>
      <c r="Q17" s="256">
        <v>507687.67</v>
      </c>
      <c r="R17" s="256">
        <v>1385124.66</v>
      </c>
      <c r="S17" s="231">
        <v>7.44</v>
      </c>
      <c r="U17" s="231">
        <v>8000</v>
      </c>
      <c r="X17" s="231">
        <v>1859877</v>
      </c>
      <c r="Y17" s="231">
        <v>201839.99</v>
      </c>
      <c r="Z17" s="232">
        <v>1983493</v>
      </c>
      <c r="AC17" s="232">
        <v>89453.99</v>
      </c>
      <c r="AD17" s="232">
        <v>60166.64</v>
      </c>
      <c r="AG17" s="77">
        <f t="shared" si="1"/>
        <v>11112.79</v>
      </c>
      <c r="AH17" s="31">
        <f t="shared" si="2"/>
        <v>0</v>
      </c>
      <c r="AI17" s="21">
        <f t="shared" si="3"/>
        <v>11112.79</v>
      </c>
      <c r="AJ17" s="15">
        <f t="shared" si="4"/>
        <v>2069724.43</v>
      </c>
      <c r="AK17" s="16">
        <f t="shared" si="5"/>
        <v>2133113.63</v>
      </c>
      <c r="AL17" s="26">
        <f t="shared" si="6"/>
        <v>-63389.199999999953</v>
      </c>
    </row>
    <row r="18" spans="1:38" x14ac:dyDescent="0.2">
      <c r="E18" s="256" t="s">
        <v>3033</v>
      </c>
      <c r="F18" s="230">
        <v>25093.7</v>
      </c>
      <c r="H18" s="230">
        <v>29864</v>
      </c>
      <c r="I18" s="256">
        <v>924041.72</v>
      </c>
      <c r="J18" s="256">
        <v>28</v>
      </c>
      <c r="K18" s="234">
        <v>6868</v>
      </c>
      <c r="Q18" s="256">
        <v>-192545.27</v>
      </c>
      <c r="R18" s="256">
        <v>1199644.94</v>
      </c>
      <c r="U18" s="231">
        <v>8000</v>
      </c>
      <c r="W18" s="231">
        <v>8.24</v>
      </c>
      <c r="X18" s="231">
        <v>1070504</v>
      </c>
      <c r="Y18" s="231">
        <v>208825.47</v>
      </c>
      <c r="Z18" s="232">
        <v>1185636.52</v>
      </c>
      <c r="AC18" s="232">
        <v>96981.440000000002</v>
      </c>
      <c r="AD18" s="232">
        <v>39660</v>
      </c>
      <c r="AG18" s="77">
        <f t="shared" si="1"/>
        <v>54957.7</v>
      </c>
      <c r="AH18" s="31">
        <f t="shared" si="2"/>
        <v>6868</v>
      </c>
      <c r="AI18" s="21">
        <f t="shared" si="3"/>
        <v>48089.7</v>
      </c>
      <c r="AJ18" s="15">
        <f t="shared" si="4"/>
        <v>1287337.71</v>
      </c>
      <c r="AK18" s="16">
        <f t="shared" si="5"/>
        <v>1322277.96</v>
      </c>
      <c r="AL18" s="26">
        <f t="shared" si="6"/>
        <v>-34940.25</v>
      </c>
    </row>
    <row r="19" spans="1:38" x14ac:dyDescent="0.2">
      <c r="E19" s="256" t="s">
        <v>3034</v>
      </c>
      <c r="F19" s="230">
        <v>9061.6</v>
      </c>
      <c r="I19" s="256">
        <v>1317511.6200000001</v>
      </c>
      <c r="J19" s="256">
        <v>611</v>
      </c>
      <c r="Q19" s="256">
        <v>-243452.21</v>
      </c>
      <c r="R19" s="256">
        <v>1642759</v>
      </c>
      <c r="S19" s="231">
        <v>8.15</v>
      </c>
      <c r="U19" s="231">
        <v>8000</v>
      </c>
      <c r="X19" s="231">
        <v>864169.5</v>
      </c>
      <c r="Y19" s="231">
        <v>355366.36</v>
      </c>
      <c r="Z19" s="232">
        <v>1006235.5</v>
      </c>
      <c r="AC19" s="232">
        <v>89100.36</v>
      </c>
      <c r="AD19" s="232">
        <v>80130.720000000001</v>
      </c>
      <c r="AG19" s="77">
        <f t="shared" si="1"/>
        <v>9061.6</v>
      </c>
      <c r="AH19" s="31">
        <f t="shared" si="2"/>
        <v>0</v>
      </c>
      <c r="AI19" s="21">
        <f t="shared" si="3"/>
        <v>9061.6</v>
      </c>
      <c r="AJ19" s="15">
        <f t="shared" si="4"/>
        <v>1227544.01</v>
      </c>
      <c r="AK19" s="16">
        <f t="shared" si="5"/>
        <v>1175466.58</v>
      </c>
      <c r="AL19" s="26">
        <f t="shared" si="6"/>
        <v>52077.429999999935</v>
      </c>
    </row>
    <row r="20" spans="1:38" x14ac:dyDescent="0.2">
      <c r="E20" s="256" t="s">
        <v>3035</v>
      </c>
      <c r="F20" s="230">
        <v>635.36</v>
      </c>
      <c r="I20" s="256">
        <v>429266.69</v>
      </c>
      <c r="J20" s="256">
        <v>333786.65000000002</v>
      </c>
      <c r="Q20" s="256">
        <v>-393711.3</v>
      </c>
      <c r="R20" s="256">
        <v>1230000</v>
      </c>
      <c r="X20" s="231">
        <v>1223901</v>
      </c>
      <c r="Y20" s="231">
        <v>314534.59000000003</v>
      </c>
      <c r="Z20" s="232">
        <v>1386901</v>
      </c>
      <c r="AB20" s="232">
        <v>20440</v>
      </c>
      <c r="AC20" s="232">
        <v>60094.59</v>
      </c>
      <c r="AD20" s="232">
        <v>72600</v>
      </c>
      <c r="AG20" s="77">
        <f t="shared" si="1"/>
        <v>635.36</v>
      </c>
      <c r="AH20" s="31">
        <f t="shared" si="2"/>
        <v>0</v>
      </c>
      <c r="AI20" s="21">
        <f t="shared" si="3"/>
        <v>635.36</v>
      </c>
      <c r="AJ20" s="15">
        <f t="shared" si="4"/>
        <v>1538435.59</v>
      </c>
      <c r="AK20" s="16">
        <f t="shared" si="5"/>
        <v>1540035.59</v>
      </c>
      <c r="AL20" s="26">
        <f t="shared" si="6"/>
        <v>-1600</v>
      </c>
    </row>
    <row r="21" spans="1:38" x14ac:dyDescent="0.2">
      <c r="E21" s="256" t="s">
        <v>3036</v>
      </c>
      <c r="F21" s="230">
        <v>141505.85999999999</v>
      </c>
      <c r="H21" s="230">
        <v>56559</v>
      </c>
      <c r="J21" s="256">
        <v>3954.87</v>
      </c>
      <c r="K21" s="234">
        <v>22800</v>
      </c>
      <c r="Q21" s="256">
        <v>-980710.14</v>
      </c>
      <c r="R21" s="256">
        <v>1067330</v>
      </c>
      <c r="U21" s="231">
        <v>8000</v>
      </c>
      <c r="X21" s="231">
        <v>1169474.3</v>
      </c>
      <c r="Y21" s="231">
        <v>641589.77</v>
      </c>
      <c r="Z21" s="232">
        <v>1301902.3</v>
      </c>
      <c r="AB21" s="232">
        <v>6910</v>
      </c>
      <c r="AC21" s="232">
        <v>141686.32</v>
      </c>
      <c r="AD21" s="232">
        <v>2765.58</v>
      </c>
      <c r="AG21" s="77">
        <f t="shared" si="1"/>
        <v>198064.86</v>
      </c>
      <c r="AH21" s="31">
        <f t="shared" si="2"/>
        <v>22800</v>
      </c>
      <c r="AI21" s="21">
        <f t="shared" si="3"/>
        <v>175264.86</v>
      </c>
      <c r="AJ21" s="15">
        <f t="shared" si="4"/>
        <v>1819064.07</v>
      </c>
      <c r="AK21" s="16">
        <f t="shared" si="5"/>
        <v>1453264.2000000002</v>
      </c>
      <c r="AL21" s="26">
        <f t="shared" si="6"/>
        <v>365799.86999999988</v>
      </c>
    </row>
    <row r="22" spans="1:38" x14ac:dyDescent="0.2">
      <c r="A22" s="1" t="s">
        <v>460</v>
      </c>
      <c r="B22" s="1" t="s">
        <v>462</v>
      </c>
      <c r="C22" s="67">
        <v>4536</v>
      </c>
      <c r="D22" s="68" t="s">
        <v>1096</v>
      </c>
      <c r="E22" s="256" t="s">
        <v>3037</v>
      </c>
      <c r="F22" s="230">
        <v>845116.83</v>
      </c>
      <c r="G22" s="230">
        <v>56540.93</v>
      </c>
      <c r="H22" s="230">
        <v>242844.6</v>
      </c>
      <c r="I22" s="256">
        <v>230974.5</v>
      </c>
      <c r="J22" s="256">
        <v>280250.26</v>
      </c>
      <c r="U22" s="231">
        <v>1019090.11</v>
      </c>
      <c r="V22" s="231">
        <v>39750</v>
      </c>
      <c r="W22" s="231">
        <v>1094.31</v>
      </c>
      <c r="X22" s="231">
        <v>1218780</v>
      </c>
      <c r="Z22" s="232">
        <v>1385364</v>
      </c>
      <c r="AC22" s="232">
        <v>526904.11</v>
      </c>
      <c r="AD22" s="232">
        <v>92793</v>
      </c>
      <c r="AG22" s="77">
        <f t="shared" si="1"/>
        <v>1144502.3600000001</v>
      </c>
      <c r="AH22" s="31">
        <f t="shared" si="2"/>
        <v>0</v>
      </c>
      <c r="AI22" s="21">
        <f t="shared" si="3"/>
        <v>1144502.3600000001</v>
      </c>
      <c r="AJ22" s="15">
        <f t="shared" si="4"/>
        <v>2278714.42</v>
      </c>
      <c r="AK22" s="16">
        <f t="shared" si="5"/>
        <v>2005061.1099999999</v>
      </c>
      <c r="AL22" s="26">
        <f t="shared" si="6"/>
        <v>273653.31000000006</v>
      </c>
    </row>
    <row r="23" spans="1:38" x14ac:dyDescent="0.2">
      <c r="A23" s="1" t="s">
        <v>460</v>
      </c>
      <c r="B23" s="1" t="s">
        <v>462</v>
      </c>
      <c r="C23" s="67">
        <v>3980</v>
      </c>
      <c r="D23" s="68" t="s">
        <v>1097</v>
      </c>
      <c r="E23" s="256" t="s">
        <v>3038</v>
      </c>
      <c r="F23" s="230">
        <v>594454.94999999995</v>
      </c>
      <c r="H23" s="230">
        <v>107972.86</v>
      </c>
      <c r="I23" s="256">
        <v>178760.06</v>
      </c>
      <c r="J23" s="256">
        <v>146209.48000000001</v>
      </c>
      <c r="R23" s="256">
        <v>2340148.79</v>
      </c>
      <c r="U23" s="231">
        <v>1176708.19</v>
      </c>
      <c r="V23" s="231">
        <v>35000</v>
      </c>
      <c r="W23" s="231">
        <v>10.7</v>
      </c>
      <c r="X23" s="231">
        <v>787400</v>
      </c>
      <c r="Z23" s="232">
        <v>1042620</v>
      </c>
      <c r="AC23" s="232">
        <v>376157.46</v>
      </c>
      <c r="AD23" s="232">
        <v>55409.82</v>
      </c>
      <c r="AG23" s="77">
        <f t="shared" si="1"/>
        <v>702427.80999999994</v>
      </c>
      <c r="AH23" s="31">
        <f t="shared" si="2"/>
        <v>0</v>
      </c>
      <c r="AI23" s="21">
        <f t="shared" si="3"/>
        <v>702427.80999999994</v>
      </c>
      <c r="AJ23" s="15">
        <f t="shared" si="4"/>
        <v>1999118.89</v>
      </c>
      <c r="AK23" s="16">
        <f t="shared" si="5"/>
        <v>1474187.28</v>
      </c>
      <c r="AL23" s="26">
        <f t="shared" si="6"/>
        <v>524931.60999999987</v>
      </c>
    </row>
    <row r="24" spans="1:38" x14ac:dyDescent="0.2">
      <c r="A24" s="1" t="s">
        <v>460</v>
      </c>
      <c r="B24" s="1" t="s">
        <v>462</v>
      </c>
      <c r="C24" s="67">
        <v>9027</v>
      </c>
      <c r="D24" s="68" t="s">
        <v>1098</v>
      </c>
      <c r="E24" s="256" t="s">
        <v>3039</v>
      </c>
      <c r="F24" s="230">
        <v>305608.73</v>
      </c>
      <c r="G24" s="230">
        <v>229283.46</v>
      </c>
      <c r="H24" s="230">
        <v>246175.42</v>
      </c>
      <c r="I24" s="256">
        <v>199328.88</v>
      </c>
      <c r="J24" s="256">
        <v>119194.24000000001</v>
      </c>
      <c r="R24" s="256">
        <v>2461151.44</v>
      </c>
      <c r="U24" s="231">
        <v>1132086.3999999999</v>
      </c>
      <c r="V24" s="231">
        <v>150100</v>
      </c>
      <c r="W24" s="231">
        <v>1020.51</v>
      </c>
      <c r="X24" s="231">
        <v>1502000</v>
      </c>
      <c r="Z24" s="232">
        <v>1822906</v>
      </c>
      <c r="AC24" s="232">
        <v>729374.41</v>
      </c>
      <c r="AD24" s="232">
        <v>47579.61</v>
      </c>
      <c r="AG24" s="77">
        <f t="shared" si="1"/>
        <v>781067.61</v>
      </c>
      <c r="AH24" s="31">
        <f t="shared" si="2"/>
        <v>0</v>
      </c>
      <c r="AI24" s="21">
        <f t="shared" si="3"/>
        <v>781067.61</v>
      </c>
      <c r="AJ24" s="15">
        <f t="shared" si="4"/>
        <v>2785206.91</v>
      </c>
      <c r="AK24" s="16">
        <f t="shared" si="5"/>
        <v>2599860.02</v>
      </c>
      <c r="AL24" s="26">
        <f t="shared" si="6"/>
        <v>185346.89000000013</v>
      </c>
    </row>
    <row r="25" spans="1:38" x14ac:dyDescent="0.2">
      <c r="A25" s="1" t="s">
        <v>460</v>
      </c>
      <c r="B25" s="1" t="s">
        <v>462</v>
      </c>
      <c r="C25" s="67">
        <v>4180</v>
      </c>
      <c r="D25" s="68" t="s">
        <v>1099</v>
      </c>
      <c r="E25" s="256" t="s">
        <v>3040</v>
      </c>
      <c r="F25" s="230">
        <v>703764.69</v>
      </c>
      <c r="G25" s="230">
        <v>15103.46</v>
      </c>
      <c r="H25" s="230">
        <v>113655.86</v>
      </c>
      <c r="I25" s="256">
        <v>256043.57</v>
      </c>
      <c r="J25" s="256">
        <v>708861.5</v>
      </c>
      <c r="N25" s="234">
        <v>116</v>
      </c>
      <c r="R25" s="256">
        <v>1609968.11</v>
      </c>
      <c r="U25" s="231">
        <v>1675068.26</v>
      </c>
      <c r="V25" s="231">
        <v>107500</v>
      </c>
      <c r="W25" s="231">
        <v>741.68</v>
      </c>
      <c r="X25" s="231">
        <v>982400</v>
      </c>
      <c r="Z25" s="232">
        <v>1130263</v>
      </c>
      <c r="AC25" s="232">
        <v>383627.88</v>
      </c>
      <c r="AD25" s="232">
        <v>139281.46</v>
      </c>
      <c r="AG25" s="77">
        <f t="shared" si="1"/>
        <v>832524.00999999989</v>
      </c>
      <c r="AH25" s="31">
        <f t="shared" si="2"/>
        <v>116</v>
      </c>
      <c r="AI25" s="21">
        <f t="shared" si="3"/>
        <v>832408.00999999989</v>
      </c>
      <c r="AJ25" s="15">
        <f t="shared" si="4"/>
        <v>2765709.94</v>
      </c>
      <c r="AK25" s="16">
        <f t="shared" si="5"/>
        <v>1653172.3399999999</v>
      </c>
      <c r="AL25" s="26">
        <f t="shared" si="6"/>
        <v>1112537.6000000001</v>
      </c>
    </row>
    <row r="26" spans="1:38" x14ac:dyDescent="0.2">
      <c r="A26" s="1" t="s">
        <v>460</v>
      </c>
      <c r="B26" s="1" t="s">
        <v>462</v>
      </c>
      <c r="C26" s="67">
        <v>2100</v>
      </c>
      <c r="D26" s="68" t="s">
        <v>1100</v>
      </c>
      <c r="E26" s="256" t="s">
        <v>3041</v>
      </c>
      <c r="F26" s="230">
        <v>110290.99</v>
      </c>
      <c r="G26" s="230">
        <v>4097.16</v>
      </c>
      <c r="H26" s="230">
        <v>143495.89000000001</v>
      </c>
      <c r="I26" s="256">
        <v>222854.24</v>
      </c>
      <c r="J26" s="256">
        <v>77942.48</v>
      </c>
      <c r="R26" s="256">
        <v>1693812.25</v>
      </c>
      <c r="U26" s="231">
        <v>333899.83</v>
      </c>
      <c r="V26" s="231">
        <v>46000</v>
      </c>
      <c r="W26" s="231">
        <v>368.13</v>
      </c>
      <c r="X26" s="231">
        <v>540310</v>
      </c>
      <c r="Z26" s="232">
        <v>661497</v>
      </c>
      <c r="AC26" s="232">
        <v>205007.79</v>
      </c>
      <c r="AD26" s="232">
        <v>38342.839999999997</v>
      </c>
      <c r="AG26" s="77">
        <f t="shared" si="1"/>
        <v>257884.04000000004</v>
      </c>
      <c r="AH26" s="31">
        <f t="shared" si="2"/>
        <v>0</v>
      </c>
      <c r="AI26" s="21">
        <f t="shared" si="3"/>
        <v>257884.04000000004</v>
      </c>
      <c r="AJ26" s="15">
        <f t="shared" si="4"/>
        <v>920577.96</v>
      </c>
      <c r="AK26" s="16">
        <f t="shared" si="5"/>
        <v>904847.63</v>
      </c>
      <c r="AL26" s="26">
        <f t="shared" si="6"/>
        <v>15730.329999999958</v>
      </c>
    </row>
    <row r="27" spans="1:38" x14ac:dyDescent="0.2">
      <c r="A27" s="1" t="s">
        <v>460</v>
      </c>
      <c r="B27" s="1" t="s">
        <v>462</v>
      </c>
      <c r="C27" s="67">
        <v>4887</v>
      </c>
      <c r="D27" s="68" t="s">
        <v>1101</v>
      </c>
      <c r="E27" s="256" t="s">
        <v>3042</v>
      </c>
      <c r="F27" s="230">
        <v>1057279.3799999999</v>
      </c>
      <c r="G27" s="230">
        <v>100772.72</v>
      </c>
      <c r="H27" s="230">
        <v>118644.81</v>
      </c>
      <c r="I27" s="256">
        <v>252385.54</v>
      </c>
      <c r="J27" s="256">
        <v>225588.45</v>
      </c>
      <c r="N27" s="234">
        <v>433.3</v>
      </c>
      <c r="Q27" s="256">
        <v>300</v>
      </c>
      <c r="R27" s="256">
        <v>1247745.83</v>
      </c>
      <c r="U27" s="231">
        <v>1527666.01</v>
      </c>
      <c r="V27" s="231">
        <v>125000</v>
      </c>
      <c r="W27" s="231">
        <v>2979.55</v>
      </c>
      <c r="X27" s="231">
        <v>971610</v>
      </c>
      <c r="Z27" s="232">
        <v>1218670</v>
      </c>
      <c r="AC27" s="232">
        <v>732227.8</v>
      </c>
      <c r="AD27" s="232">
        <v>80004.89</v>
      </c>
      <c r="AG27" s="77">
        <f t="shared" si="1"/>
        <v>1276696.9099999999</v>
      </c>
      <c r="AH27" s="31">
        <f t="shared" si="2"/>
        <v>433.3</v>
      </c>
      <c r="AI27" s="21">
        <f t="shared" si="3"/>
        <v>1276263.6099999999</v>
      </c>
      <c r="AJ27" s="15">
        <f t="shared" si="4"/>
        <v>2627255.56</v>
      </c>
      <c r="AK27" s="16">
        <f t="shared" si="5"/>
        <v>2030902.69</v>
      </c>
      <c r="AL27" s="26">
        <f t="shared" si="6"/>
        <v>596352.87000000011</v>
      </c>
    </row>
    <row r="28" spans="1:38" x14ac:dyDescent="0.2">
      <c r="A28" s="1" t="s">
        <v>460</v>
      </c>
      <c r="B28" s="1" t="s">
        <v>462</v>
      </c>
      <c r="C28" s="67">
        <v>5102</v>
      </c>
      <c r="D28" s="68" t="s">
        <v>1102</v>
      </c>
      <c r="E28" s="256" t="s">
        <v>3043</v>
      </c>
      <c r="F28" s="230">
        <v>996106.04</v>
      </c>
      <c r="G28" s="230">
        <v>6387.3</v>
      </c>
      <c r="H28" s="230">
        <v>161384.56</v>
      </c>
      <c r="I28" s="256">
        <v>301361.8</v>
      </c>
      <c r="J28" s="256">
        <v>755688.6</v>
      </c>
      <c r="R28" s="256">
        <v>1804121.26</v>
      </c>
      <c r="U28" s="231">
        <v>1762002.96</v>
      </c>
      <c r="W28" s="231">
        <v>1373.57</v>
      </c>
      <c r="X28" s="231">
        <v>546500</v>
      </c>
      <c r="Z28" s="232">
        <v>771599</v>
      </c>
      <c r="AC28" s="232">
        <v>452869.21</v>
      </c>
      <c r="AD28" s="232">
        <v>153183.26999999999</v>
      </c>
      <c r="AG28" s="77">
        <f t="shared" si="1"/>
        <v>1163877.9000000001</v>
      </c>
      <c r="AH28" s="31">
        <f t="shared" si="2"/>
        <v>0</v>
      </c>
      <c r="AI28" s="21">
        <f t="shared" si="3"/>
        <v>1163877.9000000001</v>
      </c>
      <c r="AJ28" s="15">
        <f t="shared" si="4"/>
        <v>2309876.5300000003</v>
      </c>
      <c r="AK28" s="16">
        <f t="shared" si="5"/>
        <v>1377651.48</v>
      </c>
      <c r="AL28" s="26">
        <f t="shared" si="6"/>
        <v>932225.05000000028</v>
      </c>
    </row>
    <row r="29" spans="1:38" x14ac:dyDescent="0.2">
      <c r="A29" s="1" t="s">
        <v>460</v>
      </c>
      <c r="B29" s="1" t="s">
        <v>462</v>
      </c>
      <c r="C29" s="67">
        <v>11813</v>
      </c>
      <c r="D29" s="68" t="s">
        <v>1103</v>
      </c>
      <c r="E29" s="256" t="s">
        <v>3044</v>
      </c>
      <c r="F29" s="230">
        <v>387431.49</v>
      </c>
      <c r="G29" s="230">
        <v>7578.8</v>
      </c>
      <c r="H29" s="230">
        <v>137441.87</v>
      </c>
      <c r="I29" s="256">
        <v>334776.25</v>
      </c>
      <c r="J29" s="256">
        <v>194454.96</v>
      </c>
      <c r="K29" s="234">
        <v>13000</v>
      </c>
      <c r="N29" s="234">
        <v>153.27000000000001</v>
      </c>
      <c r="Q29" s="256">
        <v>539.76</v>
      </c>
      <c r="R29" s="256">
        <v>1414760.08</v>
      </c>
      <c r="U29" s="231">
        <v>946507.53</v>
      </c>
      <c r="V29" s="231">
        <v>28793.1</v>
      </c>
      <c r="W29" s="231">
        <v>1091.4000000000001</v>
      </c>
      <c r="X29" s="231">
        <v>968480</v>
      </c>
      <c r="Z29" s="232">
        <v>1228563</v>
      </c>
      <c r="AC29" s="232">
        <v>746429.91</v>
      </c>
      <c r="AD29" s="232">
        <v>123544.33</v>
      </c>
      <c r="AG29" s="77">
        <f t="shared" si="1"/>
        <v>532452.15999999992</v>
      </c>
      <c r="AH29" s="31">
        <f t="shared" si="2"/>
        <v>13153.27</v>
      </c>
      <c r="AI29" s="21">
        <f t="shared" si="3"/>
        <v>519298.8899999999</v>
      </c>
      <c r="AJ29" s="15">
        <f t="shared" si="4"/>
        <v>1944872.03</v>
      </c>
      <c r="AK29" s="16">
        <f t="shared" si="5"/>
        <v>2098537.2400000002</v>
      </c>
      <c r="AL29" s="26">
        <f t="shared" si="6"/>
        <v>-153665.2100000002</v>
      </c>
    </row>
    <row r="30" spans="1:38" x14ac:dyDescent="0.2">
      <c r="A30" s="1" t="s">
        <v>460</v>
      </c>
      <c r="B30" s="1" t="s">
        <v>462</v>
      </c>
      <c r="C30" s="67">
        <v>7972</v>
      </c>
      <c r="D30" s="68" t="s">
        <v>1104</v>
      </c>
      <c r="E30" s="256" t="s">
        <v>3045</v>
      </c>
      <c r="F30" s="230">
        <v>344639.1</v>
      </c>
      <c r="G30" s="230">
        <v>6665.48</v>
      </c>
      <c r="H30" s="230">
        <v>747366.99</v>
      </c>
      <c r="I30" s="256">
        <v>177810.38</v>
      </c>
      <c r="J30" s="256">
        <v>154425.76</v>
      </c>
      <c r="N30" s="234">
        <v>0</v>
      </c>
      <c r="R30" s="256">
        <v>1595887.05</v>
      </c>
      <c r="U30" s="231">
        <v>1706008.73</v>
      </c>
      <c r="V30" s="231">
        <v>63728.42</v>
      </c>
      <c r="W30" s="231">
        <v>1625.5</v>
      </c>
      <c r="X30" s="231">
        <v>1312960</v>
      </c>
      <c r="Z30" s="232">
        <v>1670960</v>
      </c>
      <c r="AC30" s="232">
        <v>1469355.53</v>
      </c>
      <c r="AD30" s="232">
        <v>56040.35</v>
      </c>
      <c r="AG30" s="77">
        <f t="shared" si="1"/>
        <v>1098671.5699999998</v>
      </c>
      <c r="AH30" s="31">
        <f t="shared" si="2"/>
        <v>0</v>
      </c>
      <c r="AI30" s="21">
        <f t="shared" si="3"/>
        <v>1098671.5699999998</v>
      </c>
      <c r="AJ30" s="15">
        <f t="shared" si="4"/>
        <v>3084322.65</v>
      </c>
      <c r="AK30" s="16">
        <f t="shared" si="5"/>
        <v>3196355.8800000004</v>
      </c>
      <c r="AL30" s="26">
        <f t="shared" si="6"/>
        <v>-112033.23000000045</v>
      </c>
    </row>
    <row r="31" spans="1:38" x14ac:dyDescent="0.2">
      <c r="A31" s="1" t="s">
        <v>460</v>
      </c>
      <c r="B31" s="1" t="s">
        <v>462</v>
      </c>
      <c r="C31" s="67">
        <v>3577</v>
      </c>
      <c r="D31" s="68" t="s">
        <v>1105</v>
      </c>
      <c r="E31" s="256" t="s">
        <v>3046</v>
      </c>
      <c r="F31" s="230">
        <v>776150.78</v>
      </c>
      <c r="H31" s="230">
        <v>277383.81</v>
      </c>
      <c r="I31" s="256">
        <v>106294.79</v>
      </c>
      <c r="J31" s="256">
        <v>155309.32999999999</v>
      </c>
      <c r="N31" s="234">
        <v>6.9</v>
      </c>
      <c r="R31" s="256">
        <v>1789492.25</v>
      </c>
      <c r="U31" s="231">
        <v>1020380.55</v>
      </c>
      <c r="V31" s="231">
        <v>17482.21</v>
      </c>
      <c r="W31" s="231">
        <v>933.75</v>
      </c>
      <c r="X31" s="231">
        <v>531920</v>
      </c>
      <c r="Z31" s="232">
        <v>702310</v>
      </c>
      <c r="AC31" s="232">
        <v>539403.67000000004</v>
      </c>
      <c r="AD31" s="232">
        <v>53554.23</v>
      </c>
      <c r="AF31" s="232">
        <v>3600</v>
      </c>
      <c r="AG31" s="77">
        <f t="shared" si="1"/>
        <v>1053534.5900000001</v>
      </c>
      <c r="AH31" s="31">
        <f t="shared" si="2"/>
        <v>6.9</v>
      </c>
      <c r="AI31" s="21">
        <f t="shared" si="3"/>
        <v>1053527.6900000002</v>
      </c>
      <c r="AJ31" s="15">
        <f t="shared" si="4"/>
        <v>1570716.51</v>
      </c>
      <c r="AK31" s="16">
        <f t="shared" si="5"/>
        <v>1298867.8999999999</v>
      </c>
      <c r="AL31" s="26">
        <f t="shared" si="6"/>
        <v>271848.6100000001</v>
      </c>
    </row>
    <row r="32" spans="1:38" x14ac:dyDescent="0.2">
      <c r="A32" s="1" t="s">
        <v>460</v>
      </c>
      <c r="B32" s="1" t="s">
        <v>462</v>
      </c>
      <c r="C32" s="67">
        <v>3159</v>
      </c>
      <c r="D32" s="68" t="s">
        <v>1106</v>
      </c>
      <c r="E32" s="256" t="s">
        <v>3047</v>
      </c>
      <c r="F32" s="230">
        <v>824673.45</v>
      </c>
      <c r="G32" s="230">
        <v>3760</v>
      </c>
      <c r="H32" s="230">
        <v>102495.22</v>
      </c>
      <c r="I32" s="256">
        <v>183750.45</v>
      </c>
      <c r="J32" s="256">
        <v>367720.69</v>
      </c>
      <c r="R32" s="256">
        <v>3102228.3</v>
      </c>
      <c r="U32" s="231">
        <v>1214078.98</v>
      </c>
      <c r="V32" s="231">
        <v>67025.710000000006</v>
      </c>
      <c r="W32" s="231">
        <v>955.45</v>
      </c>
      <c r="X32" s="231">
        <v>1019600</v>
      </c>
      <c r="Z32" s="232">
        <v>1172179</v>
      </c>
      <c r="AC32" s="232">
        <v>608297.75</v>
      </c>
      <c r="AD32" s="232">
        <v>175974.21</v>
      </c>
      <c r="AG32" s="77">
        <f t="shared" si="1"/>
        <v>930928.66999999993</v>
      </c>
      <c r="AH32" s="31">
        <f t="shared" si="2"/>
        <v>0</v>
      </c>
      <c r="AI32" s="21">
        <f t="shared" si="3"/>
        <v>930928.66999999993</v>
      </c>
      <c r="AJ32" s="15">
        <f t="shared" si="4"/>
        <v>2301660.1399999997</v>
      </c>
      <c r="AK32" s="16">
        <f t="shared" si="5"/>
        <v>1956450.96</v>
      </c>
      <c r="AL32" s="26">
        <f t="shared" si="6"/>
        <v>345209.1799999997</v>
      </c>
    </row>
    <row r="33" spans="1:38" x14ac:dyDescent="0.2">
      <c r="A33" s="1" t="s">
        <v>460</v>
      </c>
      <c r="B33" s="1" t="s">
        <v>462</v>
      </c>
      <c r="C33" s="67">
        <v>3764</v>
      </c>
      <c r="D33" s="68" t="s">
        <v>1107</v>
      </c>
      <c r="E33" s="256" t="s">
        <v>3048</v>
      </c>
      <c r="F33" s="230">
        <v>508255.38</v>
      </c>
      <c r="G33" s="230">
        <v>71401.22</v>
      </c>
      <c r="H33" s="230">
        <v>112461.02</v>
      </c>
      <c r="I33" s="256">
        <v>416793.7</v>
      </c>
      <c r="J33" s="256">
        <v>230599.18</v>
      </c>
      <c r="N33" s="234">
        <v>2623.83</v>
      </c>
      <c r="R33" s="256">
        <v>1484748</v>
      </c>
      <c r="U33" s="231">
        <v>1029520.57</v>
      </c>
      <c r="V33" s="231">
        <v>184744.33</v>
      </c>
      <c r="W33" s="231">
        <v>1593.62</v>
      </c>
      <c r="X33" s="231">
        <v>574240</v>
      </c>
      <c r="Z33" s="232">
        <v>791945</v>
      </c>
      <c r="AC33" s="232">
        <v>575149.68999999994</v>
      </c>
      <c r="AD33" s="232">
        <v>104888.2</v>
      </c>
      <c r="AG33" s="77">
        <f t="shared" si="1"/>
        <v>692117.62</v>
      </c>
      <c r="AH33" s="31">
        <f t="shared" si="2"/>
        <v>2623.83</v>
      </c>
      <c r="AI33" s="21">
        <f t="shared" si="3"/>
        <v>689493.79</v>
      </c>
      <c r="AJ33" s="15">
        <f t="shared" si="4"/>
        <v>1790098.52</v>
      </c>
      <c r="AK33" s="16">
        <f t="shared" si="5"/>
        <v>1471982.89</v>
      </c>
      <c r="AL33" s="26">
        <f t="shared" si="6"/>
        <v>318115.63000000012</v>
      </c>
    </row>
    <row r="34" spans="1:38" x14ac:dyDescent="0.2">
      <c r="A34" s="1" t="s">
        <v>460</v>
      </c>
      <c r="B34" s="1" t="s">
        <v>462</v>
      </c>
      <c r="C34" s="67">
        <v>3691</v>
      </c>
      <c r="D34" s="68" t="s">
        <v>1108</v>
      </c>
      <c r="E34" s="256" t="s">
        <v>3049</v>
      </c>
      <c r="F34" s="230">
        <v>1269317.3899999999</v>
      </c>
      <c r="G34" s="230">
        <v>32176.07</v>
      </c>
      <c r="H34" s="230">
        <v>220641.26</v>
      </c>
      <c r="I34" s="256">
        <v>89192.74</v>
      </c>
      <c r="J34" s="256">
        <v>296851.40999999997</v>
      </c>
      <c r="R34" s="256">
        <v>1924840.79</v>
      </c>
      <c r="U34" s="231">
        <v>1597529.63</v>
      </c>
      <c r="V34" s="231">
        <v>90500</v>
      </c>
      <c r="W34" s="231">
        <v>1483.48</v>
      </c>
      <c r="X34" s="231">
        <v>688140</v>
      </c>
      <c r="Z34" s="232">
        <v>866317</v>
      </c>
      <c r="AC34" s="232">
        <v>529213.32999999996</v>
      </c>
      <c r="AD34" s="232">
        <v>82911.8</v>
      </c>
      <c r="AG34" s="77">
        <f t="shared" si="1"/>
        <v>1522134.72</v>
      </c>
      <c r="AH34" s="31">
        <f t="shared" si="2"/>
        <v>0</v>
      </c>
      <c r="AI34" s="21">
        <f t="shared" si="3"/>
        <v>1522134.72</v>
      </c>
      <c r="AJ34" s="15">
        <f t="shared" si="4"/>
        <v>2377653.11</v>
      </c>
      <c r="AK34" s="16">
        <f t="shared" si="5"/>
        <v>1478442.1300000001</v>
      </c>
      <c r="AL34" s="26">
        <f t="shared" si="6"/>
        <v>899210.97999999975</v>
      </c>
    </row>
    <row r="35" spans="1:38" x14ac:dyDescent="0.2">
      <c r="A35" s="1" t="s">
        <v>460</v>
      </c>
      <c r="B35" s="1" t="s">
        <v>462</v>
      </c>
      <c r="C35" s="67">
        <v>7031</v>
      </c>
      <c r="D35" s="68" t="s">
        <v>1109</v>
      </c>
      <c r="E35" s="256" t="s">
        <v>3050</v>
      </c>
      <c r="F35" s="230">
        <v>1530172.49</v>
      </c>
      <c r="G35" s="230">
        <v>62825.04</v>
      </c>
      <c r="H35" s="230">
        <v>183047.09</v>
      </c>
      <c r="I35" s="256">
        <v>213238.94</v>
      </c>
      <c r="J35" s="256">
        <v>232969.23</v>
      </c>
      <c r="R35" s="256">
        <v>1101601.1100000001</v>
      </c>
      <c r="U35" s="231">
        <v>1554242.48</v>
      </c>
      <c r="V35" s="231">
        <v>21786.45</v>
      </c>
      <c r="W35" s="231">
        <v>2640.95</v>
      </c>
      <c r="X35" s="231">
        <v>1096240</v>
      </c>
      <c r="Z35" s="232">
        <v>1380955</v>
      </c>
      <c r="AC35" s="232">
        <v>590806.32999999996</v>
      </c>
      <c r="AD35" s="232">
        <v>48371.94</v>
      </c>
      <c r="AG35" s="77">
        <f t="shared" si="1"/>
        <v>1776044.62</v>
      </c>
      <c r="AH35" s="31">
        <f t="shared" si="2"/>
        <v>0</v>
      </c>
      <c r="AI35" s="21">
        <f t="shared" si="3"/>
        <v>1776044.62</v>
      </c>
      <c r="AJ35" s="15">
        <f t="shared" si="4"/>
        <v>2674909.88</v>
      </c>
      <c r="AK35" s="16">
        <f t="shared" si="5"/>
        <v>2020133.27</v>
      </c>
      <c r="AL35" s="26">
        <f t="shared" si="6"/>
        <v>654776.60999999987</v>
      </c>
    </row>
    <row r="36" spans="1:38" x14ac:dyDescent="0.2">
      <c r="A36" s="1" t="s">
        <v>460</v>
      </c>
      <c r="B36" s="1" t="s">
        <v>462</v>
      </c>
      <c r="C36" s="67">
        <v>3391</v>
      </c>
      <c r="D36" s="68" t="s">
        <v>1110</v>
      </c>
      <c r="E36" s="256" t="s">
        <v>3051</v>
      </c>
      <c r="F36" s="230">
        <v>769384.26</v>
      </c>
      <c r="G36" s="230">
        <v>12580.36</v>
      </c>
      <c r="H36" s="230">
        <v>142846.75</v>
      </c>
      <c r="I36" s="256">
        <v>1369846.71</v>
      </c>
      <c r="J36" s="256">
        <v>98016.31</v>
      </c>
      <c r="R36" s="256">
        <v>528949.56000000006</v>
      </c>
      <c r="U36" s="231">
        <v>1150373.1299999999</v>
      </c>
      <c r="V36" s="231">
        <v>189644.27</v>
      </c>
      <c r="W36" s="231">
        <v>796.98</v>
      </c>
      <c r="X36" s="231">
        <v>667540</v>
      </c>
      <c r="Z36" s="232">
        <v>868007</v>
      </c>
      <c r="AC36" s="232">
        <v>577457.05000000005</v>
      </c>
      <c r="AD36" s="232">
        <v>91654.01</v>
      </c>
      <c r="AF36" s="232">
        <v>200</v>
      </c>
      <c r="AG36" s="77">
        <f t="shared" si="1"/>
        <v>924811.37</v>
      </c>
      <c r="AH36" s="31">
        <f t="shared" si="2"/>
        <v>0</v>
      </c>
      <c r="AI36" s="21">
        <f t="shared" si="3"/>
        <v>924811.37</v>
      </c>
      <c r="AJ36" s="15">
        <f t="shared" si="4"/>
        <v>2008354.38</v>
      </c>
      <c r="AK36" s="16">
        <f t="shared" si="5"/>
        <v>1537318.06</v>
      </c>
      <c r="AL36" s="26">
        <f t="shared" si="6"/>
        <v>471036.31999999983</v>
      </c>
    </row>
    <row r="37" spans="1:38" x14ac:dyDescent="0.2">
      <c r="A37" s="1" t="s">
        <v>460</v>
      </c>
      <c r="B37" s="1" t="s">
        <v>462</v>
      </c>
      <c r="C37" s="67">
        <v>4244</v>
      </c>
      <c r="D37" s="68" t="s">
        <v>1111</v>
      </c>
      <c r="E37" s="256" t="s">
        <v>3052</v>
      </c>
      <c r="F37" s="230">
        <v>537220.38</v>
      </c>
      <c r="G37" s="230">
        <v>12460</v>
      </c>
      <c r="H37" s="230">
        <v>356286.52</v>
      </c>
      <c r="I37" s="256">
        <v>410535.01</v>
      </c>
      <c r="J37" s="256">
        <v>137670.25</v>
      </c>
      <c r="Q37" s="256">
        <v>99448.88</v>
      </c>
      <c r="R37" s="256">
        <v>1603684.39</v>
      </c>
      <c r="U37" s="231">
        <v>1048978.08</v>
      </c>
      <c r="V37" s="231">
        <v>178400</v>
      </c>
      <c r="W37" s="231">
        <v>859.56</v>
      </c>
      <c r="X37" s="231">
        <v>1066300</v>
      </c>
      <c r="Z37" s="232">
        <v>1241742</v>
      </c>
      <c r="AC37" s="232">
        <v>418531.13</v>
      </c>
      <c r="AD37" s="232">
        <v>39873.93</v>
      </c>
      <c r="AG37" s="77">
        <f t="shared" si="1"/>
        <v>905966.9</v>
      </c>
      <c r="AH37" s="31">
        <f t="shared" si="2"/>
        <v>0</v>
      </c>
      <c r="AI37" s="21">
        <f t="shared" si="3"/>
        <v>905966.9</v>
      </c>
      <c r="AJ37" s="15">
        <f t="shared" si="4"/>
        <v>2294537.64</v>
      </c>
      <c r="AK37" s="16">
        <f t="shared" si="5"/>
        <v>1700147.0599999998</v>
      </c>
      <c r="AL37" s="26">
        <f t="shared" si="6"/>
        <v>594390.58000000031</v>
      </c>
    </row>
    <row r="38" spans="1:38" x14ac:dyDescent="0.2">
      <c r="A38" s="1" t="s">
        <v>460</v>
      </c>
      <c r="B38" s="1" t="s">
        <v>462</v>
      </c>
      <c r="C38" s="67">
        <v>1926</v>
      </c>
      <c r="D38" s="68" t="s">
        <v>1112</v>
      </c>
      <c r="E38" s="256" t="s">
        <v>3053</v>
      </c>
      <c r="F38" s="230">
        <v>747415.58</v>
      </c>
      <c r="G38" s="230">
        <v>24656.880000000001</v>
      </c>
      <c r="H38" s="230">
        <v>74433.240000000005</v>
      </c>
      <c r="I38" s="256">
        <v>102451.51</v>
      </c>
      <c r="J38" s="256">
        <v>67508.399999999994</v>
      </c>
      <c r="R38" s="256">
        <v>1498620.76</v>
      </c>
      <c r="U38" s="231">
        <v>953574.94</v>
      </c>
      <c r="V38" s="231">
        <v>39481.870000000003</v>
      </c>
      <c r="W38" s="231">
        <v>848.99</v>
      </c>
      <c r="X38" s="231">
        <v>535980</v>
      </c>
      <c r="Z38" s="232">
        <v>649272</v>
      </c>
      <c r="AC38" s="232">
        <v>270308.88</v>
      </c>
      <c r="AD38" s="232">
        <v>63469.74</v>
      </c>
      <c r="AG38" s="77">
        <f t="shared" si="1"/>
        <v>846505.7</v>
      </c>
      <c r="AH38" s="31">
        <f t="shared" si="2"/>
        <v>0</v>
      </c>
      <c r="AI38" s="21">
        <f t="shared" si="3"/>
        <v>846505.7</v>
      </c>
      <c r="AJ38" s="15">
        <f t="shared" si="4"/>
        <v>1529885.7999999998</v>
      </c>
      <c r="AK38" s="16">
        <f t="shared" si="5"/>
        <v>983050.62</v>
      </c>
      <c r="AL38" s="26">
        <f t="shared" si="6"/>
        <v>546835.17999999982</v>
      </c>
    </row>
    <row r="39" spans="1:38" x14ac:dyDescent="0.2">
      <c r="A39" s="1" t="s">
        <v>460</v>
      </c>
      <c r="B39" s="1" t="s">
        <v>462</v>
      </c>
      <c r="C39" s="67">
        <v>5306</v>
      </c>
      <c r="D39" s="68" t="s">
        <v>1113</v>
      </c>
      <c r="E39" s="256" t="s">
        <v>3054</v>
      </c>
      <c r="F39" s="230">
        <v>214337.41</v>
      </c>
      <c r="G39" s="230">
        <v>30956.58</v>
      </c>
      <c r="H39" s="230">
        <v>49234.45</v>
      </c>
      <c r="I39" s="256">
        <v>1252551.67</v>
      </c>
      <c r="J39" s="256">
        <v>165664.29</v>
      </c>
      <c r="R39" s="256">
        <v>2339595.1</v>
      </c>
      <c r="U39" s="231">
        <v>784136.24</v>
      </c>
      <c r="V39" s="231">
        <v>134222.81</v>
      </c>
      <c r="W39" s="231">
        <v>557.17999999999995</v>
      </c>
      <c r="X39" s="231">
        <v>948500</v>
      </c>
      <c r="Z39" s="232">
        <v>1276110</v>
      </c>
      <c r="AC39" s="232">
        <v>357811.47</v>
      </c>
      <c r="AD39" s="232">
        <v>156113.41</v>
      </c>
      <c r="AG39" s="77">
        <f t="shared" si="1"/>
        <v>294528.44</v>
      </c>
      <c r="AH39" s="31">
        <f t="shared" si="2"/>
        <v>0</v>
      </c>
      <c r="AI39" s="21">
        <f t="shared" si="3"/>
        <v>294528.44</v>
      </c>
      <c r="AJ39" s="15">
        <f t="shared" si="4"/>
        <v>1867416.23</v>
      </c>
      <c r="AK39" s="16">
        <f t="shared" si="5"/>
        <v>1790034.88</v>
      </c>
      <c r="AL39" s="26">
        <f t="shared" si="6"/>
        <v>77381.350000000093</v>
      </c>
    </row>
    <row r="40" spans="1:38" x14ac:dyDescent="0.2">
      <c r="A40" s="1" t="s">
        <v>460</v>
      </c>
      <c r="B40" s="1" t="s">
        <v>462</v>
      </c>
      <c r="C40" s="67">
        <v>2556</v>
      </c>
      <c r="D40" s="68" t="s">
        <v>1114</v>
      </c>
      <c r="E40" s="256" t="s">
        <v>3055</v>
      </c>
      <c r="F40" s="230">
        <v>723404.1</v>
      </c>
      <c r="G40" s="230">
        <v>38352.730000000003</v>
      </c>
      <c r="H40" s="230">
        <v>140371.82999999999</v>
      </c>
      <c r="I40" s="256">
        <v>213000.92</v>
      </c>
      <c r="J40" s="256">
        <v>97042.71</v>
      </c>
      <c r="R40" s="256">
        <v>1457071.21</v>
      </c>
      <c r="U40" s="231">
        <v>618800.76</v>
      </c>
      <c r="V40" s="231">
        <v>442657.93</v>
      </c>
      <c r="W40" s="231">
        <v>1105.21</v>
      </c>
      <c r="X40" s="231">
        <v>306080</v>
      </c>
      <c r="Z40" s="232">
        <v>536689</v>
      </c>
      <c r="AC40" s="232">
        <v>350498.96</v>
      </c>
      <c r="AD40" s="232">
        <v>43695.66</v>
      </c>
      <c r="AG40" s="77">
        <f t="shared" si="1"/>
        <v>902128.65999999992</v>
      </c>
      <c r="AH40" s="31">
        <f t="shared" si="2"/>
        <v>0</v>
      </c>
      <c r="AI40" s="21">
        <f t="shared" si="3"/>
        <v>902128.65999999992</v>
      </c>
      <c r="AJ40" s="15">
        <f t="shared" si="4"/>
        <v>1368643.9</v>
      </c>
      <c r="AK40" s="16">
        <f t="shared" si="5"/>
        <v>930883.62</v>
      </c>
      <c r="AL40" s="26">
        <f t="shared" si="6"/>
        <v>437760.27999999991</v>
      </c>
    </row>
    <row r="41" spans="1:38" x14ac:dyDescent="0.2">
      <c r="A41" s="1" t="s">
        <v>460</v>
      </c>
      <c r="B41" s="1" t="s">
        <v>462</v>
      </c>
      <c r="C41" s="67">
        <v>2366</v>
      </c>
      <c r="D41" s="68" t="s">
        <v>1115</v>
      </c>
      <c r="E41" s="256" t="s">
        <v>3056</v>
      </c>
      <c r="F41" s="230">
        <v>870486.82</v>
      </c>
      <c r="G41" s="230">
        <v>6624.81</v>
      </c>
      <c r="H41" s="230">
        <v>159216.04999999999</v>
      </c>
      <c r="I41" s="256">
        <v>323742.38</v>
      </c>
      <c r="J41" s="256">
        <v>982166.36</v>
      </c>
      <c r="R41" s="256">
        <v>1798384.44</v>
      </c>
      <c r="U41" s="231">
        <v>1214667.3899999999</v>
      </c>
      <c r="V41" s="231">
        <v>606200</v>
      </c>
      <c r="W41" s="231">
        <v>1157.57</v>
      </c>
      <c r="X41" s="231">
        <v>391580</v>
      </c>
      <c r="Z41" s="232">
        <v>529564</v>
      </c>
      <c r="AC41" s="232">
        <v>454884.91</v>
      </c>
      <c r="AD41" s="232">
        <v>162039.63</v>
      </c>
      <c r="AG41" s="77">
        <f t="shared" si="1"/>
        <v>1036327.6799999999</v>
      </c>
      <c r="AH41" s="31">
        <f t="shared" si="2"/>
        <v>0</v>
      </c>
      <c r="AI41" s="21">
        <f t="shared" si="3"/>
        <v>1036327.6799999999</v>
      </c>
      <c r="AJ41" s="15">
        <f t="shared" si="4"/>
        <v>2213604.96</v>
      </c>
      <c r="AK41" s="16">
        <f t="shared" si="5"/>
        <v>1146488.54</v>
      </c>
      <c r="AL41" s="26">
        <f t="shared" si="6"/>
        <v>1067116.42</v>
      </c>
    </row>
    <row r="42" spans="1:38" x14ac:dyDescent="0.2">
      <c r="A42" s="1" t="s">
        <v>460</v>
      </c>
      <c r="B42" s="1" t="s">
        <v>462</v>
      </c>
      <c r="C42" s="67">
        <v>5915</v>
      </c>
      <c r="D42" s="68" t="s">
        <v>1116</v>
      </c>
      <c r="E42" s="256" t="s">
        <v>3057</v>
      </c>
      <c r="F42" s="230">
        <v>951016.24</v>
      </c>
      <c r="G42" s="230">
        <v>821.64</v>
      </c>
      <c r="H42" s="230">
        <v>143748.37</v>
      </c>
      <c r="I42" s="256">
        <v>280672.78000000003</v>
      </c>
      <c r="J42" s="256">
        <v>772272.47</v>
      </c>
      <c r="K42" s="234">
        <v>6000</v>
      </c>
      <c r="N42" s="234">
        <v>297.07</v>
      </c>
      <c r="R42" s="256">
        <v>1262156.06</v>
      </c>
      <c r="U42" s="231">
        <v>2171793.85</v>
      </c>
      <c r="V42" s="231">
        <v>175884.82</v>
      </c>
      <c r="W42" s="231">
        <v>927.32</v>
      </c>
      <c r="X42" s="231">
        <v>866540</v>
      </c>
      <c r="Z42" s="232">
        <v>1108842</v>
      </c>
      <c r="AC42" s="232">
        <v>689798.61</v>
      </c>
      <c r="AD42" s="232">
        <v>159394.65</v>
      </c>
      <c r="AG42" s="77">
        <f t="shared" si="1"/>
        <v>1095586.25</v>
      </c>
      <c r="AH42" s="31">
        <f t="shared" si="2"/>
        <v>6297.07</v>
      </c>
      <c r="AI42" s="21">
        <f t="shared" si="3"/>
        <v>1089289.18</v>
      </c>
      <c r="AJ42" s="15">
        <f t="shared" si="4"/>
        <v>3215145.9899999998</v>
      </c>
      <c r="AK42" s="16">
        <f t="shared" si="5"/>
        <v>1958035.2599999998</v>
      </c>
      <c r="AL42" s="26">
        <f t="shared" si="6"/>
        <v>1257110.73</v>
      </c>
    </row>
    <row r="43" spans="1:38" x14ac:dyDescent="0.2">
      <c r="A43" s="1" t="s">
        <v>460</v>
      </c>
      <c r="B43" s="1" t="s">
        <v>462</v>
      </c>
      <c r="C43" s="67">
        <v>3317</v>
      </c>
      <c r="D43" s="68" t="s">
        <v>1117</v>
      </c>
      <c r="E43" s="256" t="s">
        <v>3058</v>
      </c>
      <c r="F43" s="230">
        <v>722299.19</v>
      </c>
      <c r="G43" s="230">
        <v>3315</v>
      </c>
      <c r="H43" s="230">
        <v>203515.97</v>
      </c>
      <c r="I43" s="256">
        <v>484435.46</v>
      </c>
      <c r="J43" s="256">
        <v>93858.45</v>
      </c>
      <c r="R43" s="256">
        <v>1683339.65</v>
      </c>
      <c r="U43" s="231">
        <v>1125670.1000000001</v>
      </c>
      <c r="V43" s="231">
        <v>251121.48</v>
      </c>
      <c r="W43" s="231">
        <v>670.65</v>
      </c>
      <c r="X43" s="231">
        <v>300780</v>
      </c>
      <c r="Z43" s="232">
        <v>523209</v>
      </c>
      <c r="AC43" s="232">
        <v>522534.96</v>
      </c>
      <c r="AD43" s="232">
        <v>80041.03</v>
      </c>
      <c r="AG43" s="77">
        <f t="shared" si="1"/>
        <v>929130.15999999992</v>
      </c>
      <c r="AH43" s="31">
        <f t="shared" si="2"/>
        <v>0</v>
      </c>
      <c r="AI43" s="21">
        <f t="shared" si="3"/>
        <v>929130.15999999992</v>
      </c>
      <c r="AJ43" s="15">
        <f t="shared" si="4"/>
        <v>1678242.23</v>
      </c>
      <c r="AK43" s="16">
        <f t="shared" si="5"/>
        <v>1125784.99</v>
      </c>
      <c r="AL43" s="26">
        <f t="shared" si="6"/>
        <v>552457.24</v>
      </c>
    </row>
    <row r="44" spans="1:38" x14ac:dyDescent="0.2">
      <c r="A44" s="1" t="s">
        <v>460</v>
      </c>
      <c r="B44" s="1" t="s">
        <v>462</v>
      </c>
      <c r="C44" s="67">
        <v>2828</v>
      </c>
      <c r="D44" s="68" t="s">
        <v>1118</v>
      </c>
      <c r="E44" s="256" t="s">
        <v>3190</v>
      </c>
      <c r="F44" s="230">
        <v>987646.39</v>
      </c>
      <c r="G44" s="230">
        <v>35550</v>
      </c>
      <c r="H44" s="230">
        <v>175248.15</v>
      </c>
      <c r="I44" s="256">
        <v>289765.33</v>
      </c>
      <c r="J44" s="256">
        <v>165849.43</v>
      </c>
      <c r="N44" s="234">
        <v>803.73</v>
      </c>
      <c r="R44" s="256">
        <v>2224890.19</v>
      </c>
      <c r="U44" s="231">
        <v>1096789.44</v>
      </c>
      <c r="V44" s="231">
        <v>29600</v>
      </c>
      <c r="W44" s="231">
        <v>1525.18</v>
      </c>
      <c r="X44" s="231">
        <v>565400</v>
      </c>
      <c r="Z44" s="232">
        <v>694550</v>
      </c>
      <c r="AC44" s="232">
        <v>465432.53</v>
      </c>
      <c r="AD44" s="232">
        <v>82757.8</v>
      </c>
      <c r="AG44" s="77">
        <f t="shared" si="1"/>
        <v>1198444.54</v>
      </c>
      <c r="AH44" s="31">
        <f t="shared" si="2"/>
        <v>803.73</v>
      </c>
      <c r="AI44" s="21">
        <f t="shared" si="3"/>
        <v>1197640.81</v>
      </c>
      <c r="AJ44" s="15">
        <f t="shared" si="4"/>
        <v>1693314.6199999999</v>
      </c>
      <c r="AK44" s="16">
        <f t="shared" si="5"/>
        <v>1242740.33</v>
      </c>
      <c r="AL44" s="26">
        <f t="shared" si="6"/>
        <v>450574.2899999998</v>
      </c>
    </row>
    <row r="45" spans="1:38" x14ac:dyDescent="0.2">
      <c r="A45" s="1" t="s">
        <v>460</v>
      </c>
      <c r="B45" s="1" t="s">
        <v>462</v>
      </c>
      <c r="C45" s="67">
        <v>2529</v>
      </c>
      <c r="D45" s="68" t="s">
        <v>1119</v>
      </c>
      <c r="E45" s="256" t="s">
        <v>3204</v>
      </c>
      <c r="F45" s="230">
        <v>778948.17</v>
      </c>
      <c r="G45" s="230">
        <v>67620</v>
      </c>
      <c r="H45" s="230">
        <v>137931.20000000001</v>
      </c>
      <c r="I45" s="256">
        <v>2040620.2</v>
      </c>
      <c r="J45" s="256">
        <v>490295.06</v>
      </c>
      <c r="N45" s="234">
        <v>10000</v>
      </c>
      <c r="U45" s="231">
        <v>1522377.57</v>
      </c>
      <c r="V45" s="231">
        <v>79500</v>
      </c>
      <c r="W45" s="231">
        <v>748.85</v>
      </c>
      <c r="X45" s="231">
        <v>713300</v>
      </c>
      <c r="Z45" s="232">
        <v>836789</v>
      </c>
      <c r="AC45" s="232">
        <v>472067.85</v>
      </c>
      <c r="AD45" s="232">
        <v>312418.59000000003</v>
      </c>
      <c r="AG45" s="77">
        <f t="shared" si="1"/>
        <v>984499.37000000011</v>
      </c>
      <c r="AH45" s="31">
        <f t="shared" si="2"/>
        <v>10000</v>
      </c>
      <c r="AI45" s="21">
        <f t="shared" si="3"/>
        <v>974499.37000000011</v>
      </c>
      <c r="AJ45" s="15">
        <f t="shared" si="4"/>
        <v>2315926.42</v>
      </c>
      <c r="AK45" s="16">
        <f t="shared" si="5"/>
        <v>1621275.4400000002</v>
      </c>
      <c r="AL45" s="26">
        <f t="shared" si="6"/>
        <v>694650.97999999975</v>
      </c>
    </row>
    <row r="46" spans="1:38" x14ac:dyDescent="0.2">
      <c r="A46" s="1" t="s">
        <v>465</v>
      </c>
      <c r="B46" s="1" t="s">
        <v>466</v>
      </c>
      <c r="C46" s="67">
        <v>5981</v>
      </c>
      <c r="D46" s="68" t="s">
        <v>1120</v>
      </c>
      <c r="E46" s="256" t="s">
        <v>3059</v>
      </c>
      <c r="F46" s="230">
        <v>692560.01</v>
      </c>
      <c r="G46" s="230">
        <v>0</v>
      </c>
      <c r="H46" s="230">
        <v>79639.679999999993</v>
      </c>
      <c r="I46" s="256">
        <v>1270421.55</v>
      </c>
      <c r="J46" s="256">
        <v>106682.57</v>
      </c>
      <c r="L46" s="234">
        <v>33187.5</v>
      </c>
      <c r="N46" s="234">
        <v>183.17</v>
      </c>
      <c r="Q46" s="256">
        <v>-88236.71</v>
      </c>
      <c r="R46" s="256">
        <v>721555.06</v>
      </c>
      <c r="U46" s="231">
        <v>1187465.3</v>
      </c>
      <c r="W46" s="231">
        <v>1025.26</v>
      </c>
      <c r="X46" s="231">
        <v>844844.3</v>
      </c>
      <c r="Y46" s="231">
        <v>265016</v>
      </c>
      <c r="Z46" s="232">
        <v>1406131.3</v>
      </c>
      <c r="AC46" s="232">
        <v>431746.6</v>
      </c>
      <c r="AD46" s="232">
        <v>161755.79999999999</v>
      </c>
      <c r="AG46" s="77">
        <f t="shared" si="1"/>
        <v>772199.69</v>
      </c>
      <c r="AH46" s="31">
        <f t="shared" si="2"/>
        <v>33370.67</v>
      </c>
      <c r="AI46" s="21">
        <f t="shared" si="3"/>
        <v>738829.0199999999</v>
      </c>
      <c r="AJ46" s="15">
        <f t="shared" si="4"/>
        <v>2298350.8600000003</v>
      </c>
      <c r="AK46" s="16">
        <f t="shared" si="5"/>
        <v>1999633.7</v>
      </c>
      <c r="AL46" s="26">
        <f t="shared" si="6"/>
        <v>298717.16000000038</v>
      </c>
    </row>
    <row r="47" spans="1:38" x14ac:dyDescent="0.2">
      <c r="A47" s="1" t="s">
        <v>465</v>
      </c>
      <c r="B47" s="1" t="s">
        <v>466</v>
      </c>
      <c r="C47" s="67">
        <v>5608</v>
      </c>
      <c r="D47" s="68" t="s">
        <v>1121</v>
      </c>
      <c r="E47" s="256" t="s">
        <v>3060</v>
      </c>
      <c r="F47" s="230">
        <v>819458.97</v>
      </c>
      <c r="G47" s="230">
        <v>0</v>
      </c>
      <c r="H47" s="230">
        <v>58699.46</v>
      </c>
      <c r="I47" s="256">
        <v>35027.79</v>
      </c>
      <c r="J47" s="256">
        <v>617540.81000000006</v>
      </c>
      <c r="L47" s="234">
        <v>44787.5</v>
      </c>
      <c r="N47" s="234">
        <v>5.9</v>
      </c>
      <c r="Q47" s="256">
        <v>-40937.599999999999</v>
      </c>
      <c r="R47" s="256">
        <v>1541680.81</v>
      </c>
      <c r="U47" s="231">
        <v>1429764.25</v>
      </c>
      <c r="V47" s="231">
        <v>180125</v>
      </c>
      <c r="W47" s="231">
        <v>1288.94</v>
      </c>
      <c r="X47" s="231">
        <v>1179454.5</v>
      </c>
      <c r="Y47" s="231">
        <v>299742</v>
      </c>
      <c r="Z47" s="232">
        <v>1808105</v>
      </c>
      <c r="AC47" s="232">
        <v>538255.27</v>
      </c>
      <c r="AD47" s="232">
        <v>170633.16</v>
      </c>
      <c r="AG47" s="77">
        <f t="shared" si="1"/>
        <v>878158.42999999993</v>
      </c>
      <c r="AH47" s="31">
        <f t="shared" si="2"/>
        <v>44793.4</v>
      </c>
      <c r="AI47" s="21">
        <f t="shared" si="3"/>
        <v>833365.02999999991</v>
      </c>
      <c r="AJ47" s="15">
        <f t="shared" si="4"/>
        <v>3090374.69</v>
      </c>
      <c r="AK47" s="16">
        <f t="shared" si="5"/>
        <v>2516993.4300000002</v>
      </c>
      <c r="AL47" s="26">
        <f t="shared" si="6"/>
        <v>573381.25999999978</v>
      </c>
    </row>
    <row r="48" spans="1:38" x14ac:dyDescent="0.2">
      <c r="A48" s="1" t="s">
        <v>465</v>
      </c>
      <c r="B48" s="1" t="s">
        <v>466</v>
      </c>
      <c r="C48" s="67">
        <v>3981</v>
      </c>
      <c r="D48" s="68" t="s">
        <v>1122</v>
      </c>
      <c r="E48" s="256" t="s">
        <v>3061</v>
      </c>
      <c r="F48" s="230">
        <v>513857.03</v>
      </c>
      <c r="G48" s="230">
        <v>0</v>
      </c>
      <c r="H48" s="230">
        <v>26567.97</v>
      </c>
      <c r="I48" s="256">
        <v>1409833.06</v>
      </c>
      <c r="J48" s="256">
        <v>414875.18</v>
      </c>
      <c r="N48" s="234">
        <v>931.29</v>
      </c>
      <c r="Q48" s="256">
        <v>-118467.42</v>
      </c>
      <c r="R48" s="256">
        <v>3101072.39</v>
      </c>
      <c r="U48" s="231">
        <v>963958.42</v>
      </c>
      <c r="V48" s="231">
        <v>100000</v>
      </c>
      <c r="W48" s="231">
        <v>649.82000000000005</v>
      </c>
      <c r="X48" s="231">
        <v>1778087.5</v>
      </c>
      <c r="Y48" s="231">
        <v>195516</v>
      </c>
      <c r="Z48" s="232">
        <v>2238897.5</v>
      </c>
      <c r="AC48" s="232">
        <v>430642.1</v>
      </c>
      <c r="AD48" s="232">
        <v>168997.34</v>
      </c>
      <c r="AG48" s="77">
        <f t="shared" si="1"/>
        <v>540425</v>
      </c>
      <c r="AH48" s="31">
        <f t="shared" si="2"/>
        <v>931.29</v>
      </c>
      <c r="AI48" s="21">
        <f t="shared" si="3"/>
        <v>539493.71</v>
      </c>
      <c r="AJ48" s="15">
        <f t="shared" si="4"/>
        <v>3038211.74</v>
      </c>
      <c r="AK48" s="16">
        <f t="shared" si="5"/>
        <v>2838536.94</v>
      </c>
      <c r="AL48" s="26">
        <f t="shared" si="6"/>
        <v>199674.80000000028</v>
      </c>
    </row>
    <row r="49" spans="1:38" x14ac:dyDescent="0.2">
      <c r="A49" s="1" t="s">
        <v>465</v>
      </c>
      <c r="B49" s="1" t="s">
        <v>466</v>
      </c>
      <c r="C49" s="67">
        <v>2676</v>
      </c>
      <c r="D49" s="68" t="s">
        <v>1123</v>
      </c>
      <c r="E49" s="256" t="s">
        <v>3062</v>
      </c>
      <c r="F49" s="230">
        <v>334242.61</v>
      </c>
      <c r="G49" s="230">
        <v>0</v>
      </c>
      <c r="H49" s="230">
        <v>51273.65</v>
      </c>
      <c r="I49" s="256">
        <v>1837293.79</v>
      </c>
      <c r="J49" s="256">
        <v>96306.14</v>
      </c>
      <c r="N49" s="234">
        <v>307.02999999999997</v>
      </c>
      <c r="Q49" s="256">
        <v>-60311.14</v>
      </c>
      <c r="R49" s="256">
        <v>2713140.37</v>
      </c>
      <c r="U49" s="231">
        <v>905244.82</v>
      </c>
      <c r="V49" s="231">
        <v>165825</v>
      </c>
      <c r="W49" s="231">
        <v>547.77</v>
      </c>
      <c r="X49" s="231">
        <v>815185</v>
      </c>
      <c r="Y49" s="231">
        <v>153136</v>
      </c>
      <c r="Z49" s="232">
        <v>1199969</v>
      </c>
      <c r="AC49" s="232">
        <v>413640.1</v>
      </c>
      <c r="AD49" s="232">
        <v>130740.33</v>
      </c>
      <c r="AG49" s="77">
        <f t="shared" si="1"/>
        <v>385516.26</v>
      </c>
      <c r="AH49" s="31">
        <f t="shared" si="2"/>
        <v>307.02999999999997</v>
      </c>
      <c r="AI49" s="21">
        <f t="shared" si="3"/>
        <v>385209.23</v>
      </c>
      <c r="AJ49" s="15">
        <f t="shared" si="4"/>
        <v>2039938.5899999999</v>
      </c>
      <c r="AK49" s="16">
        <f t="shared" si="5"/>
        <v>1744349.4300000002</v>
      </c>
      <c r="AL49" s="26">
        <f t="shared" si="6"/>
        <v>295589.15999999968</v>
      </c>
    </row>
    <row r="50" spans="1:38" x14ac:dyDescent="0.2">
      <c r="A50" s="1" t="s">
        <v>465</v>
      </c>
      <c r="B50" s="1" t="s">
        <v>466</v>
      </c>
      <c r="C50" s="67">
        <v>4612</v>
      </c>
      <c r="D50" s="68" t="s">
        <v>1124</v>
      </c>
      <c r="E50" s="256" t="s">
        <v>3063</v>
      </c>
      <c r="F50" s="230">
        <v>858470.25</v>
      </c>
      <c r="G50" s="230">
        <v>0</v>
      </c>
      <c r="H50" s="230">
        <v>79737.06</v>
      </c>
      <c r="I50" s="256">
        <v>125079.07</v>
      </c>
      <c r="J50" s="256">
        <v>202239.13</v>
      </c>
      <c r="L50" s="234">
        <v>37622.5</v>
      </c>
      <c r="N50" s="234">
        <v>149.06</v>
      </c>
      <c r="Q50" s="256">
        <v>-124045.97</v>
      </c>
      <c r="R50" s="256">
        <v>2152655.08</v>
      </c>
      <c r="U50" s="231">
        <v>1555838.49</v>
      </c>
      <c r="V50" s="231">
        <v>370103.12</v>
      </c>
      <c r="W50" s="231">
        <v>54.05</v>
      </c>
      <c r="X50" s="231">
        <v>806821.5</v>
      </c>
      <c r="Y50" s="231">
        <v>211112</v>
      </c>
      <c r="Z50" s="232">
        <v>1595071.5</v>
      </c>
      <c r="AC50" s="232">
        <v>531168.24</v>
      </c>
      <c r="AD50" s="232">
        <v>102440.73</v>
      </c>
      <c r="AG50" s="77">
        <f t="shared" si="1"/>
        <v>938207.31</v>
      </c>
      <c r="AH50" s="31">
        <f t="shared" si="2"/>
        <v>37771.56</v>
      </c>
      <c r="AI50" s="21">
        <f t="shared" si="3"/>
        <v>900435.75</v>
      </c>
      <c r="AJ50" s="15">
        <f t="shared" si="4"/>
        <v>2943929.16</v>
      </c>
      <c r="AK50" s="16">
        <f t="shared" si="5"/>
        <v>2228680.4700000002</v>
      </c>
      <c r="AL50" s="26">
        <f t="shared" si="6"/>
        <v>715248.69</v>
      </c>
    </row>
    <row r="51" spans="1:38" x14ac:dyDescent="0.2">
      <c r="A51" s="1" t="s">
        <v>465</v>
      </c>
      <c r="B51" s="1" t="s">
        <v>466</v>
      </c>
      <c r="C51" s="67">
        <v>3723</v>
      </c>
      <c r="D51" s="68" t="s">
        <v>1125</v>
      </c>
      <c r="E51" s="256" t="s">
        <v>3191</v>
      </c>
      <c r="F51" s="230">
        <v>566363.93000000005</v>
      </c>
      <c r="G51" s="230">
        <v>0</v>
      </c>
      <c r="H51" s="230">
        <v>35580.6</v>
      </c>
      <c r="I51" s="256">
        <v>323140.82</v>
      </c>
      <c r="J51" s="256">
        <v>107827.2</v>
      </c>
      <c r="N51" s="234">
        <v>33.64</v>
      </c>
      <c r="Q51" s="256">
        <v>-68874.009999999995</v>
      </c>
      <c r="R51" s="256">
        <v>2872107.81</v>
      </c>
      <c r="U51" s="231">
        <v>1039579.97</v>
      </c>
      <c r="V51" s="231">
        <v>85500</v>
      </c>
      <c r="W51" s="231">
        <v>622.88</v>
      </c>
      <c r="X51" s="231">
        <v>529739</v>
      </c>
      <c r="Y51" s="231">
        <v>177200</v>
      </c>
      <c r="Z51" s="232">
        <v>1039549</v>
      </c>
      <c r="AC51" s="232">
        <v>275582.46999999997</v>
      </c>
      <c r="AD51" s="232">
        <v>166625.60999999999</v>
      </c>
      <c r="AG51" s="77">
        <f t="shared" si="1"/>
        <v>601944.53</v>
      </c>
      <c r="AH51" s="31">
        <f t="shared" si="2"/>
        <v>33.64</v>
      </c>
      <c r="AI51" s="21">
        <f t="shared" si="3"/>
        <v>601910.89</v>
      </c>
      <c r="AJ51" s="15">
        <f t="shared" si="4"/>
        <v>1832641.8499999999</v>
      </c>
      <c r="AK51" s="16">
        <f t="shared" si="5"/>
        <v>1481757.08</v>
      </c>
      <c r="AL51" s="26">
        <f t="shared" si="6"/>
        <v>350884.76999999979</v>
      </c>
    </row>
    <row r="52" spans="1:38" x14ac:dyDescent="0.2">
      <c r="A52" s="1" t="s">
        <v>469</v>
      </c>
      <c r="B52" s="1" t="s">
        <v>470</v>
      </c>
      <c r="C52" s="67">
        <v>4086</v>
      </c>
      <c r="D52" s="68" t="s">
        <v>1126</v>
      </c>
      <c r="E52" s="256" t="s">
        <v>3064</v>
      </c>
      <c r="F52" s="230">
        <v>313706.42</v>
      </c>
      <c r="G52" s="230">
        <v>0</v>
      </c>
      <c r="H52" s="230">
        <v>26047.24</v>
      </c>
      <c r="I52" s="256">
        <v>398670.69</v>
      </c>
      <c r="J52" s="256">
        <v>99239.79</v>
      </c>
      <c r="N52" s="234">
        <v>0</v>
      </c>
      <c r="R52" s="256">
        <v>2033236.3</v>
      </c>
      <c r="U52" s="231">
        <v>1314497.1100000001</v>
      </c>
      <c r="W52" s="231">
        <v>458.23</v>
      </c>
      <c r="X52" s="231">
        <v>501130</v>
      </c>
      <c r="Z52" s="232">
        <v>1226572</v>
      </c>
      <c r="AC52" s="232">
        <v>394794.61</v>
      </c>
      <c r="AD52" s="232">
        <v>61771.360000000001</v>
      </c>
      <c r="AG52" s="77">
        <f t="shared" si="1"/>
        <v>339753.66</v>
      </c>
      <c r="AH52" s="31">
        <f t="shared" si="2"/>
        <v>0</v>
      </c>
      <c r="AI52" s="21">
        <f t="shared" si="3"/>
        <v>339753.66</v>
      </c>
      <c r="AJ52" s="15">
        <f t="shared" si="4"/>
        <v>1816085.34</v>
      </c>
      <c r="AK52" s="16">
        <f t="shared" si="5"/>
        <v>1683137.97</v>
      </c>
      <c r="AL52" s="26">
        <f t="shared" si="6"/>
        <v>132947.37000000011</v>
      </c>
    </row>
    <row r="53" spans="1:38" x14ac:dyDescent="0.2">
      <c r="A53" s="1" t="s">
        <v>469</v>
      </c>
      <c r="B53" s="1" t="s">
        <v>470</v>
      </c>
      <c r="C53" s="67">
        <v>4226</v>
      </c>
      <c r="D53" s="68" t="s">
        <v>1127</v>
      </c>
      <c r="E53" s="256" t="s">
        <v>3065</v>
      </c>
      <c r="F53" s="230">
        <v>455539.04</v>
      </c>
      <c r="G53" s="230">
        <v>0</v>
      </c>
      <c r="H53" s="230">
        <v>65396.9</v>
      </c>
      <c r="I53" s="256">
        <v>2002885.18</v>
      </c>
      <c r="J53" s="256">
        <v>471730.16</v>
      </c>
      <c r="N53" s="234">
        <v>0</v>
      </c>
      <c r="R53" s="256">
        <v>575288.56999999995</v>
      </c>
      <c r="U53" s="231">
        <v>1362098.74</v>
      </c>
      <c r="W53" s="231">
        <v>819.83</v>
      </c>
      <c r="X53" s="231">
        <v>409850</v>
      </c>
      <c r="Z53" s="232">
        <v>1068513</v>
      </c>
      <c r="AC53" s="232">
        <v>662943.69999999995</v>
      </c>
      <c r="AD53" s="232">
        <v>184515.17</v>
      </c>
      <c r="AG53" s="77">
        <f t="shared" si="1"/>
        <v>520935.94</v>
      </c>
      <c r="AH53" s="31">
        <f t="shared" si="2"/>
        <v>0</v>
      </c>
      <c r="AI53" s="21">
        <f t="shared" si="3"/>
        <v>520935.94</v>
      </c>
      <c r="AJ53" s="15">
        <f t="shared" si="4"/>
        <v>1772768.57</v>
      </c>
      <c r="AK53" s="16">
        <f t="shared" si="5"/>
        <v>1915971.8699999999</v>
      </c>
      <c r="AL53" s="26">
        <f t="shared" si="6"/>
        <v>-143203.29999999981</v>
      </c>
    </row>
    <row r="54" spans="1:38" x14ac:dyDescent="0.2">
      <c r="A54" s="1" t="s">
        <v>469</v>
      </c>
      <c r="B54" s="1" t="s">
        <v>470</v>
      </c>
      <c r="C54" s="67">
        <v>4483</v>
      </c>
      <c r="D54" s="68" t="s">
        <v>1128</v>
      </c>
      <c r="E54" s="256" t="s">
        <v>3066</v>
      </c>
      <c r="F54" s="230">
        <v>991899.04</v>
      </c>
      <c r="G54" s="230">
        <v>0</v>
      </c>
      <c r="H54" s="230">
        <v>11332.97</v>
      </c>
      <c r="I54" s="256">
        <v>2388152.64</v>
      </c>
      <c r="J54" s="256">
        <v>135206.59</v>
      </c>
      <c r="N54" s="234">
        <v>0</v>
      </c>
      <c r="R54" s="256">
        <v>1317062.58</v>
      </c>
      <c r="U54" s="231">
        <v>1065779.6499999999</v>
      </c>
      <c r="W54" s="231">
        <v>1781.19</v>
      </c>
      <c r="X54" s="231">
        <v>747740</v>
      </c>
      <c r="Z54" s="232">
        <v>1246710</v>
      </c>
      <c r="AC54" s="232">
        <v>282900.7</v>
      </c>
      <c r="AD54" s="232">
        <v>115456.18</v>
      </c>
      <c r="AG54" s="77">
        <f t="shared" si="1"/>
        <v>1003232.01</v>
      </c>
      <c r="AH54" s="31">
        <f t="shared" si="2"/>
        <v>0</v>
      </c>
      <c r="AI54" s="21">
        <f t="shared" si="3"/>
        <v>1003232.01</v>
      </c>
      <c r="AJ54" s="15">
        <f t="shared" si="4"/>
        <v>1815300.8399999999</v>
      </c>
      <c r="AK54" s="16">
        <f t="shared" si="5"/>
        <v>1645066.88</v>
      </c>
      <c r="AL54" s="26">
        <f t="shared" si="6"/>
        <v>170233.95999999996</v>
      </c>
    </row>
    <row r="55" spans="1:38" x14ac:dyDescent="0.2">
      <c r="A55" s="1" t="s">
        <v>469</v>
      </c>
      <c r="B55" s="1" t="s">
        <v>470</v>
      </c>
      <c r="C55" s="67">
        <v>3448</v>
      </c>
      <c r="D55" s="68" t="s">
        <v>1129</v>
      </c>
      <c r="E55" s="256" t="s">
        <v>3067</v>
      </c>
      <c r="F55" s="230">
        <v>444032.55</v>
      </c>
      <c r="G55" s="230">
        <v>0</v>
      </c>
      <c r="H55" s="230">
        <v>44762.95</v>
      </c>
      <c r="I55" s="256">
        <v>46346.38</v>
      </c>
      <c r="J55" s="256">
        <v>174384.94</v>
      </c>
      <c r="N55" s="234">
        <v>0</v>
      </c>
      <c r="R55" s="256">
        <v>2202516.2599999998</v>
      </c>
      <c r="U55" s="231">
        <v>1319038.02</v>
      </c>
      <c r="W55" s="231">
        <v>507.9</v>
      </c>
      <c r="X55" s="231">
        <v>394660</v>
      </c>
      <c r="Z55" s="232">
        <v>949866</v>
      </c>
      <c r="AC55" s="232">
        <v>416923.88</v>
      </c>
      <c r="AD55" s="232">
        <v>165041.94</v>
      </c>
      <c r="AG55" s="77">
        <f t="shared" si="1"/>
        <v>488795.5</v>
      </c>
      <c r="AH55" s="31">
        <f t="shared" si="2"/>
        <v>0</v>
      </c>
      <c r="AI55" s="21">
        <f t="shared" si="3"/>
        <v>488795.5</v>
      </c>
      <c r="AJ55" s="15">
        <f t="shared" si="4"/>
        <v>1714205.92</v>
      </c>
      <c r="AK55" s="16">
        <f t="shared" si="5"/>
        <v>1531831.8199999998</v>
      </c>
      <c r="AL55" s="26">
        <f t="shared" si="6"/>
        <v>182374.10000000009</v>
      </c>
    </row>
    <row r="56" spans="1:38" x14ac:dyDescent="0.2">
      <c r="A56" s="1" t="s">
        <v>469</v>
      </c>
      <c r="B56" s="1" t="s">
        <v>470</v>
      </c>
      <c r="C56" s="67">
        <v>3561</v>
      </c>
      <c r="D56" s="68" t="s">
        <v>1130</v>
      </c>
      <c r="E56" s="256" t="s">
        <v>3192</v>
      </c>
      <c r="F56" s="230">
        <v>918646.17</v>
      </c>
      <c r="G56" s="230">
        <v>0</v>
      </c>
      <c r="H56" s="230">
        <v>22960</v>
      </c>
      <c r="I56" s="256">
        <v>297368.69</v>
      </c>
      <c r="J56" s="256">
        <v>104458.28</v>
      </c>
      <c r="N56" s="234">
        <v>0</v>
      </c>
      <c r="R56" s="256">
        <v>2224684.62</v>
      </c>
      <c r="U56" s="231">
        <v>1333861.49</v>
      </c>
      <c r="W56" s="231">
        <v>1448.51</v>
      </c>
      <c r="X56" s="231">
        <v>251930</v>
      </c>
      <c r="Z56" s="232">
        <v>817870</v>
      </c>
      <c r="AC56" s="232">
        <v>451663.54</v>
      </c>
      <c r="AD56" s="232">
        <v>113171.03</v>
      </c>
      <c r="AG56" s="77">
        <f t="shared" si="1"/>
        <v>941606.17</v>
      </c>
      <c r="AH56" s="31">
        <f t="shared" si="2"/>
        <v>0</v>
      </c>
      <c r="AI56" s="21">
        <f t="shared" si="3"/>
        <v>941606.17</v>
      </c>
      <c r="AJ56" s="15">
        <f t="shared" si="4"/>
        <v>1587240</v>
      </c>
      <c r="AK56" s="16">
        <f t="shared" si="5"/>
        <v>1382704.57</v>
      </c>
      <c r="AL56" s="26">
        <f t="shared" si="6"/>
        <v>204535.42999999993</v>
      </c>
    </row>
    <row r="57" spans="1:38" x14ac:dyDescent="0.2">
      <c r="A57" s="1" t="s">
        <v>472</v>
      </c>
      <c r="B57" s="1" t="s">
        <v>474</v>
      </c>
      <c r="C57" s="67">
        <v>5366</v>
      </c>
      <c r="D57" s="68" t="s">
        <v>1131</v>
      </c>
      <c r="E57" s="256" t="s">
        <v>3068</v>
      </c>
      <c r="F57" s="230">
        <v>1031267.93</v>
      </c>
      <c r="G57" s="230">
        <v>10040</v>
      </c>
      <c r="H57" s="230">
        <v>44613.77</v>
      </c>
      <c r="I57" s="256">
        <v>-13258</v>
      </c>
      <c r="J57" s="256">
        <v>172528.5</v>
      </c>
      <c r="N57" s="234">
        <v>339.38</v>
      </c>
      <c r="P57" s="256">
        <v>-881517.69</v>
      </c>
      <c r="R57" s="256">
        <v>1546692.27</v>
      </c>
      <c r="U57" s="231">
        <v>1210319.79</v>
      </c>
      <c r="V57" s="231">
        <v>309155</v>
      </c>
      <c r="W57" s="231">
        <v>949.55</v>
      </c>
      <c r="X57" s="231">
        <v>974830</v>
      </c>
      <c r="Y57" s="231">
        <v>109100</v>
      </c>
      <c r="Z57" s="232">
        <v>1695631</v>
      </c>
      <c r="AB57" s="232">
        <v>128</v>
      </c>
      <c r="AC57" s="232">
        <v>240729.61</v>
      </c>
      <c r="AD57" s="232">
        <v>78799.490000000005</v>
      </c>
      <c r="AG57" s="77">
        <f t="shared" si="1"/>
        <v>1085921.7</v>
      </c>
      <c r="AH57" s="31">
        <f t="shared" si="2"/>
        <v>339.38</v>
      </c>
      <c r="AI57" s="21">
        <f t="shared" si="3"/>
        <v>1085582.32</v>
      </c>
      <c r="AJ57" s="15">
        <f t="shared" si="4"/>
        <v>2604354.34</v>
      </c>
      <c r="AK57" s="16">
        <f t="shared" si="5"/>
        <v>2015288.0999999999</v>
      </c>
      <c r="AL57" s="26">
        <f t="shared" si="6"/>
        <v>589066.23999999999</v>
      </c>
    </row>
    <row r="58" spans="1:38" x14ac:dyDescent="0.2">
      <c r="A58" s="1" t="s">
        <v>472</v>
      </c>
      <c r="B58" s="1" t="s">
        <v>474</v>
      </c>
      <c r="C58" s="67">
        <v>5331</v>
      </c>
      <c r="D58" s="68" t="s">
        <v>1132</v>
      </c>
      <c r="E58" s="256" t="s">
        <v>3069</v>
      </c>
      <c r="F58" s="230">
        <v>891017.24</v>
      </c>
      <c r="G58" s="230">
        <v>0</v>
      </c>
      <c r="H58" s="230">
        <v>40495.660000000003</v>
      </c>
      <c r="I58" s="256">
        <v>1389428.05</v>
      </c>
      <c r="J58" s="256">
        <v>345554.82</v>
      </c>
      <c r="K58" s="234">
        <v>1408.23</v>
      </c>
      <c r="L58" s="234">
        <v>17400</v>
      </c>
      <c r="M58" s="234">
        <v>163900</v>
      </c>
      <c r="N58" s="234">
        <v>45.14</v>
      </c>
      <c r="P58" s="256">
        <v>1636221.74</v>
      </c>
      <c r="Q58" s="256">
        <v>91122.7</v>
      </c>
      <c r="R58" s="256">
        <v>305399.93</v>
      </c>
      <c r="U58" s="231">
        <v>1868859.33</v>
      </c>
      <c r="W58" s="231">
        <v>1171.97</v>
      </c>
      <c r="X58" s="231">
        <v>883690</v>
      </c>
      <c r="Y58" s="231">
        <v>82388</v>
      </c>
      <c r="Z58" s="232">
        <v>1746520</v>
      </c>
      <c r="AC58" s="232">
        <v>558071.03</v>
      </c>
      <c r="AD58" s="232">
        <v>42618.239999999998</v>
      </c>
      <c r="AG58" s="77">
        <f t="shared" si="1"/>
        <v>931512.9</v>
      </c>
      <c r="AH58" s="31">
        <f t="shared" si="2"/>
        <v>182753.37000000002</v>
      </c>
      <c r="AI58" s="21">
        <f t="shared" si="3"/>
        <v>748759.53</v>
      </c>
      <c r="AJ58" s="15">
        <f t="shared" si="4"/>
        <v>2836109.3</v>
      </c>
      <c r="AK58" s="16">
        <f t="shared" si="5"/>
        <v>2347209.2700000005</v>
      </c>
      <c r="AL58" s="26">
        <f t="shared" si="6"/>
        <v>488900.02999999933</v>
      </c>
    </row>
    <row r="59" spans="1:38" x14ac:dyDescent="0.2">
      <c r="A59" s="1" t="s">
        <v>472</v>
      </c>
      <c r="B59" s="1" t="s">
        <v>474</v>
      </c>
      <c r="C59" s="67">
        <v>5099</v>
      </c>
      <c r="D59" s="68" t="s">
        <v>1133</v>
      </c>
      <c r="E59" s="256" t="s">
        <v>3070</v>
      </c>
      <c r="F59" s="230">
        <v>794023.26</v>
      </c>
      <c r="G59" s="230">
        <v>6840</v>
      </c>
      <c r="H59" s="230">
        <v>92461.06</v>
      </c>
      <c r="I59" s="256">
        <v>184769.88</v>
      </c>
      <c r="J59" s="256">
        <v>243356.7</v>
      </c>
      <c r="N59" s="234">
        <v>156.86000000000001</v>
      </c>
      <c r="P59" s="256">
        <v>-517528.59</v>
      </c>
      <c r="Q59" s="256">
        <v>89560.14</v>
      </c>
      <c r="R59" s="256">
        <v>1630025.76</v>
      </c>
      <c r="U59" s="231">
        <v>1066579.22</v>
      </c>
      <c r="W59" s="231">
        <v>1141.49</v>
      </c>
      <c r="X59" s="231">
        <v>739460</v>
      </c>
      <c r="Y59" s="231">
        <v>100100</v>
      </c>
      <c r="Z59" s="232">
        <v>1266872</v>
      </c>
      <c r="AC59" s="232">
        <v>330889.34000000003</v>
      </c>
      <c r="AD59" s="232">
        <v>149110.64000000001</v>
      </c>
      <c r="AG59" s="77">
        <f t="shared" si="1"/>
        <v>893324.32000000007</v>
      </c>
      <c r="AH59" s="31">
        <f t="shared" si="2"/>
        <v>156.86000000000001</v>
      </c>
      <c r="AI59" s="21">
        <f t="shared" si="3"/>
        <v>893167.46000000008</v>
      </c>
      <c r="AJ59" s="15">
        <f t="shared" si="4"/>
        <v>1907280.71</v>
      </c>
      <c r="AK59" s="16">
        <f t="shared" si="5"/>
        <v>1746871.98</v>
      </c>
      <c r="AL59" s="26">
        <f t="shared" si="6"/>
        <v>160408.72999999998</v>
      </c>
    </row>
    <row r="60" spans="1:38" x14ac:dyDescent="0.2">
      <c r="A60" s="1" t="s">
        <v>472</v>
      </c>
      <c r="B60" s="1" t="s">
        <v>474</v>
      </c>
      <c r="C60" s="67">
        <v>3004</v>
      </c>
      <c r="D60" s="68" t="s">
        <v>1134</v>
      </c>
      <c r="E60" s="256" t="s">
        <v>3071</v>
      </c>
      <c r="F60" s="230">
        <v>402197.17</v>
      </c>
      <c r="G60" s="230">
        <v>51288.26</v>
      </c>
      <c r="H60" s="230">
        <v>68376.399999999994</v>
      </c>
      <c r="I60" s="256">
        <v>543055.81000000006</v>
      </c>
      <c r="J60" s="256">
        <v>495278.18</v>
      </c>
      <c r="N60" s="234">
        <v>0</v>
      </c>
      <c r="P60" s="256">
        <v>-1188221.6599999999</v>
      </c>
      <c r="Q60" s="256">
        <v>46939.29</v>
      </c>
      <c r="R60" s="256">
        <v>2454167.9500000002</v>
      </c>
      <c r="U60" s="231">
        <v>1065345.54</v>
      </c>
      <c r="V60" s="231">
        <v>50000</v>
      </c>
      <c r="W60" s="231">
        <v>370.7</v>
      </c>
      <c r="X60" s="231">
        <v>885870</v>
      </c>
      <c r="Y60" s="231">
        <v>117414</v>
      </c>
      <c r="Z60" s="232">
        <v>1364012</v>
      </c>
      <c r="AC60" s="232">
        <v>354148.03</v>
      </c>
      <c r="AD60" s="232">
        <v>76969.97</v>
      </c>
      <c r="AG60" s="77">
        <f t="shared" si="1"/>
        <v>521861.82999999996</v>
      </c>
      <c r="AH60" s="31">
        <f t="shared" si="2"/>
        <v>0</v>
      </c>
      <c r="AI60" s="21">
        <f t="shared" si="3"/>
        <v>521861.82999999996</v>
      </c>
      <c r="AJ60" s="15">
        <f t="shared" si="4"/>
        <v>2119000.2400000002</v>
      </c>
      <c r="AK60" s="16">
        <f t="shared" si="5"/>
        <v>1795130</v>
      </c>
      <c r="AL60" s="26">
        <f t="shared" si="6"/>
        <v>323870.24000000022</v>
      </c>
    </row>
    <row r="61" spans="1:38" x14ac:dyDescent="0.2">
      <c r="A61" s="1" t="s">
        <v>472</v>
      </c>
      <c r="B61" s="1" t="s">
        <v>474</v>
      </c>
      <c r="C61" s="67">
        <v>2532</v>
      </c>
      <c r="D61" s="68" t="s">
        <v>1135</v>
      </c>
      <c r="E61" s="256" t="s">
        <v>3072</v>
      </c>
      <c r="F61" s="230">
        <v>306429.53000000003</v>
      </c>
      <c r="G61" s="230">
        <v>33081.82</v>
      </c>
      <c r="H61" s="230">
        <v>68438.850000000006</v>
      </c>
      <c r="I61" s="256">
        <v>769585.18</v>
      </c>
      <c r="J61" s="256">
        <v>292707.62</v>
      </c>
      <c r="K61" s="234">
        <v>7500</v>
      </c>
      <c r="N61" s="234">
        <v>1199.8399999999999</v>
      </c>
      <c r="P61" s="256">
        <v>-214357.81</v>
      </c>
      <c r="Q61" s="256">
        <v>3448</v>
      </c>
      <c r="R61" s="256">
        <v>1419953.5</v>
      </c>
      <c r="U61" s="231">
        <v>856666.45</v>
      </c>
      <c r="V61" s="231">
        <v>40000</v>
      </c>
      <c r="W61" s="231">
        <v>255.8</v>
      </c>
      <c r="X61" s="231">
        <v>601230</v>
      </c>
      <c r="Y61" s="231">
        <v>90625</v>
      </c>
      <c r="Z61" s="232">
        <v>1026251</v>
      </c>
      <c r="AB61" s="232">
        <v>4568</v>
      </c>
      <c r="AC61" s="232">
        <v>251574.63</v>
      </c>
      <c r="AD61" s="232">
        <v>26218.15</v>
      </c>
      <c r="AG61" s="77">
        <f t="shared" si="1"/>
        <v>407950.20000000007</v>
      </c>
      <c r="AH61" s="31">
        <f t="shared" si="2"/>
        <v>8699.84</v>
      </c>
      <c r="AI61" s="21">
        <f t="shared" si="3"/>
        <v>399250.36000000004</v>
      </c>
      <c r="AJ61" s="15">
        <f t="shared" si="4"/>
        <v>1588777.25</v>
      </c>
      <c r="AK61" s="16">
        <f t="shared" si="5"/>
        <v>1308611.7799999998</v>
      </c>
      <c r="AL61" s="26">
        <f t="shared" si="6"/>
        <v>280165.4700000002</v>
      </c>
    </row>
    <row r="62" spans="1:38" x14ac:dyDescent="0.2">
      <c r="A62" s="1" t="s">
        <v>472</v>
      </c>
      <c r="B62" s="1" t="s">
        <v>474</v>
      </c>
      <c r="C62" s="67">
        <v>1966</v>
      </c>
      <c r="D62" s="68" t="s">
        <v>1136</v>
      </c>
      <c r="E62" s="256" t="s">
        <v>3073</v>
      </c>
      <c r="F62" s="230">
        <v>344391.39</v>
      </c>
      <c r="H62" s="230">
        <v>39645.68</v>
      </c>
      <c r="I62" s="256">
        <v>441365.7</v>
      </c>
      <c r="J62" s="256">
        <v>146186.47</v>
      </c>
      <c r="P62" s="256">
        <v>-1233222.4099999999</v>
      </c>
      <c r="Q62" s="256">
        <v>71461.119999999995</v>
      </c>
      <c r="R62" s="256">
        <v>1982389.67</v>
      </c>
      <c r="U62" s="231">
        <v>714317.44</v>
      </c>
      <c r="W62" s="231">
        <v>388.82</v>
      </c>
      <c r="X62" s="231">
        <v>766030</v>
      </c>
      <c r="Y62" s="231">
        <v>107473</v>
      </c>
      <c r="Z62" s="232">
        <v>1119719</v>
      </c>
      <c r="AB62" s="232">
        <v>1728</v>
      </c>
      <c r="AC62" s="232">
        <v>239920.33</v>
      </c>
      <c r="AD62" s="232">
        <v>52325.07</v>
      </c>
      <c r="AG62" s="77">
        <f t="shared" si="1"/>
        <v>384037.07</v>
      </c>
      <c r="AH62" s="31">
        <f t="shared" si="2"/>
        <v>0</v>
      </c>
      <c r="AI62" s="21">
        <f t="shared" si="3"/>
        <v>384037.07</v>
      </c>
      <c r="AJ62" s="15">
        <f t="shared" si="4"/>
        <v>1588209.2599999998</v>
      </c>
      <c r="AK62" s="16">
        <f t="shared" si="5"/>
        <v>1413692.4000000001</v>
      </c>
      <c r="AL62" s="26">
        <f t="shared" si="6"/>
        <v>174516.85999999964</v>
      </c>
    </row>
    <row r="63" spans="1:38" x14ac:dyDescent="0.2">
      <c r="A63" s="1" t="s">
        <v>472</v>
      </c>
      <c r="B63" s="1" t="s">
        <v>474</v>
      </c>
      <c r="C63" s="67">
        <v>1289</v>
      </c>
      <c r="D63" s="68" t="s">
        <v>1137</v>
      </c>
      <c r="E63" s="256" t="s">
        <v>3074</v>
      </c>
      <c r="F63" s="230">
        <v>835726.69</v>
      </c>
      <c r="G63" s="230">
        <v>18551</v>
      </c>
      <c r="H63" s="230">
        <v>94377.62</v>
      </c>
      <c r="I63" s="256">
        <v>518540.88</v>
      </c>
      <c r="J63" s="256">
        <v>104666.99</v>
      </c>
      <c r="P63" s="256">
        <v>-100608.5</v>
      </c>
      <c r="Q63" s="256">
        <v>55254.65</v>
      </c>
      <c r="R63" s="256">
        <v>1478254.91</v>
      </c>
      <c r="U63" s="231">
        <v>710503.5</v>
      </c>
      <c r="W63" s="231">
        <v>1312.66</v>
      </c>
      <c r="X63" s="231">
        <v>798020</v>
      </c>
      <c r="Y63" s="231">
        <v>82530</v>
      </c>
      <c r="Z63" s="232">
        <v>1130614</v>
      </c>
      <c r="AC63" s="232">
        <v>228238.97</v>
      </c>
      <c r="AD63" s="232">
        <v>71225.070000000007</v>
      </c>
      <c r="AG63" s="77">
        <f t="shared" si="1"/>
        <v>948655.30999999994</v>
      </c>
      <c r="AH63" s="31">
        <f t="shared" si="2"/>
        <v>0</v>
      </c>
      <c r="AI63" s="21">
        <f t="shared" si="3"/>
        <v>948655.30999999994</v>
      </c>
      <c r="AJ63" s="15">
        <f t="shared" si="4"/>
        <v>1592366.1600000001</v>
      </c>
      <c r="AK63" s="16">
        <f t="shared" si="5"/>
        <v>1430078.04</v>
      </c>
      <c r="AL63" s="26">
        <f t="shared" si="6"/>
        <v>162288.12000000011</v>
      </c>
    </row>
    <row r="64" spans="1:38" x14ac:dyDescent="0.2">
      <c r="A64" s="1" t="s">
        <v>472</v>
      </c>
      <c r="B64" s="1" t="s">
        <v>474</v>
      </c>
      <c r="C64" s="67">
        <v>2633</v>
      </c>
      <c r="D64" s="68" t="s">
        <v>1138</v>
      </c>
      <c r="E64" s="256" t="s">
        <v>3075</v>
      </c>
      <c r="F64" s="230">
        <v>553822.93999999994</v>
      </c>
      <c r="H64" s="230">
        <v>59336.800000000003</v>
      </c>
      <c r="I64" s="256">
        <v>198178</v>
      </c>
      <c r="J64" s="256">
        <v>273938.2</v>
      </c>
      <c r="P64" s="256">
        <v>320546.14</v>
      </c>
      <c r="R64" s="256">
        <v>424358.77</v>
      </c>
      <c r="U64" s="231">
        <v>907743.62</v>
      </c>
      <c r="V64" s="231">
        <v>145500</v>
      </c>
      <c r="W64" s="231">
        <v>519.21</v>
      </c>
      <c r="X64" s="231">
        <v>666910</v>
      </c>
      <c r="Y64" s="231">
        <v>109416</v>
      </c>
      <c r="Z64" s="232">
        <v>1164921.5</v>
      </c>
      <c r="AB64" s="232">
        <v>4054</v>
      </c>
      <c r="AC64" s="232">
        <v>292637.76</v>
      </c>
      <c r="AD64" s="232">
        <v>17585.54</v>
      </c>
      <c r="AG64" s="77">
        <f t="shared" si="1"/>
        <v>613159.74</v>
      </c>
      <c r="AH64" s="31">
        <f t="shared" si="2"/>
        <v>0</v>
      </c>
      <c r="AI64" s="21">
        <f t="shared" si="3"/>
        <v>613159.74</v>
      </c>
      <c r="AJ64" s="15">
        <f t="shared" si="4"/>
        <v>1830088.83</v>
      </c>
      <c r="AK64" s="16">
        <f t="shared" si="5"/>
        <v>1479198.8</v>
      </c>
      <c r="AL64" s="26">
        <f t="shared" si="6"/>
        <v>350890.03</v>
      </c>
    </row>
    <row r="65" spans="1:38" x14ac:dyDescent="0.2">
      <c r="A65" s="1" t="s">
        <v>472</v>
      </c>
      <c r="B65" s="1" t="s">
        <v>474</v>
      </c>
      <c r="C65" s="67">
        <v>3093</v>
      </c>
      <c r="D65" s="68" t="s">
        <v>1139</v>
      </c>
      <c r="E65" s="256" t="s">
        <v>3076</v>
      </c>
      <c r="F65" s="230">
        <v>397277.42</v>
      </c>
      <c r="H65" s="230">
        <v>49391.78</v>
      </c>
      <c r="I65" s="256">
        <v>1236718.02</v>
      </c>
      <c r="J65" s="256">
        <v>64008.36</v>
      </c>
      <c r="N65" s="234">
        <v>0</v>
      </c>
      <c r="Q65" s="256">
        <v>1078639.76</v>
      </c>
      <c r="R65" s="256">
        <v>457634.96</v>
      </c>
      <c r="U65" s="231">
        <v>721404.54</v>
      </c>
      <c r="V65" s="231">
        <v>90840</v>
      </c>
      <c r="W65" s="231">
        <v>440.8</v>
      </c>
      <c r="X65" s="231">
        <v>760740</v>
      </c>
      <c r="Y65" s="231">
        <v>86243</v>
      </c>
      <c r="Z65" s="232">
        <v>1083526</v>
      </c>
      <c r="AB65" s="232">
        <v>10820</v>
      </c>
      <c r="AC65" s="232">
        <v>311646.09999999998</v>
      </c>
      <c r="AD65" s="232">
        <v>16935.38</v>
      </c>
      <c r="AG65" s="77">
        <f t="shared" si="1"/>
        <v>446669.19999999995</v>
      </c>
      <c r="AH65" s="31">
        <f t="shared" si="2"/>
        <v>0</v>
      </c>
      <c r="AI65" s="21">
        <f t="shared" si="3"/>
        <v>446669.19999999995</v>
      </c>
      <c r="AJ65" s="15">
        <f t="shared" si="4"/>
        <v>1659668.34</v>
      </c>
      <c r="AK65" s="16">
        <f t="shared" si="5"/>
        <v>1422927.48</v>
      </c>
      <c r="AL65" s="26">
        <f t="shared" si="6"/>
        <v>236740.8600000001</v>
      </c>
    </row>
    <row r="66" spans="1:38" x14ac:dyDescent="0.2">
      <c r="A66" s="1" t="s">
        <v>472</v>
      </c>
      <c r="B66" s="1" t="s">
        <v>474</v>
      </c>
      <c r="C66" s="67">
        <v>5106</v>
      </c>
      <c r="D66" s="68" t="s">
        <v>1140</v>
      </c>
      <c r="E66" s="256" t="s">
        <v>3077</v>
      </c>
      <c r="F66" s="230">
        <v>671192.41</v>
      </c>
      <c r="G66" s="230">
        <v>2070</v>
      </c>
      <c r="H66" s="230">
        <v>65206.65</v>
      </c>
      <c r="I66" s="256">
        <v>22952.06</v>
      </c>
      <c r="J66" s="256">
        <v>254537.71</v>
      </c>
      <c r="N66" s="234">
        <v>473.03</v>
      </c>
      <c r="P66" s="256">
        <v>-444996.86</v>
      </c>
      <c r="Q66" s="256">
        <v>-19769</v>
      </c>
      <c r="R66" s="256">
        <v>1208029.25</v>
      </c>
      <c r="U66" s="231">
        <v>1054740.33</v>
      </c>
      <c r="V66" s="231">
        <v>70000</v>
      </c>
      <c r="W66" s="231">
        <v>813.82</v>
      </c>
      <c r="X66" s="231">
        <v>1076100</v>
      </c>
      <c r="Y66" s="231">
        <v>127197</v>
      </c>
      <c r="Z66" s="232">
        <v>1642812</v>
      </c>
      <c r="AC66" s="232">
        <v>318458.51</v>
      </c>
      <c r="AD66" s="232">
        <v>48476.23</v>
      </c>
      <c r="AG66" s="77">
        <f t="shared" si="1"/>
        <v>738469.06</v>
      </c>
      <c r="AH66" s="31">
        <f t="shared" si="2"/>
        <v>473.03</v>
      </c>
      <c r="AI66" s="21">
        <f t="shared" si="3"/>
        <v>737996.03</v>
      </c>
      <c r="AJ66" s="15">
        <f t="shared" si="4"/>
        <v>2328851.1500000004</v>
      </c>
      <c r="AK66" s="16">
        <f t="shared" si="5"/>
        <v>2009746.74</v>
      </c>
      <c r="AL66" s="26">
        <f t="shared" si="6"/>
        <v>319104.41000000038</v>
      </c>
    </row>
    <row r="67" spans="1:38" x14ac:dyDescent="0.2">
      <c r="A67" s="1" t="s">
        <v>472</v>
      </c>
      <c r="B67" s="1" t="s">
        <v>474</v>
      </c>
      <c r="C67" s="67">
        <v>4454</v>
      </c>
      <c r="D67" s="68" t="s">
        <v>1141</v>
      </c>
      <c r="E67" s="256" t="s">
        <v>3078</v>
      </c>
      <c r="F67" s="230">
        <v>773380.16</v>
      </c>
      <c r="G67" s="230">
        <v>26873.53</v>
      </c>
      <c r="H67" s="230">
        <v>42408.77</v>
      </c>
      <c r="I67" s="256">
        <v>465213.48</v>
      </c>
      <c r="J67" s="256">
        <v>272133.96000000002</v>
      </c>
      <c r="K67" s="234">
        <v>7200</v>
      </c>
      <c r="M67" s="234">
        <v>70000</v>
      </c>
      <c r="N67" s="234">
        <v>623</v>
      </c>
      <c r="P67" s="256">
        <v>-825356.04</v>
      </c>
      <c r="Q67" s="256">
        <v>-135566.43</v>
      </c>
      <c r="R67" s="256">
        <v>2340789.7799999998</v>
      </c>
      <c r="U67" s="231">
        <v>928571.07</v>
      </c>
      <c r="W67" s="231">
        <v>1139.72</v>
      </c>
      <c r="X67" s="231">
        <v>1475062</v>
      </c>
      <c r="Y67" s="231">
        <v>120146</v>
      </c>
      <c r="Z67" s="232">
        <v>1989496</v>
      </c>
      <c r="AC67" s="232">
        <v>308511.62</v>
      </c>
      <c r="AD67" s="232">
        <v>85070.58</v>
      </c>
      <c r="AG67" s="77">
        <f t="shared" si="1"/>
        <v>842662.46000000008</v>
      </c>
      <c r="AH67" s="31">
        <f t="shared" si="2"/>
        <v>77823</v>
      </c>
      <c r="AI67" s="21">
        <f t="shared" si="3"/>
        <v>764839.46000000008</v>
      </c>
      <c r="AJ67" s="15">
        <f t="shared" si="4"/>
        <v>2524918.79</v>
      </c>
      <c r="AK67" s="16">
        <f t="shared" si="5"/>
        <v>2383078.2000000002</v>
      </c>
      <c r="AL67" s="26">
        <f t="shared" si="6"/>
        <v>141840.58999999985</v>
      </c>
    </row>
    <row r="68" spans="1:38" x14ac:dyDescent="0.2">
      <c r="A68" s="1" t="s">
        <v>472</v>
      </c>
      <c r="B68" s="1" t="s">
        <v>474</v>
      </c>
      <c r="C68" s="67">
        <v>3718</v>
      </c>
      <c r="D68" s="68" t="s">
        <v>1142</v>
      </c>
      <c r="E68" s="256" t="s">
        <v>3079</v>
      </c>
      <c r="F68" s="230">
        <v>379628.39</v>
      </c>
      <c r="H68" s="230">
        <v>36214.769999999997</v>
      </c>
      <c r="I68" s="256">
        <v>73447</v>
      </c>
      <c r="J68" s="256">
        <v>335774.24</v>
      </c>
      <c r="P68" s="256">
        <v>69402.100000000006</v>
      </c>
      <c r="Q68" s="256">
        <v>720</v>
      </c>
      <c r="R68" s="256">
        <v>489048.9</v>
      </c>
      <c r="U68" s="231">
        <v>991885.03</v>
      </c>
      <c r="V68" s="231">
        <v>94500</v>
      </c>
      <c r="W68" s="231">
        <v>160.9</v>
      </c>
      <c r="X68" s="231">
        <v>1590964</v>
      </c>
      <c r="Y68" s="231">
        <v>111520</v>
      </c>
      <c r="Z68" s="232">
        <v>2130589</v>
      </c>
      <c r="AC68" s="232">
        <v>342164.23</v>
      </c>
      <c r="AD68" s="232">
        <v>39784.01</v>
      </c>
      <c r="AF68" s="232">
        <v>5000</v>
      </c>
      <c r="AG68" s="77">
        <f t="shared" si="1"/>
        <v>415843.16000000003</v>
      </c>
      <c r="AH68" s="31">
        <f t="shared" si="2"/>
        <v>0</v>
      </c>
      <c r="AI68" s="21">
        <f t="shared" si="3"/>
        <v>415843.16000000003</v>
      </c>
      <c r="AJ68" s="15">
        <f t="shared" si="4"/>
        <v>2789029.9299999997</v>
      </c>
      <c r="AK68" s="16">
        <f t="shared" si="5"/>
        <v>2517537.2399999998</v>
      </c>
      <c r="AL68" s="26">
        <f t="shared" si="6"/>
        <v>271492.68999999994</v>
      </c>
    </row>
    <row r="69" spans="1:38" x14ac:dyDescent="0.2">
      <c r="A69" s="1" t="s">
        <v>472</v>
      </c>
      <c r="B69" s="1" t="s">
        <v>474</v>
      </c>
      <c r="C69" s="67">
        <v>3267</v>
      </c>
      <c r="D69" s="68" t="s">
        <v>1143</v>
      </c>
      <c r="E69" s="256" t="s">
        <v>3193</v>
      </c>
      <c r="F69" s="230">
        <v>450447.89</v>
      </c>
      <c r="H69" s="230">
        <v>45722.14</v>
      </c>
      <c r="I69" s="256">
        <v>1571142.38</v>
      </c>
      <c r="J69" s="256">
        <v>486863.7</v>
      </c>
      <c r="N69" s="234">
        <v>0</v>
      </c>
      <c r="Q69" s="256">
        <v>-47680.45</v>
      </c>
      <c r="R69" s="256">
        <v>2396007.25</v>
      </c>
      <c r="U69" s="231">
        <v>982491.05</v>
      </c>
      <c r="V69" s="231">
        <v>24500</v>
      </c>
      <c r="W69" s="231">
        <v>459.92</v>
      </c>
      <c r="X69" s="231">
        <v>1861310</v>
      </c>
      <c r="Y69" s="231">
        <v>133150</v>
      </c>
      <c r="Z69" s="232">
        <v>2309926</v>
      </c>
      <c r="AB69" s="232">
        <v>6520</v>
      </c>
      <c r="AC69" s="232">
        <v>355310.64</v>
      </c>
      <c r="AD69" s="232">
        <v>90754.02</v>
      </c>
      <c r="AG69" s="77">
        <f t="shared" ref="AG69:AG132" si="7">SUM(F69:H69)</f>
        <v>496170.03</v>
      </c>
      <c r="AH69" s="31">
        <f t="shared" ref="AH69:AH132" si="8">SUM(K69:N69)</f>
        <v>0</v>
      </c>
      <c r="AI69" s="21">
        <f t="shared" ref="AI69:AI132" si="9">AG69-AH69</f>
        <v>496170.03</v>
      </c>
      <c r="AJ69" s="15">
        <f t="shared" ref="AJ69:AJ132" si="10">SUM(S69:Y69)</f>
        <v>3001910.97</v>
      </c>
      <c r="AK69" s="16">
        <f t="shared" ref="AK69:AK132" si="11">SUM(Z69:AF69)</f>
        <v>2762510.66</v>
      </c>
      <c r="AL69" s="26">
        <f t="shared" ref="AL69:AL132" si="12">AJ69-AK69</f>
        <v>239400.31000000006</v>
      </c>
    </row>
    <row r="70" spans="1:38" s="46" customFormat="1" x14ac:dyDescent="0.2">
      <c r="A70" s="307" t="s">
        <v>472</v>
      </c>
      <c r="B70" s="307" t="s">
        <v>474</v>
      </c>
      <c r="C70" s="70">
        <v>2885</v>
      </c>
      <c r="D70" s="71" t="s">
        <v>1144</v>
      </c>
      <c r="E70" s="256" t="s">
        <v>3207</v>
      </c>
      <c r="F70" s="230">
        <v>546391.96</v>
      </c>
      <c r="G70" s="230"/>
      <c r="H70" s="230">
        <v>73174.34</v>
      </c>
      <c r="I70" s="256">
        <v>5166666.6399999997</v>
      </c>
      <c r="J70" s="256">
        <v>214290.23</v>
      </c>
      <c r="K70" s="234"/>
      <c r="L70" s="234"/>
      <c r="M70" s="234"/>
      <c r="N70" s="234">
        <v>0</v>
      </c>
      <c r="O70" s="256"/>
      <c r="P70" s="256">
        <v>-375795.99</v>
      </c>
      <c r="Q70" s="256">
        <v>720</v>
      </c>
      <c r="R70" s="256">
        <v>6403982.4100000001</v>
      </c>
      <c r="S70" s="231"/>
      <c r="T70" s="231"/>
      <c r="U70" s="231">
        <v>808576.94</v>
      </c>
      <c r="V70" s="231"/>
      <c r="W70" s="231">
        <v>714.16</v>
      </c>
      <c r="X70" s="231">
        <v>264550</v>
      </c>
      <c r="Y70" s="231">
        <v>122803</v>
      </c>
      <c r="Z70" s="232">
        <v>687706</v>
      </c>
      <c r="AA70" s="232"/>
      <c r="AB70" s="232"/>
      <c r="AC70" s="232">
        <v>304656.83</v>
      </c>
      <c r="AD70" s="232">
        <v>205117.85</v>
      </c>
      <c r="AE70" s="232"/>
      <c r="AF70" s="232"/>
      <c r="AG70" s="77">
        <f t="shared" si="7"/>
        <v>619566.29999999993</v>
      </c>
      <c r="AH70" s="31">
        <f t="shared" si="8"/>
        <v>0</v>
      </c>
      <c r="AI70" s="21">
        <f t="shared" si="9"/>
        <v>619566.29999999993</v>
      </c>
      <c r="AJ70" s="15">
        <f t="shared" si="10"/>
        <v>1196644.1000000001</v>
      </c>
      <c r="AK70" s="16">
        <f t="shared" si="11"/>
        <v>1197480.6800000002</v>
      </c>
      <c r="AL70" s="26">
        <f t="shared" si="12"/>
        <v>-836.58000000007451</v>
      </c>
    </row>
    <row r="71" spans="1:38" s="39" customFormat="1" x14ac:dyDescent="0.2">
      <c r="A71" s="264" t="s">
        <v>477</v>
      </c>
      <c r="B71" s="264" t="s">
        <v>478</v>
      </c>
      <c r="C71" s="67">
        <v>6036</v>
      </c>
      <c r="D71" s="68" t="s">
        <v>1145</v>
      </c>
      <c r="E71" s="256" t="s">
        <v>3080</v>
      </c>
      <c r="F71" s="230">
        <v>791474.42</v>
      </c>
      <c r="G71" s="230">
        <v>0</v>
      </c>
      <c r="H71" s="230">
        <v>59390.46</v>
      </c>
      <c r="I71" s="256">
        <v>792315.83</v>
      </c>
      <c r="J71" s="256">
        <v>-11806.14</v>
      </c>
      <c r="K71" s="234"/>
      <c r="L71" s="234"/>
      <c r="M71" s="234"/>
      <c r="N71" s="234"/>
      <c r="O71" s="256"/>
      <c r="P71" s="256"/>
      <c r="Q71" s="256">
        <v>-927102.06</v>
      </c>
      <c r="R71" s="256">
        <v>2227185.62</v>
      </c>
      <c r="S71" s="231">
        <v>1172.2</v>
      </c>
      <c r="T71" s="231"/>
      <c r="U71" s="231">
        <v>1557818.63</v>
      </c>
      <c r="V71" s="231"/>
      <c r="W71" s="231"/>
      <c r="X71" s="231">
        <v>1293710</v>
      </c>
      <c r="Y71" s="231"/>
      <c r="Z71" s="232">
        <v>2030317.5</v>
      </c>
      <c r="AA71" s="232"/>
      <c r="AB71" s="232"/>
      <c r="AC71" s="232">
        <v>398629.77</v>
      </c>
      <c r="AD71" s="232">
        <v>70769.55</v>
      </c>
      <c r="AE71" s="232"/>
      <c r="AF71" s="232"/>
      <c r="AG71" s="77">
        <f t="shared" si="7"/>
        <v>850864.88</v>
      </c>
      <c r="AH71" s="31">
        <f t="shared" si="8"/>
        <v>0</v>
      </c>
      <c r="AI71" s="21">
        <f t="shared" si="9"/>
        <v>850864.88</v>
      </c>
      <c r="AJ71" s="15">
        <f t="shared" si="10"/>
        <v>2852700.83</v>
      </c>
      <c r="AK71" s="16">
        <f t="shared" si="11"/>
        <v>2499716.8199999998</v>
      </c>
      <c r="AL71" s="26">
        <f t="shared" si="12"/>
        <v>352984.01000000024</v>
      </c>
    </row>
    <row r="72" spans="1:38" s="39" customFormat="1" x14ac:dyDescent="0.2">
      <c r="A72" s="264" t="s">
        <v>477</v>
      </c>
      <c r="B72" s="264" t="s">
        <v>478</v>
      </c>
      <c r="C72" s="67">
        <v>4053</v>
      </c>
      <c r="D72" s="68" t="s">
        <v>1146</v>
      </c>
      <c r="E72" s="256" t="s">
        <v>3081</v>
      </c>
      <c r="F72" s="230">
        <v>779256.03</v>
      </c>
      <c r="G72" s="230">
        <v>0</v>
      </c>
      <c r="H72" s="230">
        <v>300779.95</v>
      </c>
      <c r="I72" s="256">
        <v>311166.37</v>
      </c>
      <c r="J72" s="256">
        <v>25668.22</v>
      </c>
      <c r="K72" s="234"/>
      <c r="L72" s="234"/>
      <c r="M72" s="234"/>
      <c r="N72" s="234">
        <v>3034.5</v>
      </c>
      <c r="O72" s="256"/>
      <c r="P72" s="256"/>
      <c r="Q72" s="256">
        <v>-2980151.41</v>
      </c>
      <c r="R72" s="256">
        <v>4014093.13</v>
      </c>
      <c r="S72" s="231">
        <v>939.74</v>
      </c>
      <c r="T72" s="231"/>
      <c r="U72" s="231">
        <v>1442881.81</v>
      </c>
      <c r="V72" s="231"/>
      <c r="W72" s="231"/>
      <c r="X72" s="231">
        <v>1218530</v>
      </c>
      <c r="Y72" s="231"/>
      <c r="Z72" s="232">
        <v>1886525.5</v>
      </c>
      <c r="AA72" s="232">
        <v>9020</v>
      </c>
      <c r="AB72" s="232"/>
      <c r="AC72" s="232">
        <v>315056.82</v>
      </c>
      <c r="AD72" s="232">
        <v>53387.88</v>
      </c>
      <c r="AE72" s="232"/>
      <c r="AF72" s="232"/>
      <c r="AG72" s="77">
        <f t="shared" si="7"/>
        <v>1080035.98</v>
      </c>
      <c r="AH72" s="31">
        <f t="shared" si="8"/>
        <v>3034.5</v>
      </c>
      <c r="AI72" s="21">
        <f t="shared" si="9"/>
        <v>1077001.48</v>
      </c>
      <c r="AJ72" s="15">
        <f t="shared" si="10"/>
        <v>2662351.5499999998</v>
      </c>
      <c r="AK72" s="16">
        <f t="shared" si="11"/>
        <v>2263990.1999999997</v>
      </c>
      <c r="AL72" s="26">
        <f t="shared" si="12"/>
        <v>398361.35000000009</v>
      </c>
    </row>
    <row r="73" spans="1:38" s="39" customFormat="1" x14ac:dyDescent="0.2">
      <c r="A73" s="264" t="s">
        <v>477</v>
      </c>
      <c r="B73" s="264" t="s">
        <v>478</v>
      </c>
      <c r="C73" s="67">
        <v>4847</v>
      </c>
      <c r="D73" s="68" t="s">
        <v>1147</v>
      </c>
      <c r="E73" s="256" t="s">
        <v>3082</v>
      </c>
      <c r="F73" s="230">
        <v>830913.9</v>
      </c>
      <c r="G73" s="230">
        <v>0</v>
      </c>
      <c r="H73" s="230">
        <v>201459.91</v>
      </c>
      <c r="I73" s="256">
        <v>16286.78</v>
      </c>
      <c r="J73" s="256">
        <v>112458.78</v>
      </c>
      <c r="K73" s="234"/>
      <c r="L73" s="234"/>
      <c r="M73" s="234"/>
      <c r="N73" s="234"/>
      <c r="O73" s="256"/>
      <c r="P73" s="256"/>
      <c r="Q73" s="256">
        <v>-1119311.55</v>
      </c>
      <c r="R73" s="256">
        <v>2082417.38</v>
      </c>
      <c r="S73" s="231">
        <v>81.819999999999993</v>
      </c>
      <c r="T73" s="231"/>
      <c r="U73" s="231">
        <v>1291215</v>
      </c>
      <c r="V73" s="231">
        <v>3000</v>
      </c>
      <c r="W73" s="231">
        <v>1271.76</v>
      </c>
      <c r="X73" s="231">
        <v>1233550</v>
      </c>
      <c r="Y73" s="231"/>
      <c r="Z73" s="232">
        <v>1927377.5</v>
      </c>
      <c r="AA73" s="232"/>
      <c r="AB73" s="232"/>
      <c r="AC73" s="232">
        <v>316440.40000000002</v>
      </c>
      <c r="AD73" s="232">
        <v>65674.14</v>
      </c>
      <c r="AE73" s="232"/>
      <c r="AF73" s="232"/>
      <c r="AG73" s="77">
        <f t="shared" si="7"/>
        <v>1032373.81</v>
      </c>
      <c r="AH73" s="31">
        <f t="shared" si="8"/>
        <v>0</v>
      </c>
      <c r="AI73" s="21">
        <f t="shared" si="9"/>
        <v>1032373.81</v>
      </c>
      <c r="AJ73" s="15">
        <f t="shared" si="10"/>
        <v>2529118.58</v>
      </c>
      <c r="AK73" s="16">
        <f t="shared" si="11"/>
        <v>2309492.04</v>
      </c>
      <c r="AL73" s="26">
        <f t="shared" si="12"/>
        <v>219626.54000000004</v>
      </c>
    </row>
    <row r="74" spans="1:38" s="39" customFormat="1" x14ac:dyDescent="0.2">
      <c r="A74" s="264" t="s">
        <v>477</v>
      </c>
      <c r="B74" s="264" t="s">
        <v>478</v>
      </c>
      <c r="C74" s="67">
        <v>3826</v>
      </c>
      <c r="D74" s="68" t="s">
        <v>1148</v>
      </c>
      <c r="E74" s="256" t="s">
        <v>3083</v>
      </c>
      <c r="F74" s="230">
        <v>928419.02</v>
      </c>
      <c r="G74" s="230">
        <v>0</v>
      </c>
      <c r="H74" s="230">
        <v>75321.61</v>
      </c>
      <c r="I74" s="256">
        <v>4</v>
      </c>
      <c r="J74" s="256">
        <v>100602.11</v>
      </c>
      <c r="K74" s="234"/>
      <c r="L74" s="234"/>
      <c r="M74" s="234"/>
      <c r="N74" s="234">
        <v>526</v>
      </c>
      <c r="O74" s="256"/>
      <c r="P74" s="256"/>
      <c r="Q74" s="256">
        <v>-1392456.84</v>
      </c>
      <c r="R74" s="256">
        <v>2028298.74</v>
      </c>
      <c r="S74" s="231"/>
      <c r="T74" s="231"/>
      <c r="U74" s="231">
        <v>1278142.02</v>
      </c>
      <c r="V74" s="231"/>
      <c r="W74" s="231">
        <v>1279.79</v>
      </c>
      <c r="X74" s="231">
        <v>947640</v>
      </c>
      <c r="Y74" s="231"/>
      <c r="Z74" s="232">
        <v>1523293.5</v>
      </c>
      <c r="AA74" s="232">
        <v>13980</v>
      </c>
      <c r="AB74" s="232"/>
      <c r="AC74" s="232">
        <v>176882.76</v>
      </c>
      <c r="AD74" s="232">
        <v>18539.71</v>
      </c>
      <c r="AE74" s="232"/>
      <c r="AF74" s="232"/>
      <c r="AG74" s="77">
        <f t="shared" si="7"/>
        <v>1003740.63</v>
      </c>
      <c r="AH74" s="31">
        <f t="shared" si="8"/>
        <v>526</v>
      </c>
      <c r="AI74" s="21">
        <f t="shared" si="9"/>
        <v>1003214.63</v>
      </c>
      <c r="AJ74" s="15">
        <f t="shared" si="10"/>
        <v>2227061.81</v>
      </c>
      <c r="AK74" s="16">
        <f t="shared" si="11"/>
        <v>1732695.97</v>
      </c>
      <c r="AL74" s="26">
        <f t="shared" si="12"/>
        <v>494365.84000000008</v>
      </c>
    </row>
    <row r="75" spans="1:38" s="39" customFormat="1" x14ac:dyDescent="0.2">
      <c r="A75" s="264" t="s">
        <v>477</v>
      </c>
      <c r="B75" s="264" t="s">
        <v>478</v>
      </c>
      <c r="C75" s="67">
        <v>4181</v>
      </c>
      <c r="D75" s="68" t="s">
        <v>1149</v>
      </c>
      <c r="E75" s="256" t="s">
        <v>3084</v>
      </c>
      <c r="F75" s="230">
        <v>490449.54</v>
      </c>
      <c r="G75" s="230">
        <v>0</v>
      </c>
      <c r="H75" s="230">
        <v>99829.56</v>
      </c>
      <c r="I75" s="256">
        <v>-30556.67</v>
      </c>
      <c r="J75" s="256">
        <v>55027.199999999997</v>
      </c>
      <c r="K75" s="234"/>
      <c r="L75" s="234"/>
      <c r="M75" s="234"/>
      <c r="N75" s="234"/>
      <c r="O75" s="256"/>
      <c r="P75" s="256"/>
      <c r="Q75" s="256">
        <v>-1959505.52</v>
      </c>
      <c r="R75" s="256">
        <v>2569886.96</v>
      </c>
      <c r="S75" s="231">
        <v>85.77</v>
      </c>
      <c r="T75" s="231"/>
      <c r="U75" s="231">
        <v>1123110.3500000001</v>
      </c>
      <c r="V75" s="231"/>
      <c r="W75" s="231">
        <v>639.52</v>
      </c>
      <c r="X75" s="231">
        <v>1010770</v>
      </c>
      <c r="Y75" s="231"/>
      <c r="Z75" s="232">
        <v>1815537.5</v>
      </c>
      <c r="AA75" s="232"/>
      <c r="AB75" s="232"/>
      <c r="AC75" s="232">
        <v>244613.47</v>
      </c>
      <c r="AD75" s="232">
        <v>49899.48</v>
      </c>
      <c r="AE75" s="232"/>
      <c r="AF75" s="232"/>
      <c r="AG75" s="77">
        <f t="shared" si="7"/>
        <v>590279.1</v>
      </c>
      <c r="AH75" s="31">
        <f t="shared" si="8"/>
        <v>0</v>
      </c>
      <c r="AI75" s="21">
        <f t="shared" si="9"/>
        <v>590279.1</v>
      </c>
      <c r="AJ75" s="15">
        <f t="shared" si="10"/>
        <v>2134605.64</v>
      </c>
      <c r="AK75" s="16">
        <f t="shared" si="11"/>
        <v>2110050.4500000002</v>
      </c>
      <c r="AL75" s="26">
        <f t="shared" si="12"/>
        <v>24555.189999999944</v>
      </c>
    </row>
    <row r="76" spans="1:38" s="39" customFormat="1" x14ac:dyDescent="0.2">
      <c r="A76" s="264" t="s">
        <v>477</v>
      </c>
      <c r="B76" s="264" t="s">
        <v>478</v>
      </c>
      <c r="C76" s="67">
        <v>2002</v>
      </c>
      <c r="D76" s="68" t="s">
        <v>1150</v>
      </c>
      <c r="E76" s="256" t="s">
        <v>3085</v>
      </c>
      <c r="F76" s="230">
        <v>553980.1</v>
      </c>
      <c r="G76" s="230">
        <v>0</v>
      </c>
      <c r="H76" s="230">
        <v>50471.360000000001</v>
      </c>
      <c r="I76" s="256">
        <v>-2734.06</v>
      </c>
      <c r="J76" s="256">
        <v>-22112.05</v>
      </c>
      <c r="K76" s="234"/>
      <c r="L76" s="234"/>
      <c r="M76" s="234"/>
      <c r="N76" s="234">
        <v>25.8</v>
      </c>
      <c r="O76" s="256"/>
      <c r="P76" s="256"/>
      <c r="Q76" s="256">
        <v>-907517.68</v>
      </c>
      <c r="R76" s="256">
        <v>1423307.83</v>
      </c>
      <c r="S76" s="231">
        <v>1984.57</v>
      </c>
      <c r="T76" s="231"/>
      <c r="U76" s="231">
        <v>934930.83</v>
      </c>
      <c r="V76" s="231"/>
      <c r="W76" s="231"/>
      <c r="X76" s="231">
        <v>1192180</v>
      </c>
      <c r="Y76" s="231"/>
      <c r="Z76" s="232">
        <v>1777158.5</v>
      </c>
      <c r="AA76" s="232"/>
      <c r="AB76" s="232"/>
      <c r="AC76" s="232">
        <v>197648.92</v>
      </c>
      <c r="AD76" s="232">
        <v>69600.58</v>
      </c>
      <c r="AE76" s="232"/>
      <c r="AF76" s="232"/>
      <c r="AG76" s="77">
        <f t="shared" si="7"/>
        <v>604451.46</v>
      </c>
      <c r="AH76" s="31">
        <f t="shared" si="8"/>
        <v>25.8</v>
      </c>
      <c r="AI76" s="21">
        <f t="shared" si="9"/>
        <v>604425.65999999992</v>
      </c>
      <c r="AJ76" s="15">
        <f t="shared" si="10"/>
        <v>2129095.4</v>
      </c>
      <c r="AK76" s="16">
        <f t="shared" si="11"/>
        <v>2044408</v>
      </c>
      <c r="AL76" s="26">
        <f t="shared" si="12"/>
        <v>84687.399999999907</v>
      </c>
    </row>
    <row r="77" spans="1:38" s="39" customFormat="1" x14ac:dyDescent="0.2">
      <c r="A77" s="264" t="s">
        <v>477</v>
      </c>
      <c r="B77" s="264" t="s">
        <v>478</v>
      </c>
      <c r="C77" s="67">
        <v>1933</v>
      </c>
      <c r="D77" s="68" t="s">
        <v>1151</v>
      </c>
      <c r="E77" s="256" t="s">
        <v>3194</v>
      </c>
      <c r="F77" s="230">
        <v>312729.59999999998</v>
      </c>
      <c r="G77" s="230">
        <v>0</v>
      </c>
      <c r="H77" s="230">
        <v>324458.78999999998</v>
      </c>
      <c r="I77" s="256">
        <v>-8289.86</v>
      </c>
      <c r="J77" s="256">
        <v>35919.699999999997</v>
      </c>
      <c r="K77" s="234"/>
      <c r="L77" s="234"/>
      <c r="M77" s="234"/>
      <c r="N77" s="234">
        <v>314.39</v>
      </c>
      <c r="O77" s="256"/>
      <c r="P77" s="256"/>
      <c r="Q77" s="256">
        <v>-1650823.97</v>
      </c>
      <c r="R77" s="256">
        <v>2051654.89</v>
      </c>
      <c r="S77" s="231"/>
      <c r="T77" s="231"/>
      <c r="U77" s="231">
        <v>1301709.51</v>
      </c>
      <c r="V77" s="231"/>
      <c r="W77" s="231">
        <v>175.2</v>
      </c>
      <c r="X77" s="231">
        <v>1042260</v>
      </c>
      <c r="Y77" s="231"/>
      <c r="Z77" s="232">
        <v>1531037.5</v>
      </c>
      <c r="AA77" s="232">
        <v>11220</v>
      </c>
      <c r="AB77" s="232">
        <v>3060</v>
      </c>
      <c r="AC77" s="232">
        <v>419648.49</v>
      </c>
      <c r="AD77" s="232">
        <v>99168.8</v>
      </c>
      <c r="AE77" s="232"/>
      <c r="AF77" s="232"/>
      <c r="AG77" s="77">
        <f t="shared" si="7"/>
        <v>637188.3899999999</v>
      </c>
      <c r="AH77" s="31">
        <f t="shared" si="8"/>
        <v>314.39</v>
      </c>
      <c r="AI77" s="21">
        <f t="shared" si="9"/>
        <v>636873.99999999988</v>
      </c>
      <c r="AJ77" s="15">
        <f t="shared" si="10"/>
        <v>2344144.71</v>
      </c>
      <c r="AK77" s="16">
        <f t="shared" si="11"/>
        <v>2064134.79</v>
      </c>
      <c r="AL77" s="26">
        <f t="shared" si="12"/>
        <v>280009.91999999993</v>
      </c>
    </row>
    <row r="78" spans="1:38" x14ac:dyDescent="0.2">
      <c r="A78" s="1" t="s">
        <v>481</v>
      </c>
      <c r="B78" s="1" t="s">
        <v>482</v>
      </c>
      <c r="C78" s="67">
        <v>3743</v>
      </c>
      <c r="D78" s="68" t="s">
        <v>1152</v>
      </c>
      <c r="E78" s="256" t="s">
        <v>3086</v>
      </c>
      <c r="F78" s="230">
        <v>143614.32</v>
      </c>
      <c r="G78" s="230">
        <v>0</v>
      </c>
      <c r="H78" s="230">
        <v>75247.539999999994</v>
      </c>
      <c r="I78" s="256">
        <v>605379.93000000005</v>
      </c>
      <c r="J78" s="256">
        <v>58007.15</v>
      </c>
      <c r="L78" s="234">
        <v>574.73</v>
      </c>
      <c r="Q78" s="256">
        <v>-141133.67000000001</v>
      </c>
      <c r="R78" s="256">
        <v>1625943.2</v>
      </c>
      <c r="U78" s="231">
        <v>860071.99</v>
      </c>
      <c r="V78" s="231">
        <v>30</v>
      </c>
      <c r="W78" s="231">
        <v>352.09</v>
      </c>
      <c r="X78" s="231">
        <v>590980</v>
      </c>
      <c r="Y78" s="231">
        <v>90</v>
      </c>
      <c r="Z78" s="232">
        <v>1001642</v>
      </c>
      <c r="AC78" s="232">
        <v>514815.47</v>
      </c>
      <c r="AD78" s="232">
        <v>123111.26</v>
      </c>
      <c r="AG78" s="77">
        <f t="shared" si="7"/>
        <v>218861.86</v>
      </c>
      <c r="AH78" s="31">
        <f t="shared" si="8"/>
        <v>574.73</v>
      </c>
      <c r="AI78" s="21">
        <f t="shared" si="9"/>
        <v>218287.12999999998</v>
      </c>
      <c r="AJ78" s="15">
        <f t="shared" si="10"/>
        <v>1451524.08</v>
      </c>
      <c r="AK78" s="16">
        <f t="shared" si="11"/>
        <v>1639568.73</v>
      </c>
      <c r="AL78" s="26">
        <f t="shared" si="12"/>
        <v>-188044.64999999991</v>
      </c>
    </row>
    <row r="79" spans="1:38" x14ac:dyDescent="0.2">
      <c r="A79" s="1" t="s">
        <v>481</v>
      </c>
      <c r="B79" s="1" t="s">
        <v>482</v>
      </c>
      <c r="C79" s="67">
        <v>3747</v>
      </c>
      <c r="D79" s="68" t="s">
        <v>1153</v>
      </c>
      <c r="E79" s="256" t="s">
        <v>3087</v>
      </c>
      <c r="F79" s="230">
        <v>98056.14</v>
      </c>
      <c r="G79" s="230">
        <v>0</v>
      </c>
      <c r="H79" s="230">
        <v>61333.83</v>
      </c>
      <c r="I79" s="256">
        <v>490801.48</v>
      </c>
      <c r="J79" s="256">
        <v>88796.04</v>
      </c>
      <c r="L79" s="234">
        <v>12101.39</v>
      </c>
      <c r="R79" s="256">
        <v>1700209.39</v>
      </c>
      <c r="U79" s="231">
        <v>1473204.13</v>
      </c>
      <c r="W79" s="231">
        <v>45.44</v>
      </c>
      <c r="X79" s="231">
        <v>811260</v>
      </c>
      <c r="Z79" s="232">
        <v>1484030</v>
      </c>
      <c r="AC79" s="232">
        <v>474685.15</v>
      </c>
      <c r="AD79" s="232">
        <v>85348.83</v>
      </c>
      <c r="AG79" s="77">
        <f t="shared" si="7"/>
        <v>159389.97</v>
      </c>
      <c r="AH79" s="31">
        <f t="shared" si="8"/>
        <v>12101.39</v>
      </c>
      <c r="AI79" s="21">
        <f t="shared" si="9"/>
        <v>147288.58000000002</v>
      </c>
      <c r="AJ79" s="15">
        <f t="shared" si="10"/>
        <v>2284509.5699999998</v>
      </c>
      <c r="AK79" s="16">
        <f t="shared" si="11"/>
        <v>2044063.98</v>
      </c>
      <c r="AL79" s="26">
        <f t="shared" si="12"/>
        <v>240445.58999999985</v>
      </c>
    </row>
    <row r="80" spans="1:38" x14ac:dyDescent="0.2">
      <c r="A80" s="1" t="s">
        <v>481</v>
      </c>
      <c r="B80" s="1" t="s">
        <v>482</v>
      </c>
      <c r="C80" s="67">
        <v>3095</v>
      </c>
      <c r="D80" s="68" t="s">
        <v>1154</v>
      </c>
      <c r="E80" s="256" t="s">
        <v>3088</v>
      </c>
      <c r="F80" s="230">
        <v>227250.45</v>
      </c>
      <c r="G80" s="230">
        <v>0</v>
      </c>
      <c r="H80" s="230">
        <v>58640.24</v>
      </c>
      <c r="I80" s="256">
        <v>454914.66</v>
      </c>
      <c r="J80" s="256">
        <v>76858.67</v>
      </c>
      <c r="N80" s="234">
        <v>0</v>
      </c>
      <c r="R80" s="256">
        <v>1448416.88</v>
      </c>
      <c r="U80" s="231">
        <v>944769.34</v>
      </c>
      <c r="V80" s="231">
        <v>28000</v>
      </c>
      <c r="W80" s="231">
        <v>372.24</v>
      </c>
      <c r="X80" s="231">
        <v>859250</v>
      </c>
      <c r="Z80" s="232">
        <v>1272894</v>
      </c>
      <c r="AC80" s="232">
        <v>308035.26</v>
      </c>
      <c r="AD80" s="232">
        <v>77570.69</v>
      </c>
      <c r="AG80" s="77">
        <f t="shared" si="7"/>
        <v>285890.69</v>
      </c>
      <c r="AH80" s="31">
        <f t="shared" si="8"/>
        <v>0</v>
      </c>
      <c r="AI80" s="21">
        <f t="shared" si="9"/>
        <v>285890.69</v>
      </c>
      <c r="AJ80" s="15">
        <f t="shared" si="10"/>
        <v>1832391.58</v>
      </c>
      <c r="AK80" s="16">
        <f t="shared" si="11"/>
        <v>1658499.95</v>
      </c>
      <c r="AL80" s="26">
        <f t="shared" si="12"/>
        <v>173891.63000000012</v>
      </c>
    </row>
    <row r="81" spans="1:38" x14ac:dyDescent="0.2">
      <c r="A81" s="1" t="s">
        <v>481</v>
      </c>
      <c r="B81" s="1" t="s">
        <v>482</v>
      </c>
      <c r="C81" s="67">
        <v>1530</v>
      </c>
      <c r="D81" s="68" t="s">
        <v>1155</v>
      </c>
      <c r="E81" s="256" t="s">
        <v>3089</v>
      </c>
      <c r="F81" s="230">
        <v>159859.04999999999</v>
      </c>
      <c r="G81" s="230">
        <v>0</v>
      </c>
      <c r="H81" s="230">
        <v>17374.37</v>
      </c>
      <c r="I81" s="256">
        <v>509408.53</v>
      </c>
      <c r="J81" s="256">
        <v>299532.55</v>
      </c>
      <c r="R81" s="256">
        <v>2079850.72</v>
      </c>
      <c r="U81" s="231">
        <v>930381.65</v>
      </c>
      <c r="W81" s="231">
        <v>244.57</v>
      </c>
      <c r="X81" s="231">
        <v>508342.57</v>
      </c>
      <c r="Z81" s="232">
        <v>881022.57</v>
      </c>
      <c r="AC81" s="232">
        <v>309308.98</v>
      </c>
      <c r="AD81" s="232">
        <v>139957.51</v>
      </c>
      <c r="AG81" s="77">
        <f t="shared" si="7"/>
        <v>177233.41999999998</v>
      </c>
      <c r="AH81" s="31">
        <f t="shared" si="8"/>
        <v>0</v>
      </c>
      <c r="AI81" s="21">
        <f t="shared" si="9"/>
        <v>177233.41999999998</v>
      </c>
      <c r="AJ81" s="15">
        <f t="shared" si="10"/>
        <v>1438968.79</v>
      </c>
      <c r="AK81" s="16">
        <f t="shared" si="11"/>
        <v>1330289.0599999998</v>
      </c>
      <c r="AL81" s="26">
        <f t="shared" si="12"/>
        <v>108679.73000000021</v>
      </c>
    </row>
    <row r="82" spans="1:38" x14ac:dyDescent="0.2">
      <c r="A82" s="1" t="s">
        <v>481</v>
      </c>
      <c r="B82" s="1" t="s">
        <v>482</v>
      </c>
      <c r="C82" s="67">
        <v>4004</v>
      </c>
      <c r="D82" s="68" t="s">
        <v>1156</v>
      </c>
      <c r="E82" s="256" t="s">
        <v>3090</v>
      </c>
      <c r="F82" s="230">
        <v>71584.37</v>
      </c>
      <c r="G82" s="230">
        <v>0</v>
      </c>
      <c r="H82" s="230">
        <v>44025.09</v>
      </c>
      <c r="I82" s="256">
        <v>486622.5</v>
      </c>
      <c r="J82" s="256">
        <v>100261.26</v>
      </c>
      <c r="L82" s="234">
        <v>451</v>
      </c>
      <c r="R82" s="256">
        <v>1478004.6</v>
      </c>
      <c r="U82" s="231">
        <v>1026745.64</v>
      </c>
      <c r="W82" s="231">
        <v>89.49</v>
      </c>
      <c r="X82" s="231">
        <v>629230</v>
      </c>
      <c r="Z82" s="232">
        <v>1122415</v>
      </c>
      <c r="AC82" s="232">
        <v>261557.17</v>
      </c>
      <c r="AD82" s="232">
        <v>79139.710000000006</v>
      </c>
      <c r="AG82" s="77">
        <f t="shared" si="7"/>
        <v>115609.45999999999</v>
      </c>
      <c r="AH82" s="31">
        <f t="shared" si="8"/>
        <v>451</v>
      </c>
      <c r="AI82" s="21">
        <f t="shared" si="9"/>
        <v>115158.45999999999</v>
      </c>
      <c r="AJ82" s="15">
        <f t="shared" si="10"/>
        <v>1656065.13</v>
      </c>
      <c r="AK82" s="16">
        <f t="shared" si="11"/>
        <v>1463111.88</v>
      </c>
      <c r="AL82" s="26">
        <f t="shared" si="12"/>
        <v>192953.25</v>
      </c>
    </row>
    <row r="83" spans="1:38" x14ac:dyDescent="0.2">
      <c r="A83" s="1" t="s">
        <v>481</v>
      </c>
      <c r="B83" s="1" t="s">
        <v>482</v>
      </c>
      <c r="C83" s="67">
        <v>6265</v>
      </c>
      <c r="D83" s="68" t="s">
        <v>1157</v>
      </c>
      <c r="E83" s="256" t="s">
        <v>3091</v>
      </c>
      <c r="F83" s="230">
        <v>353485.44</v>
      </c>
      <c r="G83" s="230">
        <v>0</v>
      </c>
      <c r="H83" s="230">
        <v>55481.08</v>
      </c>
      <c r="I83" s="256">
        <v>232113.34</v>
      </c>
      <c r="J83" s="256">
        <v>69913.460000000006</v>
      </c>
      <c r="R83" s="256">
        <v>1774409.19</v>
      </c>
      <c r="U83" s="231">
        <v>1145669.97</v>
      </c>
      <c r="V83" s="231">
        <v>77213</v>
      </c>
      <c r="W83" s="231">
        <v>418.92</v>
      </c>
      <c r="X83" s="231">
        <v>1144380</v>
      </c>
      <c r="Z83" s="232">
        <v>1683730</v>
      </c>
      <c r="AC83" s="232">
        <v>328108.84999999998</v>
      </c>
      <c r="AD83" s="232">
        <v>85960.69</v>
      </c>
      <c r="AG83" s="77">
        <f t="shared" si="7"/>
        <v>408966.52</v>
      </c>
      <c r="AH83" s="31">
        <f t="shared" si="8"/>
        <v>0</v>
      </c>
      <c r="AI83" s="21">
        <f t="shared" si="9"/>
        <v>408966.52</v>
      </c>
      <c r="AJ83" s="15">
        <f t="shared" si="10"/>
        <v>2367681.8899999997</v>
      </c>
      <c r="AK83" s="16">
        <f t="shared" si="11"/>
        <v>2097799.54</v>
      </c>
      <c r="AL83" s="26">
        <f t="shared" si="12"/>
        <v>269882.34999999963</v>
      </c>
    </row>
    <row r="84" spans="1:38" x14ac:dyDescent="0.2">
      <c r="A84" s="1" t="s">
        <v>481</v>
      </c>
      <c r="B84" s="1" t="s">
        <v>482</v>
      </c>
      <c r="C84" s="67">
        <v>4051</v>
      </c>
      <c r="D84" s="68" t="s">
        <v>1158</v>
      </c>
      <c r="E84" s="256" t="s">
        <v>3092</v>
      </c>
      <c r="F84" s="230">
        <v>107498.4</v>
      </c>
      <c r="G84" s="230">
        <v>0</v>
      </c>
      <c r="H84" s="230">
        <v>38999.269999999997</v>
      </c>
      <c r="I84" s="256">
        <v>563070.14</v>
      </c>
      <c r="J84" s="256">
        <v>83124.83</v>
      </c>
      <c r="R84" s="256">
        <v>1568940.19</v>
      </c>
      <c r="U84" s="231">
        <v>1146491.6399999999</v>
      </c>
      <c r="W84" s="231">
        <v>186.44</v>
      </c>
      <c r="X84" s="231">
        <v>931020</v>
      </c>
      <c r="Z84" s="232">
        <v>1496830</v>
      </c>
      <c r="AC84" s="232">
        <v>305180.08</v>
      </c>
      <c r="AD84" s="232">
        <v>89397.06</v>
      </c>
      <c r="AG84" s="77">
        <f t="shared" si="7"/>
        <v>146497.66999999998</v>
      </c>
      <c r="AH84" s="31">
        <f t="shared" si="8"/>
        <v>0</v>
      </c>
      <c r="AI84" s="21">
        <f t="shared" si="9"/>
        <v>146497.66999999998</v>
      </c>
      <c r="AJ84" s="15">
        <f t="shared" si="10"/>
        <v>2077698.0799999998</v>
      </c>
      <c r="AK84" s="16">
        <f t="shared" si="11"/>
        <v>1891407.1400000001</v>
      </c>
      <c r="AL84" s="26">
        <f t="shared" si="12"/>
        <v>186290.93999999971</v>
      </c>
    </row>
    <row r="85" spans="1:38" x14ac:dyDescent="0.2">
      <c r="A85" s="1" t="s">
        <v>481</v>
      </c>
      <c r="B85" s="1" t="s">
        <v>482</v>
      </c>
      <c r="C85" s="67">
        <v>3423</v>
      </c>
      <c r="D85" s="68" t="s">
        <v>1159</v>
      </c>
      <c r="E85" s="256" t="s">
        <v>3093</v>
      </c>
      <c r="F85" s="230">
        <v>279689.74</v>
      </c>
      <c r="G85" s="230">
        <v>0</v>
      </c>
      <c r="H85" s="230">
        <v>12998.05</v>
      </c>
      <c r="I85" s="256">
        <v>495752.36</v>
      </c>
      <c r="J85" s="256">
        <v>31391.37</v>
      </c>
      <c r="R85" s="256">
        <v>1499346.49</v>
      </c>
      <c r="U85" s="231">
        <v>1163487.73</v>
      </c>
      <c r="V85" s="231">
        <v>102650</v>
      </c>
      <c r="W85" s="231">
        <v>901.15</v>
      </c>
      <c r="X85" s="231">
        <v>635350</v>
      </c>
      <c r="Z85" s="232">
        <v>1311480</v>
      </c>
      <c r="AC85" s="232">
        <v>303615.92</v>
      </c>
      <c r="AD85" s="232">
        <v>85947.29</v>
      </c>
      <c r="AG85" s="77">
        <f t="shared" si="7"/>
        <v>292687.78999999998</v>
      </c>
      <c r="AH85" s="31">
        <f t="shared" si="8"/>
        <v>0</v>
      </c>
      <c r="AI85" s="21">
        <f t="shared" si="9"/>
        <v>292687.78999999998</v>
      </c>
      <c r="AJ85" s="15">
        <f t="shared" si="10"/>
        <v>1902388.88</v>
      </c>
      <c r="AK85" s="16">
        <f t="shared" si="11"/>
        <v>1701043.21</v>
      </c>
      <c r="AL85" s="26">
        <f t="shared" si="12"/>
        <v>201345.66999999993</v>
      </c>
    </row>
    <row r="86" spans="1:38" x14ac:dyDescent="0.2">
      <c r="A86" s="1" t="s">
        <v>481</v>
      </c>
      <c r="B86" s="1" t="s">
        <v>482</v>
      </c>
      <c r="C86" s="67">
        <v>1355</v>
      </c>
      <c r="D86" s="68" t="s">
        <v>1160</v>
      </c>
      <c r="E86" s="256" t="s">
        <v>3201</v>
      </c>
      <c r="F86" s="230">
        <v>127924.44</v>
      </c>
      <c r="G86" s="230">
        <v>0</v>
      </c>
      <c r="H86" s="230">
        <v>42538.54</v>
      </c>
      <c r="I86" s="256">
        <v>487388.43</v>
      </c>
      <c r="J86" s="256">
        <v>39916.379999999997</v>
      </c>
      <c r="Q86" s="256">
        <v>146.19999999999999</v>
      </c>
      <c r="R86" s="256">
        <v>2293429.0699999998</v>
      </c>
      <c r="U86" s="231">
        <v>542045.06999999995</v>
      </c>
      <c r="V86" s="231">
        <v>18000</v>
      </c>
      <c r="W86" s="231">
        <v>220.47</v>
      </c>
      <c r="X86" s="231">
        <v>520120</v>
      </c>
      <c r="Z86" s="232">
        <v>741740</v>
      </c>
      <c r="AC86" s="232">
        <v>215883.11</v>
      </c>
      <c r="AD86" s="232">
        <v>71718.960000000006</v>
      </c>
      <c r="AG86" s="77">
        <f t="shared" si="7"/>
        <v>170462.98</v>
      </c>
      <c r="AH86" s="31">
        <f t="shared" si="8"/>
        <v>0</v>
      </c>
      <c r="AI86" s="21">
        <f t="shared" si="9"/>
        <v>170462.98</v>
      </c>
      <c r="AJ86" s="15">
        <f t="shared" si="10"/>
        <v>1080385.54</v>
      </c>
      <c r="AK86" s="16">
        <f t="shared" si="11"/>
        <v>1029342.07</v>
      </c>
      <c r="AL86" s="26">
        <f t="shared" si="12"/>
        <v>51043.470000000088</v>
      </c>
    </row>
    <row r="87" spans="1:38" x14ac:dyDescent="0.2">
      <c r="A87" s="1" t="s">
        <v>485</v>
      </c>
      <c r="B87" s="1" t="s">
        <v>486</v>
      </c>
      <c r="C87" s="67">
        <v>2146</v>
      </c>
      <c r="D87" s="68" t="s">
        <v>1161</v>
      </c>
      <c r="E87" s="256" t="s">
        <v>3094</v>
      </c>
      <c r="F87" s="230">
        <v>425273.16</v>
      </c>
      <c r="G87" s="230">
        <v>0</v>
      </c>
      <c r="H87" s="230">
        <v>41271.760000000002</v>
      </c>
      <c r="I87" s="256">
        <v>789863.46</v>
      </c>
      <c r="J87" s="256">
        <v>50534.3</v>
      </c>
      <c r="M87" s="234">
        <v>98000</v>
      </c>
      <c r="Q87" s="256">
        <v>-282612.59000000003</v>
      </c>
      <c r="R87" s="256">
        <v>1525529.54</v>
      </c>
      <c r="U87" s="231">
        <v>392005.2</v>
      </c>
      <c r="W87" s="231">
        <v>1966.4</v>
      </c>
      <c r="X87" s="231">
        <v>499470</v>
      </c>
      <c r="Z87" s="232">
        <v>645140</v>
      </c>
      <c r="AC87" s="232">
        <v>242651.89</v>
      </c>
      <c r="AD87" s="232">
        <v>32249.98</v>
      </c>
      <c r="AG87" s="77">
        <f t="shared" si="7"/>
        <v>466544.92</v>
      </c>
      <c r="AH87" s="31">
        <f t="shared" si="8"/>
        <v>98000</v>
      </c>
      <c r="AI87" s="21">
        <f t="shared" si="9"/>
        <v>368544.92</v>
      </c>
      <c r="AJ87" s="15">
        <f t="shared" si="10"/>
        <v>893441.60000000009</v>
      </c>
      <c r="AK87" s="16">
        <f t="shared" si="11"/>
        <v>920041.87</v>
      </c>
      <c r="AL87" s="26">
        <f t="shared" si="12"/>
        <v>-26600.269999999902</v>
      </c>
    </row>
    <row r="88" spans="1:38" x14ac:dyDescent="0.2">
      <c r="A88" s="1" t="s">
        <v>485</v>
      </c>
      <c r="B88" s="1" t="s">
        <v>486</v>
      </c>
      <c r="C88" s="67">
        <v>1277</v>
      </c>
      <c r="D88" s="68" t="s">
        <v>1162</v>
      </c>
      <c r="E88" s="256" t="s">
        <v>3095</v>
      </c>
      <c r="F88" s="230">
        <v>323108.28999999998</v>
      </c>
      <c r="G88" s="230">
        <v>0</v>
      </c>
      <c r="H88" s="230">
        <v>22529.68</v>
      </c>
      <c r="I88" s="256">
        <v>405387.77</v>
      </c>
      <c r="J88" s="256">
        <v>18680.14</v>
      </c>
      <c r="L88" s="234">
        <v>73000</v>
      </c>
      <c r="M88" s="234">
        <v>37000</v>
      </c>
      <c r="Q88" s="256">
        <v>-775100.94</v>
      </c>
      <c r="R88" s="256">
        <v>1451545.03</v>
      </c>
      <c r="U88" s="231">
        <v>327308.06</v>
      </c>
      <c r="W88" s="231">
        <v>610.99</v>
      </c>
      <c r="X88" s="231">
        <v>502670</v>
      </c>
      <c r="Z88" s="232">
        <v>655130</v>
      </c>
      <c r="AC88" s="232">
        <v>155127.97</v>
      </c>
      <c r="AD88" s="232">
        <v>31104.29</v>
      </c>
      <c r="AG88" s="77">
        <f t="shared" si="7"/>
        <v>345637.97</v>
      </c>
      <c r="AH88" s="31">
        <f t="shared" si="8"/>
        <v>110000</v>
      </c>
      <c r="AI88" s="21">
        <f t="shared" si="9"/>
        <v>235637.96999999997</v>
      </c>
      <c r="AJ88" s="15">
        <f t="shared" si="10"/>
        <v>830589.05</v>
      </c>
      <c r="AK88" s="16">
        <f t="shared" si="11"/>
        <v>841362.26</v>
      </c>
      <c r="AL88" s="26">
        <f t="shared" si="12"/>
        <v>-10773.209999999963</v>
      </c>
    </row>
    <row r="89" spans="1:38" x14ac:dyDescent="0.2">
      <c r="A89" s="1" t="s">
        <v>485</v>
      </c>
      <c r="B89" s="1" t="s">
        <v>486</v>
      </c>
      <c r="C89" s="67">
        <v>2783</v>
      </c>
      <c r="D89" s="68" t="s">
        <v>1163</v>
      </c>
      <c r="E89" s="256" t="s">
        <v>3096</v>
      </c>
      <c r="F89" s="230">
        <v>531015.1</v>
      </c>
      <c r="G89" s="230">
        <v>0</v>
      </c>
      <c r="H89" s="230">
        <v>27052.560000000001</v>
      </c>
      <c r="I89" s="256">
        <v>2238750.7799999998</v>
      </c>
      <c r="J89" s="256">
        <v>-20754.61</v>
      </c>
      <c r="L89" s="234">
        <v>95000</v>
      </c>
      <c r="M89" s="234">
        <v>70000</v>
      </c>
      <c r="Q89" s="256">
        <v>2303650.02</v>
      </c>
      <c r="R89" s="256">
        <v>328050.34000000003</v>
      </c>
      <c r="U89" s="231">
        <v>458051.49</v>
      </c>
      <c r="W89" s="231">
        <v>1025.55</v>
      </c>
      <c r="X89" s="231">
        <v>697270</v>
      </c>
      <c r="Z89" s="232">
        <v>772778</v>
      </c>
      <c r="AC89" s="232">
        <v>296486.18</v>
      </c>
      <c r="AD89" s="232">
        <v>100721.39</v>
      </c>
      <c r="AG89" s="77">
        <f t="shared" si="7"/>
        <v>558067.66</v>
      </c>
      <c r="AH89" s="31">
        <f t="shared" si="8"/>
        <v>165000</v>
      </c>
      <c r="AI89" s="21">
        <f t="shared" si="9"/>
        <v>393067.66000000003</v>
      </c>
      <c r="AJ89" s="15">
        <f t="shared" si="10"/>
        <v>1156347.04</v>
      </c>
      <c r="AK89" s="16">
        <f t="shared" si="11"/>
        <v>1169985.5699999998</v>
      </c>
      <c r="AL89" s="26">
        <f t="shared" si="12"/>
        <v>-13638.529999999795</v>
      </c>
    </row>
    <row r="90" spans="1:38" x14ac:dyDescent="0.2">
      <c r="A90" s="1" t="s">
        <v>485</v>
      </c>
      <c r="B90" s="1" t="s">
        <v>486</v>
      </c>
      <c r="C90" s="67">
        <v>1769</v>
      </c>
      <c r="D90" s="68" t="s">
        <v>1164</v>
      </c>
      <c r="E90" s="256" t="s">
        <v>3189</v>
      </c>
      <c r="F90" s="230">
        <v>177148.25</v>
      </c>
      <c r="G90" s="230">
        <v>0</v>
      </c>
      <c r="H90" s="230">
        <v>23119.4</v>
      </c>
      <c r="I90" s="256">
        <v>272957.95</v>
      </c>
      <c r="J90" s="256">
        <v>-3287.5</v>
      </c>
      <c r="L90" s="234">
        <v>130000</v>
      </c>
      <c r="M90" s="234">
        <v>66750</v>
      </c>
      <c r="Q90" s="256">
        <v>-1485746.22</v>
      </c>
      <c r="R90" s="256">
        <v>1852229.71</v>
      </c>
      <c r="U90" s="231">
        <v>308716.19</v>
      </c>
      <c r="W90" s="231">
        <v>385.52</v>
      </c>
      <c r="X90" s="231">
        <v>783150</v>
      </c>
      <c r="Z90" s="232">
        <v>945540</v>
      </c>
      <c r="AC90" s="232">
        <v>186415.64</v>
      </c>
      <c r="AD90" s="232">
        <v>38911.46</v>
      </c>
      <c r="AG90" s="77">
        <f t="shared" si="7"/>
        <v>200267.65</v>
      </c>
      <c r="AH90" s="31">
        <f t="shared" si="8"/>
        <v>196750</v>
      </c>
      <c r="AI90" s="21">
        <f t="shared" si="9"/>
        <v>3517.6499999999942</v>
      </c>
      <c r="AJ90" s="15">
        <f t="shared" si="10"/>
        <v>1092251.71</v>
      </c>
      <c r="AK90" s="16">
        <f t="shared" si="11"/>
        <v>1170867.1000000001</v>
      </c>
      <c r="AL90" s="26">
        <f t="shared" si="12"/>
        <v>-78615.39000000013</v>
      </c>
    </row>
    <row r="91" spans="1:38" ht="16.5" customHeight="1" x14ac:dyDescent="0.2">
      <c r="A91" s="1" t="s">
        <v>489</v>
      </c>
      <c r="B91" s="1" t="s">
        <v>490</v>
      </c>
      <c r="C91" s="67">
        <v>5781</v>
      </c>
      <c r="D91" s="68" t="s">
        <v>1165</v>
      </c>
      <c r="E91" s="256" t="s">
        <v>3097</v>
      </c>
      <c r="F91" s="230">
        <v>290449.67</v>
      </c>
      <c r="G91" s="230">
        <v>0</v>
      </c>
      <c r="H91" s="230">
        <v>10819.8</v>
      </c>
      <c r="I91" s="256">
        <v>310784.01</v>
      </c>
      <c r="J91" s="256">
        <v>9629.56</v>
      </c>
      <c r="L91" s="234">
        <v>4650</v>
      </c>
      <c r="N91" s="234">
        <v>9.44</v>
      </c>
      <c r="Q91" s="256">
        <v>-1792704.82</v>
      </c>
      <c r="R91" s="256">
        <v>2452917.63</v>
      </c>
      <c r="U91" s="231">
        <v>1210340.1599999999</v>
      </c>
      <c r="W91" s="231">
        <v>511.86</v>
      </c>
      <c r="X91" s="231">
        <v>916580</v>
      </c>
      <c r="Y91" s="231">
        <v>10500</v>
      </c>
      <c r="Z91" s="232">
        <v>1473830</v>
      </c>
      <c r="AC91" s="232">
        <v>647984.98</v>
      </c>
      <c r="AD91" s="232">
        <v>38647.25</v>
      </c>
      <c r="AG91" s="77">
        <f t="shared" si="7"/>
        <v>301269.46999999997</v>
      </c>
      <c r="AH91" s="31">
        <f t="shared" si="8"/>
        <v>4659.4399999999996</v>
      </c>
      <c r="AI91" s="21">
        <f t="shared" si="9"/>
        <v>296610.02999999997</v>
      </c>
      <c r="AJ91" s="15">
        <f t="shared" si="10"/>
        <v>2137932.02</v>
      </c>
      <c r="AK91" s="16">
        <f t="shared" si="11"/>
        <v>2160462.23</v>
      </c>
      <c r="AL91" s="26">
        <f t="shared" si="12"/>
        <v>-22530.209999999963</v>
      </c>
    </row>
    <row r="92" spans="1:38" x14ac:dyDescent="0.2">
      <c r="A92" s="1" t="s">
        <v>489</v>
      </c>
      <c r="B92" s="1" t="s">
        <v>490</v>
      </c>
      <c r="C92" s="67">
        <v>2515</v>
      </c>
      <c r="D92" s="68" t="s">
        <v>1166</v>
      </c>
      <c r="E92" s="256" t="s">
        <v>3098</v>
      </c>
      <c r="F92" s="230">
        <v>136665.54</v>
      </c>
      <c r="G92" s="230">
        <v>0</v>
      </c>
      <c r="H92" s="230">
        <v>23839.7</v>
      </c>
      <c r="I92" s="256">
        <v>-1728.33</v>
      </c>
      <c r="J92" s="256">
        <v>22827.09</v>
      </c>
      <c r="Q92" s="256">
        <v>-1852317.38</v>
      </c>
      <c r="R92" s="256">
        <v>1997915.47</v>
      </c>
      <c r="U92" s="231">
        <v>876429.31</v>
      </c>
      <c r="W92" s="231">
        <v>228.33</v>
      </c>
      <c r="X92" s="231">
        <v>383950</v>
      </c>
      <c r="Y92" s="231">
        <v>10500</v>
      </c>
      <c r="Z92" s="232">
        <v>867701</v>
      </c>
      <c r="AC92" s="232">
        <v>311436.39</v>
      </c>
      <c r="AD92" s="232">
        <v>38461.339999999997</v>
      </c>
      <c r="AG92" s="77">
        <f t="shared" si="7"/>
        <v>160505.24000000002</v>
      </c>
      <c r="AH92" s="31">
        <f t="shared" si="8"/>
        <v>0</v>
      </c>
      <c r="AI92" s="21">
        <f t="shared" si="9"/>
        <v>160505.24000000002</v>
      </c>
      <c r="AJ92" s="15">
        <f t="shared" si="10"/>
        <v>1271107.6400000001</v>
      </c>
      <c r="AK92" s="16">
        <f t="shared" si="11"/>
        <v>1217598.7300000002</v>
      </c>
      <c r="AL92" s="26">
        <f t="shared" si="12"/>
        <v>53508.909999999916</v>
      </c>
    </row>
    <row r="93" spans="1:38" x14ac:dyDescent="0.2">
      <c r="A93" s="1" t="s">
        <v>489</v>
      </c>
      <c r="B93" s="1" t="s">
        <v>490</v>
      </c>
      <c r="C93" s="67">
        <v>3488</v>
      </c>
      <c r="D93" s="68" t="s">
        <v>1167</v>
      </c>
      <c r="E93" s="256" t="s">
        <v>3099</v>
      </c>
      <c r="F93" s="230">
        <v>191382.53</v>
      </c>
      <c r="G93" s="230">
        <v>0</v>
      </c>
      <c r="H93" s="230">
        <v>42887.19</v>
      </c>
      <c r="I93" s="256">
        <v>-281.16000000000003</v>
      </c>
      <c r="J93" s="256">
        <v>75007.27</v>
      </c>
      <c r="N93" s="234">
        <v>264</v>
      </c>
      <c r="Q93" s="256">
        <v>-1858201.53</v>
      </c>
      <c r="R93" s="256">
        <v>2154589.06</v>
      </c>
      <c r="U93" s="231">
        <v>1059175.3400000001</v>
      </c>
      <c r="V93" s="231">
        <v>100000</v>
      </c>
      <c r="W93" s="231">
        <v>101504.28</v>
      </c>
      <c r="X93" s="231">
        <v>551530</v>
      </c>
      <c r="Y93" s="231">
        <v>10500</v>
      </c>
      <c r="Z93" s="232">
        <v>1150203</v>
      </c>
      <c r="AC93" s="232">
        <v>592129.59</v>
      </c>
      <c r="AD93" s="232">
        <v>61754.97</v>
      </c>
      <c r="AG93" s="77">
        <f t="shared" si="7"/>
        <v>234269.72</v>
      </c>
      <c r="AH93" s="31">
        <f t="shared" si="8"/>
        <v>264</v>
      </c>
      <c r="AI93" s="21">
        <f t="shared" si="9"/>
        <v>234005.72</v>
      </c>
      <c r="AJ93" s="15">
        <f t="shared" si="10"/>
        <v>1822709.62</v>
      </c>
      <c r="AK93" s="16">
        <f t="shared" si="11"/>
        <v>1804087.5599999998</v>
      </c>
      <c r="AL93" s="26">
        <f t="shared" si="12"/>
        <v>18622.060000000289</v>
      </c>
    </row>
    <row r="94" spans="1:38" x14ac:dyDescent="0.2">
      <c r="A94" s="1" t="s">
        <v>489</v>
      </c>
      <c r="B94" s="1" t="s">
        <v>490</v>
      </c>
      <c r="C94" s="67">
        <v>5980</v>
      </c>
      <c r="D94" s="68" t="s">
        <v>1168</v>
      </c>
      <c r="E94" s="256" t="s">
        <v>3100</v>
      </c>
      <c r="F94" s="230">
        <v>78444.25</v>
      </c>
      <c r="G94" s="230">
        <v>0</v>
      </c>
      <c r="H94" s="230">
        <v>65325.5</v>
      </c>
      <c r="I94" s="256">
        <v>21991.14</v>
      </c>
      <c r="J94" s="256">
        <v>40</v>
      </c>
      <c r="N94" s="234">
        <v>500</v>
      </c>
      <c r="Q94" s="256">
        <v>-519551.55</v>
      </c>
      <c r="R94" s="256">
        <v>679279.9</v>
      </c>
      <c r="U94" s="231">
        <v>1612510.61</v>
      </c>
      <c r="W94" s="231">
        <v>168.55</v>
      </c>
      <c r="X94" s="231">
        <v>603750</v>
      </c>
      <c r="Y94" s="231">
        <v>21000</v>
      </c>
      <c r="Z94" s="232">
        <v>1280780</v>
      </c>
      <c r="AC94" s="232">
        <v>908378.24</v>
      </c>
      <c r="AD94" s="232">
        <v>17103.38</v>
      </c>
      <c r="AG94" s="77">
        <f t="shared" si="7"/>
        <v>143769.75</v>
      </c>
      <c r="AH94" s="31">
        <f t="shared" si="8"/>
        <v>500</v>
      </c>
      <c r="AI94" s="21">
        <f t="shared" si="9"/>
        <v>143269.75</v>
      </c>
      <c r="AJ94" s="15">
        <f t="shared" si="10"/>
        <v>2237429.16</v>
      </c>
      <c r="AK94" s="16">
        <f t="shared" si="11"/>
        <v>2206261.62</v>
      </c>
      <c r="AL94" s="26">
        <f t="shared" si="12"/>
        <v>31167.540000000037</v>
      </c>
    </row>
    <row r="95" spans="1:38" x14ac:dyDescent="0.2">
      <c r="A95" s="1" t="s">
        <v>489</v>
      </c>
      <c r="B95" s="1" t="s">
        <v>490</v>
      </c>
      <c r="C95" s="67">
        <v>4020</v>
      </c>
      <c r="D95" s="68" t="s">
        <v>1169</v>
      </c>
      <c r="E95" s="256" t="s">
        <v>3101</v>
      </c>
      <c r="F95" s="230">
        <v>248602.23</v>
      </c>
      <c r="G95" s="230">
        <v>0</v>
      </c>
      <c r="H95" s="230">
        <v>86149.37</v>
      </c>
      <c r="I95" s="256">
        <v>10571.71</v>
      </c>
      <c r="J95" s="256">
        <v>129784.6</v>
      </c>
      <c r="Q95" s="256">
        <v>-1923271.99</v>
      </c>
      <c r="R95" s="256">
        <v>2305013.7999999998</v>
      </c>
      <c r="U95" s="231">
        <v>1090097.94</v>
      </c>
      <c r="V95" s="231">
        <v>70000</v>
      </c>
      <c r="W95" s="231">
        <v>471.61</v>
      </c>
      <c r="X95" s="231">
        <v>496020</v>
      </c>
      <c r="Y95" s="231">
        <v>14000</v>
      </c>
      <c r="Z95" s="232">
        <v>1099220</v>
      </c>
      <c r="AC95" s="232">
        <v>449591.2</v>
      </c>
      <c r="AD95" s="232">
        <v>5686.25</v>
      </c>
      <c r="AG95" s="77">
        <f t="shared" si="7"/>
        <v>334751.59999999998</v>
      </c>
      <c r="AH95" s="31">
        <f t="shared" si="8"/>
        <v>0</v>
      </c>
      <c r="AI95" s="21">
        <f t="shared" si="9"/>
        <v>334751.59999999998</v>
      </c>
      <c r="AJ95" s="15">
        <f t="shared" si="10"/>
        <v>1670589.55</v>
      </c>
      <c r="AK95" s="16">
        <f t="shared" si="11"/>
        <v>1554497.45</v>
      </c>
      <c r="AL95" s="26">
        <f t="shared" si="12"/>
        <v>116092.10000000009</v>
      </c>
    </row>
    <row r="96" spans="1:38" x14ac:dyDescent="0.2">
      <c r="A96" s="1" t="s">
        <v>489</v>
      </c>
      <c r="B96" s="1" t="s">
        <v>490</v>
      </c>
      <c r="C96" s="67">
        <v>4210</v>
      </c>
      <c r="D96" s="68" t="s">
        <v>1170</v>
      </c>
      <c r="E96" s="256" t="s">
        <v>3102</v>
      </c>
      <c r="F96" s="230">
        <v>113492.39</v>
      </c>
      <c r="G96" s="230">
        <v>20000</v>
      </c>
      <c r="H96" s="230">
        <v>56066.27</v>
      </c>
      <c r="I96" s="256">
        <v>4</v>
      </c>
      <c r="J96" s="256">
        <v>33520.080000000002</v>
      </c>
      <c r="N96" s="234">
        <v>1417</v>
      </c>
      <c r="Q96" s="256">
        <v>-14628.15</v>
      </c>
      <c r="R96" s="256">
        <v>266818</v>
      </c>
      <c r="U96" s="231">
        <v>1250410.53</v>
      </c>
      <c r="W96" s="231">
        <v>599.79999999999995</v>
      </c>
      <c r="X96" s="231">
        <v>419370</v>
      </c>
      <c r="Y96" s="231">
        <v>10500</v>
      </c>
      <c r="Z96" s="232">
        <v>1112310</v>
      </c>
      <c r="AC96" s="232">
        <v>506105.27</v>
      </c>
      <c r="AD96" s="232">
        <v>67232.17</v>
      </c>
      <c r="AG96" s="77">
        <f t="shared" si="7"/>
        <v>189558.66</v>
      </c>
      <c r="AH96" s="31">
        <f t="shared" si="8"/>
        <v>1417</v>
      </c>
      <c r="AI96" s="21">
        <f t="shared" si="9"/>
        <v>188141.66</v>
      </c>
      <c r="AJ96" s="15">
        <f t="shared" si="10"/>
        <v>1680880.33</v>
      </c>
      <c r="AK96" s="16">
        <f t="shared" si="11"/>
        <v>1685647.44</v>
      </c>
      <c r="AL96" s="26">
        <f t="shared" si="12"/>
        <v>-4767.1099999998696</v>
      </c>
    </row>
    <row r="97" spans="1:38" x14ac:dyDescent="0.2">
      <c r="A97" s="1" t="s">
        <v>489</v>
      </c>
      <c r="B97" s="1" t="s">
        <v>490</v>
      </c>
      <c r="C97" s="67">
        <v>3316</v>
      </c>
      <c r="D97" s="68" t="s">
        <v>1171</v>
      </c>
      <c r="E97" s="256" t="s">
        <v>3103</v>
      </c>
      <c r="F97" s="230">
        <v>279036.71000000002</v>
      </c>
      <c r="G97" s="230">
        <v>0</v>
      </c>
      <c r="H97" s="230">
        <v>34591.410000000003</v>
      </c>
      <c r="I97" s="256">
        <v>5</v>
      </c>
      <c r="J97" s="256">
        <v>2137.54</v>
      </c>
      <c r="N97" s="234">
        <v>1986.91</v>
      </c>
      <c r="Q97" s="256">
        <v>-1622225.54</v>
      </c>
      <c r="R97" s="256">
        <v>1877398.81</v>
      </c>
      <c r="U97" s="231">
        <v>824200.74</v>
      </c>
      <c r="V97" s="231">
        <v>90000</v>
      </c>
      <c r="W97" s="231">
        <v>449.84</v>
      </c>
      <c r="X97" s="231">
        <v>706450</v>
      </c>
      <c r="Y97" s="231">
        <v>21000</v>
      </c>
      <c r="Z97" s="232">
        <v>1194130</v>
      </c>
      <c r="AC97" s="232">
        <v>384576.46</v>
      </c>
      <c r="AD97" s="232">
        <v>2871.64</v>
      </c>
      <c r="AG97" s="77">
        <f t="shared" si="7"/>
        <v>313628.12</v>
      </c>
      <c r="AH97" s="31">
        <f t="shared" si="8"/>
        <v>1986.91</v>
      </c>
      <c r="AI97" s="21">
        <f t="shared" si="9"/>
        <v>311641.21000000002</v>
      </c>
      <c r="AJ97" s="15">
        <f t="shared" si="10"/>
        <v>1642100.58</v>
      </c>
      <c r="AK97" s="16">
        <f t="shared" si="11"/>
        <v>1581578.0999999999</v>
      </c>
      <c r="AL97" s="26">
        <f t="shared" si="12"/>
        <v>60522.480000000214</v>
      </c>
    </row>
    <row r="98" spans="1:38" x14ac:dyDescent="0.2">
      <c r="A98" s="1" t="s">
        <v>489</v>
      </c>
      <c r="B98" s="1" t="s">
        <v>490</v>
      </c>
      <c r="C98" s="67">
        <v>6867</v>
      </c>
      <c r="D98" s="68" t="s">
        <v>1172</v>
      </c>
      <c r="E98" s="256" t="s">
        <v>3104</v>
      </c>
      <c r="F98" s="230">
        <v>218628.03</v>
      </c>
      <c r="G98" s="230">
        <v>0</v>
      </c>
      <c r="H98" s="230">
        <v>98007.89</v>
      </c>
      <c r="I98" s="256">
        <v>500475.63</v>
      </c>
      <c r="J98" s="256">
        <v>42685.37</v>
      </c>
      <c r="N98" s="234">
        <v>655.75</v>
      </c>
      <c r="Q98" s="256">
        <v>-24121.37</v>
      </c>
      <c r="R98" s="256">
        <v>804941.61</v>
      </c>
      <c r="U98" s="231">
        <v>1340304.92</v>
      </c>
      <c r="W98" s="231">
        <v>430.13</v>
      </c>
      <c r="X98" s="231">
        <v>346010</v>
      </c>
      <c r="Y98" s="231">
        <v>7000</v>
      </c>
      <c r="Z98" s="232">
        <v>907545</v>
      </c>
      <c r="AB98" s="232">
        <v>5869.6</v>
      </c>
      <c r="AC98" s="232">
        <v>664671.73</v>
      </c>
      <c r="AD98" s="232">
        <v>34737.79</v>
      </c>
      <c r="AG98" s="77">
        <f t="shared" si="7"/>
        <v>316635.92</v>
      </c>
      <c r="AH98" s="31">
        <f t="shared" si="8"/>
        <v>655.75</v>
      </c>
      <c r="AI98" s="21">
        <f t="shared" si="9"/>
        <v>315980.17</v>
      </c>
      <c r="AJ98" s="15">
        <f t="shared" si="10"/>
        <v>1693745.0499999998</v>
      </c>
      <c r="AK98" s="16">
        <f t="shared" si="11"/>
        <v>1612824.12</v>
      </c>
      <c r="AL98" s="26">
        <f t="shared" si="12"/>
        <v>80920.929999999702</v>
      </c>
    </row>
    <row r="99" spans="1:38" x14ac:dyDescent="0.2">
      <c r="A99" s="1" t="s">
        <v>489</v>
      </c>
      <c r="B99" s="1" t="s">
        <v>490</v>
      </c>
      <c r="C99" s="67">
        <v>3657</v>
      </c>
      <c r="D99" s="68" t="s">
        <v>1173</v>
      </c>
      <c r="E99" s="256" t="s">
        <v>3105</v>
      </c>
      <c r="F99" s="230">
        <v>203371.16</v>
      </c>
      <c r="G99" s="230">
        <v>0</v>
      </c>
      <c r="H99" s="230">
        <v>74345.73</v>
      </c>
      <c r="I99" s="256">
        <v>3</v>
      </c>
      <c r="J99" s="256">
        <v>2958.2</v>
      </c>
      <c r="Q99" s="256">
        <v>-2248501.4500000002</v>
      </c>
      <c r="R99" s="256">
        <v>2543552.06</v>
      </c>
      <c r="U99" s="231">
        <v>811577.46</v>
      </c>
      <c r="W99" s="231">
        <v>399.37</v>
      </c>
      <c r="X99" s="231">
        <v>413070</v>
      </c>
      <c r="Z99" s="232">
        <v>838460</v>
      </c>
      <c r="AC99" s="232">
        <v>355113.56</v>
      </c>
      <c r="AD99" s="232">
        <v>34075.79</v>
      </c>
      <c r="AG99" s="77">
        <f t="shared" si="7"/>
        <v>277716.89</v>
      </c>
      <c r="AH99" s="31">
        <f t="shared" si="8"/>
        <v>0</v>
      </c>
      <c r="AI99" s="21">
        <f t="shared" si="9"/>
        <v>277716.89</v>
      </c>
      <c r="AJ99" s="15">
        <f t="shared" si="10"/>
        <v>1225046.83</v>
      </c>
      <c r="AK99" s="16">
        <f t="shared" si="11"/>
        <v>1227649.3500000001</v>
      </c>
      <c r="AL99" s="26">
        <f t="shared" si="12"/>
        <v>-2602.5200000000186</v>
      </c>
    </row>
    <row r="100" spans="1:38" x14ac:dyDescent="0.2">
      <c r="A100" s="1" t="s">
        <v>489</v>
      </c>
      <c r="B100" s="1" t="s">
        <v>490</v>
      </c>
      <c r="C100" s="67">
        <v>6817</v>
      </c>
      <c r="D100" s="68" t="s">
        <v>1174</v>
      </c>
      <c r="E100" s="256" t="s">
        <v>3106</v>
      </c>
      <c r="F100" s="230">
        <v>180709.85</v>
      </c>
      <c r="G100" s="230">
        <v>0</v>
      </c>
      <c r="H100" s="230">
        <v>52303.76</v>
      </c>
      <c r="I100" s="256">
        <v>159818.99</v>
      </c>
      <c r="J100" s="256">
        <v>6030</v>
      </c>
      <c r="L100" s="234">
        <v>4500</v>
      </c>
      <c r="N100" s="234">
        <v>103</v>
      </c>
      <c r="Q100" s="256">
        <v>-1208331.69</v>
      </c>
      <c r="R100" s="256">
        <v>1708771</v>
      </c>
      <c r="U100" s="231">
        <v>1110186.57</v>
      </c>
      <c r="V100" s="231">
        <v>25000</v>
      </c>
      <c r="W100" s="231">
        <v>333.11</v>
      </c>
      <c r="X100" s="231">
        <v>831110</v>
      </c>
      <c r="Y100" s="231">
        <v>10500</v>
      </c>
      <c r="Z100" s="232">
        <v>1357342.5</v>
      </c>
      <c r="AC100" s="232">
        <v>662955.19999999995</v>
      </c>
      <c r="AD100" s="232">
        <v>42046.69</v>
      </c>
      <c r="AG100" s="77">
        <f t="shared" si="7"/>
        <v>233013.61000000002</v>
      </c>
      <c r="AH100" s="31">
        <f t="shared" si="8"/>
        <v>4603</v>
      </c>
      <c r="AI100" s="21">
        <f t="shared" si="9"/>
        <v>228410.61000000002</v>
      </c>
      <c r="AJ100" s="15">
        <f t="shared" si="10"/>
        <v>1977129.6800000002</v>
      </c>
      <c r="AK100" s="16">
        <f t="shared" si="11"/>
        <v>2062344.39</v>
      </c>
      <c r="AL100" s="26">
        <f t="shared" si="12"/>
        <v>-85214.70999999973</v>
      </c>
    </row>
    <row r="101" spans="1:38" x14ac:dyDescent="0.2">
      <c r="A101" s="1" t="s">
        <v>489</v>
      </c>
      <c r="B101" s="1" t="s">
        <v>490</v>
      </c>
      <c r="C101" s="67">
        <v>5077</v>
      </c>
      <c r="D101" s="68" t="s">
        <v>1175</v>
      </c>
      <c r="E101" s="256" t="s">
        <v>3107</v>
      </c>
      <c r="F101" s="230">
        <v>201279.76</v>
      </c>
      <c r="G101" s="230">
        <v>0</v>
      </c>
      <c r="H101" s="230">
        <v>50028.61</v>
      </c>
      <c r="I101" s="256">
        <v>143159.76999999999</v>
      </c>
      <c r="J101" s="256">
        <v>15878.44</v>
      </c>
      <c r="N101" s="234">
        <v>1923</v>
      </c>
      <c r="Q101" s="256">
        <v>-1899393.1</v>
      </c>
      <c r="R101" s="256">
        <v>2266060.31</v>
      </c>
      <c r="U101" s="231">
        <v>1416647.08</v>
      </c>
      <c r="W101" s="231">
        <v>176.42</v>
      </c>
      <c r="X101" s="231">
        <v>868770</v>
      </c>
      <c r="Y101" s="231">
        <v>21000</v>
      </c>
      <c r="Z101" s="232">
        <v>1565570</v>
      </c>
      <c r="AB101" s="232">
        <v>4140</v>
      </c>
      <c r="AC101" s="232">
        <v>566723.74</v>
      </c>
      <c r="AD101" s="232">
        <v>96106.89</v>
      </c>
      <c r="AG101" s="77">
        <f t="shared" si="7"/>
        <v>251308.37</v>
      </c>
      <c r="AH101" s="31">
        <f t="shared" si="8"/>
        <v>1923</v>
      </c>
      <c r="AI101" s="21">
        <f t="shared" si="9"/>
        <v>249385.37</v>
      </c>
      <c r="AJ101" s="15">
        <f t="shared" si="10"/>
        <v>2306593.5</v>
      </c>
      <c r="AK101" s="16">
        <f t="shared" si="11"/>
        <v>2232540.6300000004</v>
      </c>
      <c r="AL101" s="26">
        <f t="shared" si="12"/>
        <v>74052.869999999646</v>
      </c>
    </row>
    <row r="102" spans="1:38" x14ac:dyDescent="0.2">
      <c r="A102" s="1" t="s">
        <v>489</v>
      </c>
      <c r="B102" s="1" t="s">
        <v>490</v>
      </c>
      <c r="C102" s="67">
        <v>3046</v>
      </c>
      <c r="D102" s="68" t="s">
        <v>1176</v>
      </c>
      <c r="E102" s="256" t="s">
        <v>3108</v>
      </c>
      <c r="F102" s="230">
        <v>206194.99</v>
      </c>
      <c r="G102" s="230">
        <v>0</v>
      </c>
      <c r="H102" s="230">
        <v>9517.51</v>
      </c>
      <c r="I102" s="256">
        <v>5903.8</v>
      </c>
      <c r="J102" s="256">
        <v>2919.61</v>
      </c>
      <c r="Q102" s="256">
        <v>-121124.08</v>
      </c>
      <c r="R102" s="256">
        <v>803987.63</v>
      </c>
      <c r="U102" s="231">
        <v>901689.32</v>
      </c>
      <c r="W102" s="231">
        <v>265.72000000000003</v>
      </c>
      <c r="X102" s="231">
        <v>503360</v>
      </c>
      <c r="Y102" s="231">
        <v>10500</v>
      </c>
      <c r="Z102" s="232">
        <v>935980</v>
      </c>
      <c r="AB102" s="232">
        <v>6200</v>
      </c>
      <c r="AC102" s="232">
        <v>346032.59</v>
      </c>
      <c r="AD102" s="232">
        <v>15598.15</v>
      </c>
      <c r="AG102" s="77">
        <f t="shared" si="7"/>
        <v>215712.5</v>
      </c>
      <c r="AH102" s="31">
        <f t="shared" si="8"/>
        <v>0</v>
      </c>
      <c r="AI102" s="21">
        <f t="shared" si="9"/>
        <v>215712.5</v>
      </c>
      <c r="AJ102" s="15">
        <f t="shared" si="10"/>
        <v>1415815.04</v>
      </c>
      <c r="AK102" s="16">
        <f t="shared" si="11"/>
        <v>1303810.74</v>
      </c>
      <c r="AL102" s="26">
        <f t="shared" si="12"/>
        <v>112004.30000000005</v>
      </c>
    </row>
    <row r="103" spans="1:38" x14ac:dyDescent="0.2">
      <c r="A103" s="1" t="s">
        <v>489</v>
      </c>
      <c r="B103" s="1" t="s">
        <v>490</v>
      </c>
      <c r="C103" s="67">
        <v>3486</v>
      </c>
      <c r="D103" s="68" t="s">
        <v>1177</v>
      </c>
      <c r="E103" s="256" t="s">
        <v>3109</v>
      </c>
      <c r="F103" s="230">
        <v>239285.72</v>
      </c>
      <c r="G103" s="230">
        <v>0</v>
      </c>
      <c r="H103" s="230">
        <v>11154.85</v>
      </c>
      <c r="I103" s="256">
        <v>629433.31000000006</v>
      </c>
      <c r="J103" s="256">
        <v>38</v>
      </c>
      <c r="Q103" s="256">
        <v>-1427391.84</v>
      </c>
      <c r="R103" s="256">
        <v>2982456.62</v>
      </c>
      <c r="U103" s="231">
        <v>759370.08</v>
      </c>
      <c r="W103" s="231">
        <v>53288.83</v>
      </c>
      <c r="X103" s="231">
        <v>439740</v>
      </c>
      <c r="Z103" s="232">
        <v>805600</v>
      </c>
      <c r="AB103" s="232">
        <v>13300</v>
      </c>
      <c r="AC103" s="232">
        <v>324348.2</v>
      </c>
      <c r="AD103" s="232">
        <v>768903.61</v>
      </c>
      <c r="AG103" s="77">
        <f t="shared" si="7"/>
        <v>250440.57</v>
      </c>
      <c r="AH103" s="31">
        <f t="shared" si="8"/>
        <v>0</v>
      </c>
      <c r="AI103" s="21">
        <f t="shared" si="9"/>
        <v>250440.57</v>
      </c>
      <c r="AJ103" s="15">
        <f t="shared" si="10"/>
        <v>1252398.9099999999</v>
      </c>
      <c r="AK103" s="16">
        <f t="shared" si="11"/>
        <v>1912151.81</v>
      </c>
      <c r="AL103" s="26">
        <f t="shared" si="12"/>
        <v>-659752.90000000014</v>
      </c>
    </row>
    <row r="104" spans="1:38" x14ac:dyDescent="0.2">
      <c r="A104" s="1" t="s">
        <v>489</v>
      </c>
      <c r="B104" s="1" t="s">
        <v>490</v>
      </c>
      <c r="C104" s="67">
        <v>4158</v>
      </c>
      <c r="D104" s="68" t="s">
        <v>1178</v>
      </c>
      <c r="E104" s="256" t="s">
        <v>3110</v>
      </c>
      <c r="F104" s="230">
        <v>267913.38</v>
      </c>
      <c r="G104" s="230">
        <v>0</v>
      </c>
      <c r="H104" s="230">
        <v>45015.360000000001</v>
      </c>
      <c r="I104" s="256">
        <v>5</v>
      </c>
      <c r="J104" s="256">
        <v>134194.22</v>
      </c>
      <c r="N104" s="234">
        <v>141.16999999999999</v>
      </c>
      <c r="Q104" s="256">
        <v>-1762863.99</v>
      </c>
      <c r="R104" s="256">
        <v>2096504</v>
      </c>
      <c r="U104" s="231">
        <v>1065538.1499999999</v>
      </c>
      <c r="W104" s="231">
        <v>262</v>
      </c>
      <c r="X104" s="231">
        <v>709870</v>
      </c>
      <c r="Y104" s="231">
        <v>21000</v>
      </c>
      <c r="Z104" s="232">
        <v>1233860</v>
      </c>
      <c r="AC104" s="232">
        <v>415014.23</v>
      </c>
      <c r="AD104" s="232">
        <v>15666.14</v>
      </c>
      <c r="AG104" s="77">
        <f t="shared" si="7"/>
        <v>312928.74</v>
      </c>
      <c r="AH104" s="31">
        <f t="shared" si="8"/>
        <v>141.16999999999999</v>
      </c>
      <c r="AI104" s="21">
        <f t="shared" si="9"/>
        <v>312787.57</v>
      </c>
      <c r="AJ104" s="15">
        <f t="shared" si="10"/>
        <v>1796670.15</v>
      </c>
      <c r="AK104" s="16">
        <f t="shared" si="11"/>
        <v>1664540.3699999999</v>
      </c>
      <c r="AL104" s="26">
        <f t="shared" si="12"/>
        <v>132129.78000000003</v>
      </c>
    </row>
    <row r="105" spans="1:38" x14ac:dyDescent="0.2">
      <c r="A105" s="1" t="s">
        <v>489</v>
      </c>
      <c r="B105" s="1" t="s">
        <v>490</v>
      </c>
      <c r="C105" s="67">
        <v>4935</v>
      </c>
      <c r="D105" s="68" t="s">
        <v>1179</v>
      </c>
      <c r="E105" s="256" t="s">
        <v>3111</v>
      </c>
      <c r="F105" s="230">
        <v>201578.01</v>
      </c>
      <c r="G105" s="230">
        <v>0</v>
      </c>
      <c r="H105" s="230">
        <v>33696.6</v>
      </c>
      <c r="I105" s="256">
        <v>407765.01</v>
      </c>
      <c r="J105" s="256">
        <v>75586.3</v>
      </c>
      <c r="N105" s="234">
        <v>102509.22</v>
      </c>
      <c r="Q105" s="256">
        <v>-3580141.1</v>
      </c>
      <c r="R105" s="256">
        <v>4349913</v>
      </c>
      <c r="U105" s="231">
        <v>1618234.74</v>
      </c>
      <c r="W105" s="231">
        <v>933.2</v>
      </c>
      <c r="X105" s="231">
        <v>357840</v>
      </c>
      <c r="Y105" s="231">
        <v>9000</v>
      </c>
      <c r="Z105" s="232">
        <v>1160150</v>
      </c>
      <c r="AC105" s="232">
        <v>908197.37</v>
      </c>
      <c r="AD105" s="232">
        <v>64141.77</v>
      </c>
      <c r="AG105" s="77">
        <f t="shared" si="7"/>
        <v>235274.61000000002</v>
      </c>
      <c r="AH105" s="31">
        <f t="shared" si="8"/>
        <v>102509.22</v>
      </c>
      <c r="AI105" s="21">
        <f t="shared" si="9"/>
        <v>132765.39000000001</v>
      </c>
      <c r="AJ105" s="15">
        <f t="shared" si="10"/>
        <v>1986007.94</v>
      </c>
      <c r="AK105" s="16">
        <f t="shared" si="11"/>
        <v>2132489.14</v>
      </c>
      <c r="AL105" s="26">
        <f t="shared" si="12"/>
        <v>-146481.20000000019</v>
      </c>
    </row>
    <row r="106" spans="1:38" x14ac:dyDescent="0.2">
      <c r="A106" s="1" t="s">
        <v>489</v>
      </c>
      <c r="B106" s="1" t="s">
        <v>490</v>
      </c>
      <c r="C106" s="67">
        <v>4567</v>
      </c>
      <c r="D106" s="68" t="s">
        <v>1180</v>
      </c>
      <c r="E106" s="256" t="s">
        <v>3112</v>
      </c>
      <c r="F106" s="230">
        <v>455884.88</v>
      </c>
      <c r="G106" s="230">
        <v>0</v>
      </c>
      <c r="H106" s="230">
        <v>33427.480000000003</v>
      </c>
      <c r="I106" s="256">
        <v>1236312.5</v>
      </c>
      <c r="J106" s="256">
        <v>11428.77</v>
      </c>
      <c r="L106" s="234">
        <v>6675</v>
      </c>
      <c r="N106" s="234">
        <v>153.27000000000001</v>
      </c>
      <c r="Q106" s="256">
        <v>-705319.94</v>
      </c>
      <c r="R106" s="256">
        <v>2447083.0099999998</v>
      </c>
      <c r="U106" s="231">
        <v>3435071.47</v>
      </c>
      <c r="W106" s="231">
        <v>674.57</v>
      </c>
      <c r="X106" s="231">
        <v>326550</v>
      </c>
      <c r="Y106" s="231">
        <v>10500</v>
      </c>
      <c r="Z106" s="232">
        <v>870623</v>
      </c>
      <c r="AC106" s="232">
        <v>2900554.96</v>
      </c>
      <c r="AD106" s="232">
        <v>8650.7900000000009</v>
      </c>
      <c r="AG106" s="77">
        <f t="shared" si="7"/>
        <v>489312.36</v>
      </c>
      <c r="AH106" s="31">
        <f t="shared" si="8"/>
        <v>6828.27</v>
      </c>
      <c r="AI106" s="21">
        <f t="shared" si="9"/>
        <v>482484.08999999997</v>
      </c>
      <c r="AJ106" s="15">
        <f t="shared" si="10"/>
        <v>3772796.04</v>
      </c>
      <c r="AK106" s="16">
        <f t="shared" si="11"/>
        <v>3779828.75</v>
      </c>
      <c r="AL106" s="26">
        <f t="shared" si="12"/>
        <v>-7032.7099999999627</v>
      </c>
    </row>
    <row r="107" spans="1:38" x14ac:dyDescent="0.2">
      <c r="A107" s="1" t="s">
        <v>489</v>
      </c>
      <c r="B107" s="1" t="s">
        <v>490</v>
      </c>
      <c r="C107" s="67">
        <v>2903</v>
      </c>
      <c r="D107" s="68" t="s">
        <v>1181</v>
      </c>
      <c r="E107" s="256" t="s">
        <v>3195</v>
      </c>
      <c r="F107" s="230">
        <v>394493.1</v>
      </c>
      <c r="G107" s="230">
        <v>0</v>
      </c>
      <c r="H107" s="230">
        <v>27187.87</v>
      </c>
      <c r="I107" s="256">
        <v>193515.41</v>
      </c>
      <c r="J107" s="256">
        <v>7252.82</v>
      </c>
      <c r="N107" s="234">
        <v>323.2</v>
      </c>
      <c r="Q107" s="256">
        <v>-1828536.76</v>
      </c>
      <c r="R107" s="256">
        <v>2389700.83</v>
      </c>
      <c r="U107" s="231">
        <v>991407.55</v>
      </c>
      <c r="W107" s="231">
        <v>740.58</v>
      </c>
      <c r="X107" s="231">
        <v>705880</v>
      </c>
      <c r="Y107" s="231">
        <v>21000</v>
      </c>
      <c r="Z107" s="232">
        <v>1199260</v>
      </c>
      <c r="AC107" s="232">
        <v>362885.68</v>
      </c>
      <c r="AD107" s="232">
        <v>77060.52</v>
      </c>
      <c r="AG107" s="77">
        <f t="shared" si="7"/>
        <v>421680.97</v>
      </c>
      <c r="AH107" s="31">
        <f t="shared" si="8"/>
        <v>323.2</v>
      </c>
      <c r="AI107" s="21">
        <f t="shared" si="9"/>
        <v>421357.76999999996</v>
      </c>
      <c r="AJ107" s="15">
        <f t="shared" si="10"/>
        <v>1719028.13</v>
      </c>
      <c r="AK107" s="16">
        <f t="shared" si="11"/>
        <v>1639206.2</v>
      </c>
      <c r="AL107" s="26">
        <f t="shared" si="12"/>
        <v>79821.929999999935</v>
      </c>
    </row>
    <row r="108" spans="1:38" x14ac:dyDescent="0.2">
      <c r="A108" s="1" t="s">
        <v>489</v>
      </c>
      <c r="B108" s="1" t="s">
        <v>490</v>
      </c>
      <c r="C108" s="67">
        <v>3112</v>
      </c>
      <c r="D108" s="68" t="s">
        <v>1182</v>
      </c>
      <c r="E108" s="256" t="s">
        <v>3196</v>
      </c>
      <c r="F108" s="230">
        <v>214232.49</v>
      </c>
      <c r="G108" s="230">
        <v>0</v>
      </c>
      <c r="H108" s="230">
        <v>104201.74</v>
      </c>
      <c r="I108" s="256">
        <v>191347.52</v>
      </c>
      <c r="J108" s="256">
        <v>1025</v>
      </c>
      <c r="Q108" s="256">
        <v>-4892075.5999999996</v>
      </c>
      <c r="R108" s="256">
        <v>5385590.1100000003</v>
      </c>
      <c r="U108" s="231">
        <v>855182.06</v>
      </c>
      <c r="W108" s="231">
        <v>301.02</v>
      </c>
      <c r="X108" s="231">
        <v>585000</v>
      </c>
      <c r="Z108" s="232">
        <v>922640</v>
      </c>
      <c r="AC108" s="232">
        <v>422539.86</v>
      </c>
      <c r="AD108" s="232">
        <v>66364.98</v>
      </c>
      <c r="AG108" s="77">
        <f t="shared" si="7"/>
        <v>318434.23</v>
      </c>
      <c r="AH108" s="31">
        <f t="shared" si="8"/>
        <v>0</v>
      </c>
      <c r="AI108" s="21">
        <f t="shared" si="9"/>
        <v>318434.23</v>
      </c>
      <c r="AJ108" s="15">
        <f t="shared" si="10"/>
        <v>1440483.08</v>
      </c>
      <c r="AK108" s="16">
        <f t="shared" si="11"/>
        <v>1411544.8399999999</v>
      </c>
      <c r="AL108" s="26">
        <f t="shared" si="12"/>
        <v>28938.240000000224</v>
      </c>
    </row>
    <row r="109" spans="1:38" x14ac:dyDescent="0.2">
      <c r="A109" s="1" t="s">
        <v>493</v>
      </c>
      <c r="B109" s="1" t="s">
        <v>494</v>
      </c>
      <c r="C109" s="67">
        <v>2783</v>
      </c>
      <c r="D109" s="68" t="s">
        <v>1183</v>
      </c>
      <c r="E109" s="256" t="s">
        <v>3113</v>
      </c>
      <c r="F109" s="230">
        <v>647369.1</v>
      </c>
      <c r="G109" s="230">
        <v>0</v>
      </c>
      <c r="H109" s="230">
        <v>30851</v>
      </c>
      <c r="I109" s="256">
        <v>209266.15</v>
      </c>
      <c r="J109" s="256">
        <v>80302.5</v>
      </c>
      <c r="Q109" s="256">
        <v>-1086766.99</v>
      </c>
      <c r="R109" s="256">
        <v>1851650.31</v>
      </c>
      <c r="U109" s="231">
        <v>1020218.78</v>
      </c>
      <c r="W109" s="231">
        <v>535.30999999999995</v>
      </c>
      <c r="X109" s="231">
        <v>689780</v>
      </c>
      <c r="Y109" s="231">
        <v>15300</v>
      </c>
      <c r="Z109" s="232">
        <v>1022691</v>
      </c>
      <c r="AC109" s="232">
        <v>270727.67999999999</v>
      </c>
      <c r="AD109" s="232">
        <v>96108.35</v>
      </c>
      <c r="AG109" s="77">
        <f t="shared" si="7"/>
        <v>678220.1</v>
      </c>
      <c r="AH109" s="31">
        <f t="shared" si="8"/>
        <v>0</v>
      </c>
      <c r="AI109" s="21">
        <f t="shared" si="9"/>
        <v>678220.1</v>
      </c>
      <c r="AJ109" s="15">
        <f t="shared" si="10"/>
        <v>1725834.09</v>
      </c>
      <c r="AK109" s="16">
        <f t="shared" si="11"/>
        <v>1389527.03</v>
      </c>
      <c r="AL109" s="26">
        <f t="shared" si="12"/>
        <v>336307.06000000006</v>
      </c>
    </row>
    <row r="110" spans="1:38" x14ac:dyDescent="0.2">
      <c r="A110" s="1" t="s">
        <v>493</v>
      </c>
      <c r="B110" s="1" t="s">
        <v>494</v>
      </c>
      <c r="C110" s="67">
        <v>3884</v>
      </c>
      <c r="D110" s="68" t="s">
        <v>1184</v>
      </c>
      <c r="E110" s="256" t="s">
        <v>3114</v>
      </c>
      <c r="F110" s="230">
        <v>834805.39</v>
      </c>
      <c r="G110" s="230">
        <v>0</v>
      </c>
      <c r="H110" s="230">
        <v>51813.78</v>
      </c>
      <c r="I110" s="256">
        <v>555934.14</v>
      </c>
      <c r="J110" s="256">
        <v>116066.91</v>
      </c>
      <c r="Q110" s="256">
        <v>-230703.11</v>
      </c>
      <c r="R110" s="256">
        <v>1448584.45</v>
      </c>
      <c r="U110" s="231">
        <v>1253509.1200000001</v>
      </c>
      <c r="W110" s="231">
        <v>592.66999999999996</v>
      </c>
      <c r="X110" s="231">
        <v>868770</v>
      </c>
      <c r="Y110" s="231">
        <v>46000</v>
      </c>
      <c r="Z110" s="232">
        <v>1250694.57</v>
      </c>
      <c r="AC110" s="232">
        <v>322554.43</v>
      </c>
      <c r="AD110" s="232">
        <v>136360.39000000001</v>
      </c>
      <c r="AG110" s="77">
        <f t="shared" si="7"/>
        <v>886619.17</v>
      </c>
      <c r="AH110" s="31">
        <f t="shared" si="8"/>
        <v>0</v>
      </c>
      <c r="AI110" s="21">
        <f t="shared" si="9"/>
        <v>886619.17</v>
      </c>
      <c r="AJ110" s="15">
        <f t="shared" si="10"/>
        <v>2168871.79</v>
      </c>
      <c r="AK110" s="16">
        <f t="shared" si="11"/>
        <v>1709609.3900000001</v>
      </c>
      <c r="AL110" s="26">
        <f t="shared" si="12"/>
        <v>459262.39999999991</v>
      </c>
    </row>
    <row r="111" spans="1:38" x14ac:dyDescent="0.2">
      <c r="A111" s="1" t="s">
        <v>493</v>
      </c>
      <c r="B111" s="1" t="s">
        <v>494</v>
      </c>
      <c r="C111" s="67">
        <v>4358</v>
      </c>
      <c r="D111" s="68" t="s">
        <v>1185</v>
      </c>
      <c r="E111" s="256" t="s">
        <v>3115</v>
      </c>
      <c r="F111" s="230">
        <v>739955.81</v>
      </c>
      <c r="H111" s="230">
        <v>52253.86</v>
      </c>
      <c r="I111" s="256">
        <v>434234.54</v>
      </c>
      <c r="J111" s="256">
        <v>36393.230000000003</v>
      </c>
      <c r="N111" s="234">
        <v>105</v>
      </c>
      <c r="Q111" s="256">
        <v>-1559237.14</v>
      </c>
      <c r="R111" s="256">
        <v>2294612.94</v>
      </c>
      <c r="U111" s="231">
        <v>1353596.92</v>
      </c>
      <c r="W111" s="231">
        <v>549.34</v>
      </c>
      <c r="X111" s="231">
        <v>1059240</v>
      </c>
      <c r="Y111" s="231">
        <v>10500</v>
      </c>
      <c r="Z111" s="232">
        <v>1492593.5</v>
      </c>
      <c r="AC111" s="232">
        <v>358139.88</v>
      </c>
      <c r="AD111" s="232">
        <v>112487.33</v>
      </c>
      <c r="AG111" s="77">
        <f t="shared" si="7"/>
        <v>792209.67</v>
      </c>
      <c r="AH111" s="31">
        <f t="shared" si="8"/>
        <v>105</v>
      </c>
      <c r="AI111" s="21">
        <f t="shared" si="9"/>
        <v>792104.67</v>
      </c>
      <c r="AJ111" s="15">
        <f t="shared" si="10"/>
        <v>2423886.2599999998</v>
      </c>
      <c r="AK111" s="16">
        <f t="shared" si="11"/>
        <v>1963220.71</v>
      </c>
      <c r="AL111" s="26">
        <f t="shared" si="12"/>
        <v>460665.54999999981</v>
      </c>
    </row>
    <row r="112" spans="1:38" x14ac:dyDescent="0.2">
      <c r="A112" s="1" t="s">
        <v>493</v>
      </c>
      <c r="B112" s="1" t="s">
        <v>494</v>
      </c>
      <c r="C112" s="67">
        <v>1985</v>
      </c>
      <c r="D112" s="68" t="s">
        <v>1186</v>
      </c>
      <c r="E112" s="256" t="s">
        <v>3116</v>
      </c>
      <c r="F112" s="230">
        <v>359335.64</v>
      </c>
      <c r="G112" s="230">
        <v>0</v>
      </c>
      <c r="H112" s="230">
        <v>35874.800000000003</v>
      </c>
      <c r="I112" s="256">
        <v>131347.21</v>
      </c>
      <c r="J112" s="256">
        <v>63703.43</v>
      </c>
      <c r="N112" s="234">
        <v>13.82</v>
      </c>
      <c r="Q112" s="256">
        <v>-1100226.8500000001</v>
      </c>
      <c r="R112" s="256">
        <v>1767292.42</v>
      </c>
      <c r="U112" s="231">
        <v>865244.13</v>
      </c>
      <c r="W112" s="231">
        <v>849.15</v>
      </c>
      <c r="X112" s="231">
        <v>918780</v>
      </c>
      <c r="Y112" s="231">
        <v>17000</v>
      </c>
      <c r="Z112" s="232">
        <v>1198198</v>
      </c>
      <c r="AC112" s="232">
        <v>251833.11</v>
      </c>
      <c r="AD112" s="232">
        <v>75828.28</v>
      </c>
      <c r="AG112" s="77">
        <f t="shared" si="7"/>
        <v>395210.44</v>
      </c>
      <c r="AH112" s="31">
        <f t="shared" si="8"/>
        <v>13.82</v>
      </c>
      <c r="AI112" s="21">
        <f t="shared" si="9"/>
        <v>395196.62</v>
      </c>
      <c r="AJ112" s="15">
        <f t="shared" si="10"/>
        <v>1801873.28</v>
      </c>
      <c r="AK112" s="16">
        <f t="shared" si="11"/>
        <v>1525859.39</v>
      </c>
      <c r="AL112" s="26">
        <f t="shared" si="12"/>
        <v>276013.89000000013</v>
      </c>
    </row>
    <row r="113" spans="1:38" x14ac:dyDescent="0.2">
      <c r="A113" s="1" t="s">
        <v>493</v>
      </c>
      <c r="B113" s="1" t="s">
        <v>494</v>
      </c>
      <c r="C113" s="67">
        <v>4265</v>
      </c>
      <c r="D113" s="68" t="s">
        <v>1187</v>
      </c>
      <c r="E113" s="256" t="s">
        <v>3117</v>
      </c>
      <c r="F113" s="230">
        <v>585015.99</v>
      </c>
      <c r="G113" s="230">
        <v>0</v>
      </c>
      <c r="H113" s="230">
        <v>27544.97</v>
      </c>
      <c r="I113" s="256">
        <v>737784.01</v>
      </c>
      <c r="J113" s="256">
        <v>63554.62</v>
      </c>
      <c r="Q113" s="256">
        <v>-54314.080000000002</v>
      </c>
      <c r="R113" s="256">
        <v>1775492.61</v>
      </c>
      <c r="U113" s="231">
        <v>1403198.47</v>
      </c>
      <c r="W113" s="231">
        <v>244.91</v>
      </c>
      <c r="X113" s="231">
        <v>1030750</v>
      </c>
      <c r="Y113" s="231">
        <v>30400</v>
      </c>
      <c r="Z113" s="232">
        <v>1550219</v>
      </c>
      <c r="AC113" s="232">
        <v>451715.81</v>
      </c>
      <c r="AD113" s="232">
        <v>102981.68</v>
      </c>
      <c r="AG113" s="77">
        <f t="shared" si="7"/>
        <v>612560.96</v>
      </c>
      <c r="AH113" s="31">
        <f t="shared" si="8"/>
        <v>0</v>
      </c>
      <c r="AI113" s="21">
        <f t="shared" si="9"/>
        <v>612560.96</v>
      </c>
      <c r="AJ113" s="15">
        <f t="shared" si="10"/>
        <v>2464593.38</v>
      </c>
      <c r="AK113" s="16">
        <f t="shared" si="11"/>
        <v>2104916.4900000002</v>
      </c>
      <c r="AL113" s="26">
        <f t="shared" si="12"/>
        <v>359676.88999999966</v>
      </c>
    </row>
    <row r="114" spans="1:38" x14ac:dyDescent="0.2">
      <c r="A114" s="1" t="s">
        <v>493</v>
      </c>
      <c r="B114" s="1" t="s">
        <v>494</v>
      </c>
      <c r="C114" s="67">
        <v>2947</v>
      </c>
      <c r="D114" s="68" t="s">
        <v>1188</v>
      </c>
      <c r="E114" s="256" t="s">
        <v>3197</v>
      </c>
      <c r="F114" s="230">
        <v>603995</v>
      </c>
      <c r="H114" s="230">
        <v>33064.26</v>
      </c>
      <c r="I114" s="256">
        <v>209421.54</v>
      </c>
      <c r="J114" s="256">
        <v>82128.800000000003</v>
      </c>
      <c r="Q114" s="256">
        <v>-72279.88</v>
      </c>
      <c r="R114" s="256">
        <v>2441491.2400000002</v>
      </c>
      <c r="U114" s="231">
        <v>1039522.7</v>
      </c>
      <c r="W114" s="231">
        <v>468.38</v>
      </c>
      <c r="X114" s="231">
        <v>441460</v>
      </c>
      <c r="Y114" s="231">
        <v>10500</v>
      </c>
      <c r="Z114" s="232">
        <v>734646.5</v>
      </c>
      <c r="AC114" s="232">
        <v>387609.15</v>
      </c>
      <c r="AD114" s="232">
        <v>90661.35</v>
      </c>
      <c r="AG114" s="77">
        <f t="shared" si="7"/>
        <v>637059.26</v>
      </c>
      <c r="AH114" s="31">
        <f t="shared" si="8"/>
        <v>0</v>
      </c>
      <c r="AI114" s="21">
        <f t="shared" si="9"/>
        <v>637059.26</v>
      </c>
      <c r="AJ114" s="15">
        <f t="shared" si="10"/>
        <v>1491951.08</v>
      </c>
      <c r="AK114" s="16">
        <f t="shared" si="11"/>
        <v>1212917</v>
      </c>
      <c r="AL114" s="26">
        <f t="shared" si="12"/>
        <v>279034.08000000007</v>
      </c>
    </row>
    <row r="115" spans="1:38" x14ac:dyDescent="0.2">
      <c r="A115" s="1" t="s">
        <v>497</v>
      </c>
      <c r="B115" s="1" t="s">
        <v>498</v>
      </c>
      <c r="C115" s="67">
        <v>4403</v>
      </c>
      <c r="D115" s="68" t="s">
        <v>1189</v>
      </c>
      <c r="E115" s="256" t="s">
        <v>3118</v>
      </c>
      <c r="F115" s="230">
        <v>446791.56</v>
      </c>
      <c r="G115" s="230">
        <v>0</v>
      </c>
      <c r="H115" s="230">
        <v>43530.15</v>
      </c>
      <c r="I115" s="256">
        <v>145733.82</v>
      </c>
      <c r="J115" s="256">
        <v>96061.9</v>
      </c>
      <c r="N115" s="234">
        <v>54.44</v>
      </c>
      <c r="Q115" s="256">
        <v>105990</v>
      </c>
      <c r="R115" s="256">
        <v>1753510.53</v>
      </c>
      <c r="S115" s="231">
        <v>379.01</v>
      </c>
      <c r="U115" s="231">
        <v>1186137.29</v>
      </c>
      <c r="X115" s="231">
        <v>1169910</v>
      </c>
      <c r="Z115" s="232">
        <v>1690740</v>
      </c>
      <c r="AC115" s="232">
        <v>346939.03</v>
      </c>
      <c r="AD115" s="232">
        <v>49467.85</v>
      </c>
      <c r="AG115" s="77">
        <f t="shared" si="7"/>
        <v>490321.71</v>
      </c>
      <c r="AH115" s="31">
        <f t="shared" si="8"/>
        <v>54.44</v>
      </c>
      <c r="AI115" s="21">
        <f t="shared" si="9"/>
        <v>490267.27</v>
      </c>
      <c r="AJ115" s="15">
        <f t="shared" si="10"/>
        <v>2356426.2999999998</v>
      </c>
      <c r="AK115" s="16">
        <f t="shared" si="11"/>
        <v>2087146.8800000001</v>
      </c>
      <c r="AL115" s="26">
        <f t="shared" si="12"/>
        <v>269279.41999999969</v>
      </c>
    </row>
    <row r="116" spans="1:38" x14ac:dyDescent="0.2">
      <c r="A116" s="1" t="s">
        <v>497</v>
      </c>
      <c r="B116" s="1" t="s">
        <v>498</v>
      </c>
      <c r="C116" s="67">
        <v>5267</v>
      </c>
      <c r="D116" s="68" t="s">
        <v>1190</v>
      </c>
      <c r="E116" s="256" t="s">
        <v>3119</v>
      </c>
      <c r="F116" s="230">
        <v>840488.86</v>
      </c>
      <c r="G116" s="230">
        <v>0</v>
      </c>
      <c r="H116" s="230">
        <v>47539.3</v>
      </c>
      <c r="I116" s="256">
        <v>150839.43</v>
      </c>
      <c r="J116" s="256">
        <v>108893.86</v>
      </c>
      <c r="Q116" s="256">
        <v>43949.5</v>
      </c>
      <c r="R116" s="256">
        <v>2570940.36</v>
      </c>
      <c r="S116" s="231">
        <v>938.77</v>
      </c>
      <c r="U116" s="231">
        <v>1533846.85</v>
      </c>
      <c r="V116" s="231">
        <v>87975</v>
      </c>
      <c r="X116" s="231">
        <v>756980</v>
      </c>
      <c r="Z116" s="232">
        <v>1500095</v>
      </c>
      <c r="AC116" s="232">
        <v>398556.06</v>
      </c>
      <c r="AD116" s="232">
        <v>86324.14</v>
      </c>
      <c r="AG116" s="77">
        <f t="shared" si="7"/>
        <v>888028.16000000003</v>
      </c>
      <c r="AH116" s="31">
        <f t="shared" si="8"/>
        <v>0</v>
      </c>
      <c r="AI116" s="21">
        <f t="shared" si="9"/>
        <v>888028.16000000003</v>
      </c>
      <c r="AJ116" s="15">
        <f t="shared" si="10"/>
        <v>2379740.62</v>
      </c>
      <c r="AK116" s="16">
        <f t="shared" si="11"/>
        <v>1984975.2</v>
      </c>
      <c r="AL116" s="26">
        <f t="shared" si="12"/>
        <v>394765.42000000016</v>
      </c>
    </row>
    <row r="117" spans="1:38" x14ac:dyDescent="0.2">
      <c r="A117" s="1" t="s">
        <v>497</v>
      </c>
      <c r="B117" s="1" t="s">
        <v>498</v>
      </c>
      <c r="C117" s="67">
        <v>5254</v>
      </c>
      <c r="D117" s="68" t="s">
        <v>1191</v>
      </c>
      <c r="E117" s="256" t="s">
        <v>3120</v>
      </c>
      <c r="F117" s="230">
        <v>942389.67</v>
      </c>
      <c r="G117" s="230">
        <v>0</v>
      </c>
      <c r="H117" s="230">
        <v>26129.13</v>
      </c>
      <c r="I117" s="256">
        <v>890650.88</v>
      </c>
      <c r="J117" s="256">
        <v>124260.12</v>
      </c>
      <c r="Q117" s="256">
        <v>112905</v>
      </c>
      <c r="R117" s="256">
        <v>2193906.69</v>
      </c>
      <c r="S117" s="231">
        <v>1356.19</v>
      </c>
      <c r="U117" s="231">
        <v>1175236.05</v>
      </c>
      <c r="X117" s="231">
        <v>1125600</v>
      </c>
      <c r="Z117" s="232">
        <v>1595835</v>
      </c>
      <c r="AC117" s="232">
        <v>457895.43</v>
      </c>
      <c r="AD117" s="232">
        <v>138848.67000000001</v>
      </c>
      <c r="AG117" s="77">
        <f t="shared" si="7"/>
        <v>968518.8</v>
      </c>
      <c r="AH117" s="31">
        <f t="shared" si="8"/>
        <v>0</v>
      </c>
      <c r="AI117" s="21">
        <f t="shared" si="9"/>
        <v>968518.8</v>
      </c>
      <c r="AJ117" s="15">
        <f t="shared" si="10"/>
        <v>2302192.2400000002</v>
      </c>
      <c r="AK117" s="16">
        <f t="shared" si="11"/>
        <v>2192579.1</v>
      </c>
      <c r="AL117" s="26">
        <f t="shared" si="12"/>
        <v>109613.14000000013</v>
      </c>
    </row>
    <row r="118" spans="1:38" x14ac:dyDescent="0.2">
      <c r="A118" s="1" t="s">
        <v>497</v>
      </c>
      <c r="B118" s="1" t="s">
        <v>498</v>
      </c>
      <c r="C118" s="67">
        <v>3104</v>
      </c>
      <c r="D118" s="68" t="s">
        <v>1192</v>
      </c>
      <c r="E118" s="256" t="s">
        <v>3121</v>
      </c>
      <c r="F118" s="230">
        <v>734075.9</v>
      </c>
      <c r="G118" s="230">
        <v>0</v>
      </c>
      <c r="H118" s="230">
        <v>66322.09</v>
      </c>
      <c r="I118" s="256">
        <v>448724.72</v>
      </c>
      <c r="J118" s="256">
        <v>54708.67</v>
      </c>
      <c r="N118" s="234">
        <v>0</v>
      </c>
      <c r="Q118" s="256">
        <v>112350</v>
      </c>
      <c r="R118" s="256">
        <v>2140701.11</v>
      </c>
      <c r="S118" s="231">
        <v>932.73</v>
      </c>
      <c r="U118" s="231">
        <v>1257884.21</v>
      </c>
      <c r="V118" s="231">
        <v>20000</v>
      </c>
      <c r="X118" s="231">
        <v>581970</v>
      </c>
      <c r="Z118" s="232">
        <v>1169200</v>
      </c>
      <c r="AC118" s="232">
        <v>392244.85</v>
      </c>
      <c r="AD118" s="232">
        <v>83769.17</v>
      </c>
      <c r="AG118" s="77">
        <f t="shared" si="7"/>
        <v>800397.99</v>
      </c>
      <c r="AH118" s="31">
        <f t="shared" si="8"/>
        <v>0</v>
      </c>
      <c r="AI118" s="21">
        <f t="shared" si="9"/>
        <v>800397.99</v>
      </c>
      <c r="AJ118" s="15">
        <f t="shared" si="10"/>
        <v>1860786.94</v>
      </c>
      <c r="AK118" s="16">
        <f t="shared" si="11"/>
        <v>1645214.02</v>
      </c>
      <c r="AL118" s="26">
        <f t="shared" si="12"/>
        <v>215572.91999999993</v>
      </c>
    </row>
    <row r="119" spans="1:38" x14ac:dyDescent="0.2">
      <c r="A119" s="1" t="s">
        <v>497</v>
      </c>
      <c r="B119" s="1" t="s">
        <v>498</v>
      </c>
      <c r="C119" s="67">
        <v>5560</v>
      </c>
      <c r="D119" s="68" t="s">
        <v>1193</v>
      </c>
      <c r="E119" s="256" t="s">
        <v>3122</v>
      </c>
      <c r="F119" s="230">
        <v>1289640.93</v>
      </c>
      <c r="G119" s="230">
        <v>0</v>
      </c>
      <c r="H119" s="230">
        <v>13387.66</v>
      </c>
      <c r="I119" s="256">
        <v>426887.17</v>
      </c>
      <c r="J119" s="256">
        <v>100548.44</v>
      </c>
      <c r="Q119" s="256">
        <v>142020</v>
      </c>
      <c r="R119" s="256">
        <v>2916966.34</v>
      </c>
      <c r="S119" s="231">
        <v>1866.28</v>
      </c>
      <c r="U119" s="231">
        <v>1220616.8600000001</v>
      </c>
      <c r="V119" s="231">
        <v>198000</v>
      </c>
      <c r="X119" s="231">
        <v>1063090</v>
      </c>
      <c r="Z119" s="232">
        <v>1587579</v>
      </c>
      <c r="AC119" s="232">
        <v>435427.79</v>
      </c>
      <c r="AD119" s="232">
        <v>127373.26</v>
      </c>
      <c r="AG119" s="77">
        <f t="shared" si="7"/>
        <v>1303028.5899999999</v>
      </c>
      <c r="AH119" s="31">
        <f t="shared" si="8"/>
        <v>0</v>
      </c>
      <c r="AI119" s="21">
        <f t="shared" si="9"/>
        <v>1303028.5899999999</v>
      </c>
      <c r="AJ119" s="15">
        <f t="shared" si="10"/>
        <v>2483573.14</v>
      </c>
      <c r="AK119" s="16">
        <f t="shared" si="11"/>
        <v>2150380.0499999998</v>
      </c>
      <c r="AL119" s="26">
        <f t="shared" si="12"/>
        <v>333193.09000000032</v>
      </c>
    </row>
    <row r="120" spans="1:38" x14ac:dyDescent="0.2">
      <c r="A120" s="1" t="s">
        <v>497</v>
      </c>
      <c r="B120" s="1" t="s">
        <v>498</v>
      </c>
      <c r="C120" s="67">
        <v>4224</v>
      </c>
      <c r="D120" s="68" t="s">
        <v>1194</v>
      </c>
      <c r="E120" s="256" t="s">
        <v>3123</v>
      </c>
      <c r="F120" s="230">
        <v>1141175.8799999999</v>
      </c>
      <c r="G120" s="230">
        <v>0</v>
      </c>
      <c r="H120" s="230">
        <v>20631.54</v>
      </c>
      <c r="I120" s="256">
        <v>2275520.85</v>
      </c>
      <c r="J120" s="256">
        <v>100774.28</v>
      </c>
      <c r="N120" s="234">
        <v>3208</v>
      </c>
      <c r="Q120" s="256">
        <v>-20250</v>
      </c>
      <c r="R120" s="256">
        <v>1273796.02</v>
      </c>
      <c r="S120" s="231">
        <v>1678.53</v>
      </c>
      <c r="U120" s="231">
        <v>1214608.8</v>
      </c>
      <c r="V120" s="231">
        <v>98725</v>
      </c>
      <c r="X120" s="231">
        <v>923650</v>
      </c>
      <c r="Y120" s="231">
        <v>0.56000000000000005</v>
      </c>
      <c r="Z120" s="232">
        <v>1500555</v>
      </c>
      <c r="AC120" s="232">
        <v>391014.47</v>
      </c>
      <c r="AD120" s="232">
        <v>130518.45</v>
      </c>
      <c r="AG120" s="77">
        <f t="shared" si="7"/>
        <v>1161807.42</v>
      </c>
      <c r="AH120" s="31">
        <f t="shared" si="8"/>
        <v>3208</v>
      </c>
      <c r="AI120" s="21">
        <f t="shared" si="9"/>
        <v>1158599.42</v>
      </c>
      <c r="AJ120" s="15">
        <f t="shared" si="10"/>
        <v>2238662.89</v>
      </c>
      <c r="AK120" s="16">
        <f t="shared" si="11"/>
        <v>2022087.92</v>
      </c>
      <c r="AL120" s="26">
        <f t="shared" si="12"/>
        <v>216574.9700000002</v>
      </c>
    </row>
    <row r="121" spans="1:38" x14ac:dyDescent="0.2">
      <c r="A121" s="1" t="s">
        <v>497</v>
      </c>
      <c r="B121" s="1" t="s">
        <v>498</v>
      </c>
      <c r="C121" s="67">
        <v>6946</v>
      </c>
      <c r="D121" s="68" t="s">
        <v>1195</v>
      </c>
      <c r="E121" s="256" t="s">
        <v>3124</v>
      </c>
      <c r="F121" s="230">
        <v>1203838.6200000001</v>
      </c>
      <c r="G121" s="230">
        <v>0</v>
      </c>
      <c r="H121" s="230">
        <v>32252.22</v>
      </c>
      <c r="I121" s="256">
        <v>1064956.07</v>
      </c>
      <c r="J121" s="256">
        <v>162407.41</v>
      </c>
      <c r="Q121" s="256">
        <v>529375.72</v>
      </c>
      <c r="R121" s="256">
        <v>1503797.2</v>
      </c>
      <c r="S121" s="231">
        <v>1224.8599999999999</v>
      </c>
      <c r="U121" s="231">
        <v>1750245.2</v>
      </c>
      <c r="V121" s="231">
        <v>266000</v>
      </c>
      <c r="X121" s="231">
        <v>990360</v>
      </c>
      <c r="Y121" s="231">
        <v>5400</v>
      </c>
      <c r="Z121" s="232">
        <v>1877170</v>
      </c>
      <c r="AC121" s="232">
        <v>407273.68</v>
      </c>
      <c r="AD121" s="232">
        <v>71166.48</v>
      </c>
      <c r="AG121" s="77">
        <f t="shared" si="7"/>
        <v>1236090.8400000001</v>
      </c>
      <c r="AH121" s="31">
        <f t="shared" si="8"/>
        <v>0</v>
      </c>
      <c r="AI121" s="21">
        <f t="shared" si="9"/>
        <v>1236090.8400000001</v>
      </c>
      <c r="AJ121" s="15">
        <f t="shared" si="10"/>
        <v>3013230.06</v>
      </c>
      <c r="AK121" s="16">
        <f t="shared" si="11"/>
        <v>2355610.16</v>
      </c>
      <c r="AL121" s="26">
        <f t="shared" si="12"/>
        <v>657619.89999999991</v>
      </c>
    </row>
    <row r="122" spans="1:38" x14ac:dyDescent="0.2">
      <c r="A122" s="1" t="s">
        <v>497</v>
      </c>
      <c r="B122" s="1" t="s">
        <v>498</v>
      </c>
      <c r="C122" s="67">
        <v>4263</v>
      </c>
      <c r="D122" s="68" t="s">
        <v>1196</v>
      </c>
      <c r="E122" s="256" t="s">
        <v>3125</v>
      </c>
      <c r="F122" s="230">
        <v>1046599.75</v>
      </c>
      <c r="G122" s="230">
        <v>0</v>
      </c>
      <c r="H122" s="230">
        <v>36925.480000000003</v>
      </c>
      <c r="I122" s="256">
        <v>437469.34</v>
      </c>
      <c r="J122" s="256">
        <v>81271.009999999995</v>
      </c>
      <c r="Q122" s="256">
        <v>107325</v>
      </c>
      <c r="R122" s="256">
        <v>1567499.51</v>
      </c>
      <c r="S122" s="231">
        <v>1104.4000000000001</v>
      </c>
      <c r="U122" s="231">
        <v>825534.45</v>
      </c>
      <c r="V122" s="231">
        <v>361100</v>
      </c>
      <c r="X122" s="231">
        <v>1043210</v>
      </c>
      <c r="Z122" s="232">
        <v>1311874</v>
      </c>
      <c r="AC122" s="232">
        <v>382498.2</v>
      </c>
      <c r="AD122" s="232">
        <v>49748.58</v>
      </c>
      <c r="AG122" s="77">
        <f t="shared" si="7"/>
        <v>1083525.23</v>
      </c>
      <c r="AH122" s="31">
        <f t="shared" si="8"/>
        <v>0</v>
      </c>
      <c r="AI122" s="21">
        <f t="shared" si="9"/>
        <v>1083525.23</v>
      </c>
      <c r="AJ122" s="15">
        <f t="shared" si="10"/>
        <v>2230948.85</v>
      </c>
      <c r="AK122" s="16">
        <f t="shared" si="11"/>
        <v>1744120.78</v>
      </c>
      <c r="AL122" s="26">
        <f t="shared" si="12"/>
        <v>486828.07000000007</v>
      </c>
    </row>
    <row r="123" spans="1:38" x14ac:dyDescent="0.2">
      <c r="A123" s="1" t="s">
        <v>497</v>
      </c>
      <c r="B123" s="1" t="s">
        <v>498</v>
      </c>
      <c r="C123" s="67">
        <v>3035</v>
      </c>
      <c r="D123" s="68" t="s">
        <v>1197</v>
      </c>
      <c r="E123" s="256" t="s">
        <v>3202</v>
      </c>
      <c r="F123" s="230">
        <v>923053.43</v>
      </c>
      <c r="G123" s="230">
        <v>0</v>
      </c>
      <c r="H123" s="230">
        <v>25431.72</v>
      </c>
      <c r="I123" s="256">
        <v>615195.30000000005</v>
      </c>
      <c r="J123" s="256">
        <v>59440.89</v>
      </c>
      <c r="Q123" s="256">
        <v>69020</v>
      </c>
      <c r="R123" s="256">
        <v>2486417.9700000002</v>
      </c>
      <c r="S123" s="231">
        <v>914.79</v>
      </c>
      <c r="U123" s="231">
        <v>997642.16</v>
      </c>
      <c r="V123" s="231">
        <v>256500</v>
      </c>
      <c r="X123" s="231">
        <v>551130</v>
      </c>
      <c r="Z123" s="232">
        <v>1044745</v>
      </c>
      <c r="AC123" s="232">
        <v>250296.94</v>
      </c>
      <c r="AD123" s="232">
        <v>95817.32</v>
      </c>
      <c r="AG123" s="77">
        <f t="shared" si="7"/>
        <v>948485.15</v>
      </c>
      <c r="AH123" s="31">
        <f t="shared" si="8"/>
        <v>0</v>
      </c>
      <c r="AI123" s="21">
        <f t="shared" si="9"/>
        <v>948485.15</v>
      </c>
      <c r="AJ123" s="15">
        <f t="shared" si="10"/>
        <v>1806186.9500000002</v>
      </c>
      <c r="AK123" s="16">
        <f t="shared" si="11"/>
        <v>1390859.26</v>
      </c>
      <c r="AL123" s="26">
        <f t="shared" si="12"/>
        <v>415327.69000000018</v>
      </c>
    </row>
    <row r="124" spans="1:38" x14ac:dyDescent="0.2">
      <c r="A124" s="1" t="s">
        <v>497</v>
      </c>
      <c r="B124" s="1" t="s">
        <v>498</v>
      </c>
      <c r="C124" s="67">
        <v>3444</v>
      </c>
      <c r="D124" s="68" t="s">
        <v>1198</v>
      </c>
      <c r="E124" s="256" t="s">
        <v>3203</v>
      </c>
      <c r="F124" s="230">
        <v>749075.7</v>
      </c>
      <c r="G124" s="230">
        <v>0</v>
      </c>
      <c r="H124" s="230">
        <v>45791.85</v>
      </c>
      <c r="I124" s="256">
        <v>341096.66</v>
      </c>
      <c r="J124" s="256">
        <v>71826.720000000001</v>
      </c>
      <c r="Q124" s="256">
        <v>87475</v>
      </c>
      <c r="R124" s="256">
        <v>2517902.33</v>
      </c>
      <c r="S124" s="231">
        <v>1011.77</v>
      </c>
      <c r="U124" s="231">
        <v>1151445.1599999999</v>
      </c>
      <c r="X124" s="231">
        <v>625240</v>
      </c>
      <c r="Y124" s="231">
        <v>4800</v>
      </c>
      <c r="Z124" s="232">
        <v>1132285.1599999999</v>
      </c>
      <c r="AC124" s="232">
        <v>361739.14</v>
      </c>
      <c r="AD124" s="232">
        <v>84127.48</v>
      </c>
      <c r="AG124" s="77">
        <f t="shared" si="7"/>
        <v>794867.54999999993</v>
      </c>
      <c r="AH124" s="31">
        <f t="shared" si="8"/>
        <v>0</v>
      </c>
      <c r="AI124" s="21">
        <f t="shared" si="9"/>
        <v>794867.54999999993</v>
      </c>
      <c r="AJ124" s="15">
        <f t="shared" si="10"/>
        <v>1782496.93</v>
      </c>
      <c r="AK124" s="16">
        <f t="shared" si="11"/>
        <v>1578151.7799999998</v>
      </c>
      <c r="AL124" s="26">
        <f t="shared" si="12"/>
        <v>204345.15000000014</v>
      </c>
    </row>
    <row r="125" spans="1:38" x14ac:dyDescent="0.2">
      <c r="A125" s="1" t="s">
        <v>501</v>
      </c>
      <c r="B125" s="1" t="s">
        <v>502</v>
      </c>
      <c r="C125" s="67">
        <v>2224</v>
      </c>
      <c r="D125" s="68" t="s">
        <v>1199</v>
      </c>
      <c r="E125" s="256" t="s">
        <v>3126</v>
      </c>
      <c r="F125" s="230">
        <v>375598.28</v>
      </c>
      <c r="G125" s="230">
        <v>0</v>
      </c>
      <c r="H125" s="230">
        <v>100375.41</v>
      </c>
      <c r="I125" s="256">
        <v>136741.32999999999</v>
      </c>
      <c r="J125" s="256">
        <v>41408.46</v>
      </c>
      <c r="N125" s="234">
        <v>0</v>
      </c>
      <c r="R125" s="256">
        <v>2171633.4300000002</v>
      </c>
      <c r="U125" s="231">
        <v>782656.31</v>
      </c>
      <c r="V125" s="231">
        <v>69700</v>
      </c>
      <c r="W125" s="231">
        <v>840.78</v>
      </c>
      <c r="X125" s="231">
        <v>743851.5</v>
      </c>
      <c r="Z125" s="232">
        <v>971588.5</v>
      </c>
      <c r="AC125" s="232">
        <v>289357.96999999997</v>
      </c>
      <c r="AD125" s="232">
        <v>80498.539999999994</v>
      </c>
      <c r="AG125" s="77">
        <f t="shared" si="7"/>
        <v>475973.69000000006</v>
      </c>
      <c r="AH125" s="31">
        <f t="shared" si="8"/>
        <v>0</v>
      </c>
      <c r="AI125" s="21">
        <f t="shared" si="9"/>
        <v>475973.69000000006</v>
      </c>
      <c r="AJ125" s="15">
        <f t="shared" si="10"/>
        <v>1597048.59</v>
      </c>
      <c r="AK125" s="16">
        <f t="shared" si="11"/>
        <v>1341445.01</v>
      </c>
      <c r="AL125" s="26">
        <f t="shared" si="12"/>
        <v>255603.58000000007</v>
      </c>
    </row>
    <row r="126" spans="1:38" x14ac:dyDescent="0.2">
      <c r="A126" s="1" t="s">
        <v>501</v>
      </c>
      <c r="B126" s="1" t="s">
        <v>502</v>
      </c>
      <c r="C126" s="67">
        <v>6948</v>
      </c>
      <c r="D126" s="68" t="s">
        <v>1200</v>
      </c>
      <c r="E126" s="256" t="s">
        <v>3127</v>
      </c>
      <c r="F126" s="230">
        <v>546919.93000000005</v>
      </c>
      <c r="G126" s="230">
        <v>0</v>
      </c>
      <c r="H126" s="230">
        <v>99189.56</v>
      </c>
      <c r="I126" s="256">
        <v>907</v>
      </c>
      <c r="J126" s="256">
        <v>151877.57</v>
      </c>
      <c r="N126" s="234">
        <v>296</v>
      </c>
      <c r="R126" s="256">
        <v>1977387.82</v>
      </c>
      <c r="U126" s="231">
        <v>2069420.4</v>
      </c>
      <c r="W126" s="231">
        <v>183664.02</v>
      </c>
      <c r="X126" s="231">
        <v>1425326</v>
      </c>
      <c r="Z126" s="232">
        <v>2258136</v>
      </c>
      <c r="AC126" s="232">
        <v>495563.02</v>
      </c>
      <c r="AD126" s="232">
        <v>40754.78</v>
      </c>
      <c r="AG126" s="77">
        <f t="shared" si="7"/>
        <v>646109.49</v>
      </c>
      <c r="AH126" s="31">
        <f t="shared" si="8"/>
        <v>296</v>
      </c>
      <c r="AI126" s="21">
        <f t="shared" si="9"/>
        <v>645813.49</v>
      </c>
      <c r="AJ126" s="15">
        <f t="shared" si="10"/>
        <v>3678410.42</v>
      </c>
      <c r="AK126" s="16">
        <f t="shared" si="11"/>
        <v>2794453.8</v>
      </c>
      <c r="AL126" s="26">
        <f t="shared" si="12"/>
        <v>883956.62000000011</v>
      </c>
    </row>
    <row r="127" spans="1:38" x14ac:dyDescent="0.2">
      <c r="A127" s="1" t="s">
        <v>501</v>
      </c>
      <c r="B127" s="1" t="s">
        <v>502</v>
      </c>
      <c r="C127" s="67">
        <v>2265</v>
      </c>
      <c r="D127" s="68" t="s">
        <v>1201</v>
      </c>
      <c r="E127" s="256" t="s">
        <v>3128</v>
      </c>
      <c r="F127" s="230">
        <v>370298.47</v>
      </c>
      <c r="G127" s="230">
        <v>0</v>
      </c>
      <c r="H127" s="230">
        <v>24494.9</v>
      </c>
      <c r="I127" s="256">
        <v>158679.42000000001</v>
      </c>
      <c r="J127" s="256">
        <v>52733</v>
      </c>
      <c r="L127" s="234">
        <v>39200</v>
      </c>
      <c r="R127" s="256">
        <v>1774116.27</v>
      </c>
      <c r="U127" s="231">
        <v>915614.91</v>
      </c>
      <c r="W127" s="231">
        <v>636.59</v>
      </c>
      <c r="X127" s="231">
        <v>643982.5</v>
      </c>
      <c r="Y127" s="231">
        <v>5000</v>
      </c>
      <c r="Z127" s="232">
        <v>880121.5</v>
      </c>
      <c r="AC127" s="232">
        <v>308756.52</v>
      </c>
      <c r="AD127" s="232">
        <v>40208.04</v>
      </c>
      <c r="AG127" s="77">
        <f t="shared" si="7"/>
        <v>394793.37</v>
      </c>
      <c r="AH127" s="31">
        <f t="shared" si="8"/>
        <v>39200</v>
      </c>
      <c r="AI127" s="21">
        <f t="shared" si="9"/>
        <v>355593.37</v>
      </c>
      <c r="AJ127" s="15">
        <f t="shared" si="10"/>
        <v>1565234</v>
      </c>
      <c r="AK127" s="16">
        <f t="shared" si="11"/>
        <v>1229086.06</v>
      </c>
      <c r="AL127" s="26">
        <f t="shared" si="12"/>
        <v>336147.93999999994</v>
      </c>
    </row>
    <row r="128" spans="1:38" x14ac:dyDescent="0.2">
      <c r="A128" s="1" t="s">
        <v>501</v>
      </c>
      <c r="B128" s="1" t="s">
        <v>502</v>
      </c>
      <c r="C128" s="67">
        <v>4502</v>
      </c>
      <c r="D128" s="68" t="s">
        <v>1202</v>
      </c>
      <c r="E128" s="256" t="s">
        <v>3129</v>
      </c>
      <c r="F128" s="230">
        <v>813991.02</v>
      </c>
      <c r="G128" s="230">
        <v>0</v>
      </c>
      <c r="H128" s="230">
        <v>198425.92</v>
      </c>
      <c r="I128" s="256">
        <v>111529.38</v>
      </c>
      <c r="J128" s="256">
        <v>68629.289999999994</v>
      </c>
      <c r="N128" s="234">
        <v>0</v>
      </c>
      <c r="R128" s="256">
        <v>1520211.94</v>
      </c>
      <c r="U128" s="231">
        <v>1449646.94</v>
      </c>
      <c r="W128" s="231">
        <v>990.18</v>
      </c>
      <c r="X128" s="231">
        <v>1469172.05</v>
      </c>
      <c r="Z128" s="232">
        <v>1746302.05</v>
      </c>
      <c r="AC128" s="232">
        <v>344814.84</v>
      </c>
      <c r="AD128" s="232">
        <v>28416.080000000002</v>
      </c>
      <c r="AG128" s="77">
        <f t="shared" si="7"/>
        <v>1012416.9400000001</v>
      </c>
      <c r="AH128" s="31">
        <f t="shared" si="8"/>
        <v>0</v>
      </c>
      <c r="AI128" s="21">
        <f t="shared" si="9"/>
        <v>1012416.9400000001</v>
      </c>
      <c r="AJ128" s="15">
        <f t="shared" si="10"/>
        <v>2919809.17</v>
      </c>
      <c r="AK128" s="16">
        <f t="shared" si="11"/>
        <v>2119532.9700000002</v>
      </c>
      <c r="AL128" s="26">
        <f t="shared" si="12"/>
        <v>800276.19999999972</v>
      </c>
    </row>
    <row r="129" spans="1:38" x14ac:dyDescent="0.2">
      <c r="A129" s="1" t="s">
        <v>501</v>
      </c>
      <c r="B129" s="1" t="s">
        <v>502</v>
      </c>
      <c r="C129" s="67">
        <v>6455</v>
      </c>
      <c r="D129" s="68" t="s">
        <v>1203</v>
      </c>
      <c r="E129" s="256" t="s">
        <v>3130</v>
      </c>
      <c r="F129" s="230">
        <v>797820.29</v>
      </c>
      <c r="G129" s="230">
        <v>0</v>
      </c>
      <c r="H129" s="230">
        <v>59664.72</v>
      </c>
      <c r="I129" s="256">
        <v>155529.71</v>
      </c>
      <c r="J129" s="256">
        <v>85635.99</v>
      </c>
      <c r="N129" s="234">
        <v>110</v>
      </c>
      <c r="R129" s="256">
        <v>2436322.09</v>
      </c>
      <c r="U129" s="231">
        <v>1540845.91</v>
      </c>
      <c r="V129" s="231">
        <v>48000</v>
      </c>
      <c r="W129" s="231">
        <v>1820.39</v>
      </c>
      <c r="X129" s="231">
        <v>835299.5</v>
      </c>
      <c r="Y129" s="231">
        <v>11200</v>
      </c>
      <c r="Z129" s="232">
        <v>1400535.5</v>
      </c>
      <c r="AC129" s="232">
        <v>685694.43</v>
      </c>
      <c r="AD129" s="232">
        <v>52295.45</v>
      </c>
      <c r="AG129" s="77">
        <f t="shared" si="7"/>
        <v>857485.01</v>
      </c>
      <c r="AH129" s="31">
        <f t="shared" si="8"/>
        <v>110</v>
      </c>
      <c r="AI129" s="21">
        <f t="shared" si="9"/>
        <v>857375.01</v>
      </c>
      <c r="AJ129" s="15">
        <f t="shared" si="10"/>
        <v>2437165.7999999998</v>
      </c>
      <c r="AK129" s="16">
        <f t="shared" si="11"/>
        <v>2138525.3800000004</v>
      </c>
      <c r="AL129" s="26">
        <f t="shared" si="12"/>
        <v>298640.41999999946</v>
      </c>
    </row>
    <row r="130" spans="1:38" x14ac:dyDescent="0.2">
      <c r="A130" s="1" t="s">
        <v>501</v>
      </c>
      <c r="B130" s="1" t="s">
        <v>502</v>
      </c>
      <c r="C130" s="67">
        <v>1661</v>
      </c>
      <c r="D130" s="68" t="s">
        <v>1204</v>
      </c>
      <c r="E130" s="256" t="s">
        <v>3131</v>
      </c>
      <c r="F130" s="230">
        <v>252929.11</v>
      </c>
      <c r="G130" s="230">
        <v>0</v>
      </c>
      <c r="H130" s="230">
        <v>53872.65</v>
      </c>
      <c r="I130" s="256">
        <v>308070.92</v>
      </c>
      <c r="J130" s="256">
        <v>82213.240000000005</v>
      </c>
      <c r="N130" s="234">
        <v>584</v>
      </c>
      <c r="R130" s="256">
        <v>1752442.7</v>
      </c>
      <c r="U130" s="231">
        <v>749240.53</v>
      </c>
      <c r="V130" s="231">
        <v>201700</v>
      </c>
      <c r="W130" s="231">
        <v>495.77</v>
      </c>
      <c r="X130" s="231">
        <v>311920</v>
      </c>
      <c r="Y130" s="231">
        <v>2800</v>
      </c>
      <c r="Z130" s="232">
        <v>524691</v>
      </c>
      <c r="AC130" s="232">
        <v>385759.72</v>
      </c>
      <c r="AD130" s="232">
        <v>121341.47</v>
      </c>
      <c r="AG130" s="77">
        <f t="shared" si="7"/>
        <v>306801.76</v>
      </c>
      <c r="AH130" s="31">
        <f t="shared" si="8"/>
        <v>584</v>
      </c>
      <c r="AI130" s="21">
        <f t="shared" si="9"/>
        <v>306217.76</v>
      </c>
      <c r="AJ130" s="15">
        <f t="shared" si="10"/>
        <v>1266156.3</v>
      </c>
      <c r="AK130" s="16">
        <f t="shared" si="11"/>
        <v>1031792.19</v>
      </c>
      <c r="AL130" s="26">
        <f t="shared" si="12"/>
        <v>234364.1100000001</v>
      </c>
    </row>
    <row r="131" spans="1:38" x14ac:dyDescent="0.2">
      <c r="A131" s="1" t="s">
        <v>501</v>
      </c>
      <c r="B131" s="1" t="s">
        <v>502</v>
      </c>
      <c r="C131" s="67">
        <v>1935</v>
      </c>
      <c r="D131" s="68" t="s">
        <v>1205</v>
      </c>
      <c r="E131" s="256" t="s">
        <v>3132</v>
      </c>
      <c r="F131" s="230">
        <v>270921.28999999998</v>
      </c>
      <c r="G131" s="230">
        <v>0</v>
      </c>
      <c r="H131" s="230">
        <v>55076.17</v>
      </c>
      <c r="I131" s="256">
        <v>321183.53999999998</v>
      </c>
      <c r="J131" s="256">
        <v>72811.77</v>
      </c>
      <c r="R131" s="256">
        <v>2586652.75</v>
      </c>
      <c r="U131" s="231">
        <v>703636.54</v>
      </c>
      <c r="W131" s="231">
        <v>610.05999999999995</v>
      </c>
      <c r="X131" s="231">
        <v>709576</v>
      </c>
      <c r="Y131" s="231">
        <v>2800</v>
      </c>
      <c r="Z131" s="232">
        <v>861966</v>
      </c>
      <c r="AC131" s="232">
        <v>362394.94</v>
      </c>
      <c r="AD131" s="232">
        <v>103322.16</v>
      </c>
      <c r="AG131" s="77">
        <f t="shared" si="7"/>
        <v>325997.45999999996</v>
      </c>
      <c r="AH131" s="31">
        <f t="shared" si="8"/>
        <v>0</v>
      </c>
      <c r="AI131" s="21">
        <f t="shared" si="9"/>
        <v>325997.45999999996</v>
      </c>
      <c r="AJ131" s="15">
        <f t="shared" si="10"/>
        <v>1416622.6</v>
      </c>
      <c r="AK131" s="16">
        <f t="shared" si="11"/>
        <v>1327683.0999999999</v>
      </c>
      <c r="AL131" s="26">
        <f t="shared" si="12"/>
        <v>88939.500000000233</v>
      </c>
    </row>
    <row r="132" spans="1:38" x14ac:dyDescent="0.2">
      <c r="A132" s="1" t="s">
        <v>501</v>
      </c>
      <c r="B132" s="1" t="s">
        <v>502</v>
      </c>
      <c r="C132" s="67">
        <v>4296</v>
      </c>
      <c r="D132" s="68" t="s">
        <v>1206</v>
      </c>
      <c r="E132" s="256" t="s">
        <v>3133</v>
      </c>
      <c r="F132" s="230">
        <v>436559.53</v>
      </c>
      <c r="G132" s="230">
        <v>0</v>
      </c>
      <c r="H132" s="230">
        <v>141850.63</v>
      </c>
      <c r="I132" s="256">
        <v>42572.55</v>
      </c>
      <c r="J132" s="256">
        <v>60212.56</v>
      </c>
      <c r="L132" s="234">
        <v>2600</v>
      </c>
      <c r="R132" s="256">
        <v>1898238.82</v>
      </c>
      <c r="U132" s="231">
        <v>1171627.55</v>
      </c>
      <c r="W132" s="231">
        <v>916.26</v>
      </c>
      <c r="X132" s="231">
        <v>1013054</v>
      </c>
      <c r="Y132" s="231">
        <v>2800</v>
      </c>
      <c r="Z132" s="232">
        <v>1316924</v>
      </c>
      <c r="AC132" s="232">
        <v>412844.89</v>
      </c>
      <c r="AD132" s="232">
        <v>46493.93</v>
      </c>
      <c r="AG132" s="77">
        <f t="shared" si="7"/>
        <v>578410.16</v>
      </c>
      <c r="AH132" s="31">
        <f t="shared" si="8"/>
        <v>2600</v>
      </c>
      <c r="AI132" s="21">
        <f t="shared" si="9"/>
        <v>575810.16</v>
      </c>
      <c r="AJ132" s="15">
        <f t="shared" si="10"/>
        <v>2188397.81</v>
      </c>
      <c r="AK132" s="16">
        <f t="shared" si="11"/>
        <v>1776262.82</v>
      </c>
      <c r="AL132" s="26">
        <f t="shared" si="12"/>
        <v>412134.99</v>
      </c>
    </row>
    <row r="133" spans="1:38" x14ac:dyDescent="0.2">
      <c r="A133" s="1" t="s">
        <v>501</v>
      </c>
      <c r="B133" s="1" t="s">
        <v>502</v>
      </c>
      <c r="C133" s="67">
        <v>4985</v>
      </c>
      <c r="D133" s="68" t="s">
        <v>1207</v>
      </c>
      <c r="E133" s="256" t="s">
        <v>3134</v>
      </c>
      <c r="F133" s="230">
        <v>635312.37</v>
      </c>
      <c r="G133" s="230">
        <v>0</v>
      </c>
      <c r="H133" s="230">
        <v>122043.83</v>
      </c>
      <c r="I133" s="256">
        <v>340872.16</v>
      </c>
      <c r="J133" s="256">
        <v>16224.04</v>
      </c>
      <c r="R133" s="256">
        <v>2434424.27</v>
      </c>
      <c r="U133" s="231">
        <v>858659.15</v>
      </c>
      <c r="W133" s="231">
        <v>1229.44</v>
      </c>
      <c r="X133" s="231">
        <v>1001525</v>
      </c>
      <c r="Z133" s="232">
        <v>1236425</v>
      </c>
      <c r="AC133" s="232">
        <v>370071.23</v>
      </c>
      <c r="AD133" s="232">
        <v>87483.28</v>
      </c>
      <c r="AG133" s="77">
        <f t="shared" ref="AG133:AG189" si="13">SUM(F133:H133)</f>
        <v>757356.2</v>
      </c>
      <c r="AH133" s="31">
        <f t="shared" ref="AH133:AH189" si="14">SUM(K133:N133)</f>
        <v>0</v>
      </c>
      <c r="AI133" s="21">
        <f t="shared" ref="AI133:AI189" si="15">AG133-AH133</f>
        <v>757356.2</v>
      </c>
      <c r="AJ133" s="15">
        <f t="shared" ref="AJ133:AJ189" si="16">SUM(S133:Y133)</f>
        <v>1861413.5899999999</v>
      </c>
      <c r="AK133" s="16">
        <f t="shared" ref="AK133:AK189" si="17">SUM(Z133:AF133)</f>
        <v>1693979.51</v>
      </c>
      <c r="AL133" s="26">
        <f t="shared" ref="AL133:AL189" si="18">AJ133-AK133</f>
        <v>167434.07999999984</v>
      </c>
    </row>
    <row r="134" spans="1:38" x14ac:dyDescent="0.2">
      <c r="A134" s="1" t="s">
        <v>501</v>
      </c>
      <c r="B134" s="1" t="s">
        <v>502</v>
      </c>
      <c r="C134" s="67">
        <v>6488</v>
      </c>
      <c r="D134" s="68" t="s">
        <v>1208</v>
      </c>
      <c r="E134" s="256" t="s">
        <v>3135</v>
      </c>
      <c r="F134" s="230">
        <v>269812.12</v>
      </c>
      <c r="G134" s="230">
        <v>0</v>
      </c>
      <c r="H134" s="230">
        <v>97509.24</v>
      </c>
      <c r="I134" s="256">
        <v>404961.91</v>
      </c>
      <c r="J134" s="256">
        <v>44789.01</v>
      </c>
      <c r="L134" s="234">
        <v>0</v>
      </c>
      <c r="R134" s="256">
        <v>2150215.54</v>
      </c>
      <c r="U134" s="231">
        <v>1546188.67</v>
      </c>
      <c r="V134" s="231">
        <v>125000</v>
      </c>
      <c r="W134" s="231">
        <v>390.77</v>
      </c>
      <c r="X134" s="231">
        <v>720006</v>
      </c>
      <c r="Z134" s="232">
        <v>1340766</v>
      </c>
      <c r="AC134" s="232">
        <v>582771.23</v>
      </c>
      <c r="AD134" s="232">
        <v>89774.12</v>
      </c>
      <c r="AG134" s="77">
        <f t="shared" si="13"/>
        <v>367321.36</v>
      </c>
      <c r="AH134" s="31">
        <f t="shared" si="14"/>
        <v>0</v>
      </c>
      <c r="AI134" s="21">
        <f t="shared" si="15"/>
        <v>367321.36</v>
      </c>
      <c r="AJ134" s="15">
        <f t="shared" si="16"/>
        <v>2391585.44</v>
      </c>
      <c r="AK134" s="16">
        <f t="shared" si="17"/>
        <v>2013311.35</v>
      </c>
      <c r="AL134" s="26">
        <f t="shared" si="18"/>
        <v>378274.08999999985</v>
      </c>
    </row>
    <row r="135" spans="1:38" x14ac:dyDescent="0.2">
      <c r="A135" s="1" t="s">
        <v>501</v>
      </c>
      <c r="B135" s="1" t="s">
        <v>502</v>
      </c>
      <c r="C135" s="67">
        <v>789</v>
      </c>
      <c r="D135" s="68" t="s">
        <v>1209</v>
      </c>
      <c r="E135" s="256" t="s">
        <v>3198</v>
      </c>
      <c r="F135" s="230">
        <v>195410.86</v>
      </c>
      <c r="G135" s="230">
        <v>0</v>
      </c>
      <c r="H135" s="230">
        <v>35190.160000000003</v>
      </c>
      <c r="I135" s="256">
        <v>253039.61</v>
      </c>
      <c r="J135" s="256">
        <v>81322.210000000006</v>
      </c>
      <c r="N135" s="234">
        <v>7</v>
      </c>
      <c r="R135" s="256">
        <v>1699412.19</v>
      </c>
      <c r="U135" s="231">
        <v>551313.9</v>
      </c>
      <c r="W135" s="231">
        <v>391.38</v>
      </c>
      <c r="X135" s="231">
        <v>476133</v>
      </c>
      <c r="Y135" s="231">
        <v>2800</v>
      </c>
      <c r="Z135" s="232">
        <v>612593</v>
      </c>
      <c r="AC135" s="232">
        <v>206431.21</v>
      </c>
      <c r="AD135" s="232">
        <v>89839.96</v>
      </c>
      <c r="AG135" s="77">
        <f t="shared" si="13"/>
        <v>230601.02</v>
      </c>
      <c r="AH135" s="31">
        <f t="shared" si="14"/>
        <v>7</v>
      </c>
      <c r="AI135" s="21">
        <f t="shared" si="15"/>
        <v>230594.02</v>
      </c>
      <c r="AJ135" s="15">
        <f t="shared" si="16"/>
        <v>1030638.28</v>
      </c>
      <c r="AK135" s="16">
        <f t="shared" si="17"/>
        <v>908864.16999999993</v>
      </c>
      <c r="AL135" s="26">
        <f t="shared" si="18"/>
        <v>121774.1100000001</v>
      </c>
    </row>
    <row r="136" spans="1:38" x14ac:dyDescent="0.2">
      <c r="A136" s="1" t="s">
        <v>505</v>
      </c>
      <c r="B136" s="1" t="s">
        <v>506</v>
      </c>
      <c r="C136" s="67">
        <v>8307</v>
      </c>
      <c r="D136" s="68" t="s">
        <v>1210</v>
      </c>
      <c r="E136" s="256" t="s">
        <v>3136</v>
      </c>
      <c r="F136" s="230">
        <v>1343483.32</v>
      </c>
      <c r="G136" s="230">
        <v>0</v>
      </c>
      <c r="H136" s="230">
        <v>106287.56</v>
      </c>
      <c r="I136" s="256">
        <v>636547.49</v>
      </c>
      <c r="J136" s="256">
        <v>30151.33</v>
      </c>
      <c r="L136" s="234">
        <v>7062.5</v>
      </c>
      <c r="N136" s="234">
        <v>15214.5</v>
      </c>
      <c r="Q136" s="256">
        <v>5015.3</v>
      </c>
      <c r="R136" s="256">
        <v>3628521.74</v>
      </c>
      <c r="U136" s="231">
        <v>2616925.0099999998</v>
      </c>
      <c r="W136" s="231">
        <v>1525.86</v>
      </c>
      <c r="X136" s="231">
        <v>1277307.5</v>
      </c>
      <c r="Y136" s="231">
        <v>28500</v>
      </c>
      <c r="Z136" s="232">
        <v>2137698.5</v>
      </c>
      <c r="AC136" s="232">
        <v>749789.26</v>
      </c>
      <c r="AD136" s="232">
        <v>120023.56</v>
      </c>
      <c r="AG136" s="77">
        <f t="shared" si="13"/>
        <v>1449770.8800000001</v>
      </c>
      <c r="AH136" s="31">
        <f t="shared" si="14"/>
        <v>22277</v>
      </c>
      <c r="AI136" s="21">
        <f t="shared" si="15"/>
        <v>1427493.8800000001</v>
      </c>
      <c r="AJ136" s="15">
        <f t="shared" si="16"/>
        <v>3924258.3699999996</v>
      </c>
      <c r="AK136" s="16">
        <f t="shared" si="17"/>
        <v>3007511.32</v>
      </c>
      <c r="AL136" s="26">
        <f t="shared" si="18"/>
        <v>916747.04999999981</v>
      </c>
    </row>
    <row r="137" spans="1:38" x14ac:dyDescent="0.2">
      <c r="A137" s="1" t="s">
        <v>505</v>
      </c>
      <c r="B137" s="1" t="s">
        <v>506</v>
      </c>
      <c r="C137" s="67">
        <v>4857</v>
      </c>
      <c r="D137" s="68" t="s">
        <v>1211</v>
      </c>
      <c r="E137" s="256" t="s">
        <v>3137</v>
      </c>
      <c r="F137" s="230">
        <v>318420.24</v>
      </c>
      <c r="G137" s="230">
        <v>0</v>
      </c>
      <c r="H137" s="230">
        <v>186105.99</v>
      </c>
      <c r="I137" s="256">
        <v>1032433.18</v>
      </c>
      <c r="J137" s="256">
        <v>26603.31</v>
      </c>
      <c r="L137" s="234">
        <v>6687.5</v>
      </c>
      <c r="N137" s="234">
        <v>12540.37</v>
      </c>
      <c r="Q137" s="256">
        <v>232.46</v>
      </c>
      <c r="R137" s="256">
        <v>365872.84</v>
      </c>
      <c r="U137" s="231">
        <v>1016975.56</v>
      </c>
      <c r="W137" s="231">
        <v>629.42999999999995</v>
      </c>
      <c r="X137" s="231">
        <v>938052.5</v>
      </c>
      <c r="Y137" s="231">
        <v>15000</v>
      </c>
      <c r="Z137" s="232">
        <v>1315203.5</v>
      </c>
      <c r="AC137" s="232">
        <v>640236.57999999996</v>
      </c>
      <c r="AD137" s="232">
        <v>57980.09</v>
      </c>
      <c r="AG137" s="77">
        <f t="shared" si="13"/>
        <v>504526.23</v>
      </c>
      <c r="AH137" s="31">
        <f t="shared" si="14"/>
        <v>19227.870000000003</v>
      </c>
      <c r="AI137" s="21">
        <f t="shared" si="15"/>
        <v>485298.36</v>
      </c>
      <c r="AJ137" s="15">
        <f t="shared" si="16"/>
        <v>1970657.4900000002</v>
      </c>
      <c r="AK137" s="16">
        <f t="shared" si="17"/>
        <v>2013420.1700000002</v>
      </c>
      <c r="AL137" s="26">
        <f t="shared" si="18"/>
        <v>-42762.679999999935</v>
      </c>
    </row>
    <row r="138" spans="1:38" x14ac:dyDescent="0.2">
      <c r="A138" s="1" t="s">
        <v>505</v>
      </c>
      <c r="B138" s="1" t="s">
        <v>506</v>
      </c>
      <c r="C138" s="67">
        <v>4343</v>
      </c>
      <c r="D138" s="68" t="s">
        <v>1212</v>
      </c>
      <c r="E138" s="256" t="s">
        <v>3138</v>
      </c>
      <c r="F138" s="230">
        <v>421751.74</v>
      </c>
      <c r="G138" s="230">
        <v>0</v>
      </c>
      <c r="H138" s="230">
        <v>110792.54</v>
      </c>
      <c r="I138" s="256">
        <v>94426.14</v>
      </c>
      <c r="J138" s="256">
        <v>54383.7</v>
      </c>
      <c r="L138" s="234">
        <v>5587.5</v>
      </c>
      <c r="N138" s="234">
        <v>144938.66</v>
      </c>
      <c r="R138" s="256">
        <v>2122751.4700000002</v>
      </c>
      <c r="U138" s="231">
        <v>890133.13</v>
      </c>
      <c r="V138" s="231">
        <v>169210</v>
      </c>
      <c r="W138" s="231">
        <v>1063.8900000000001</v>
      </c>
      <c r="X138" s="231">
        <v>1270156.1000000001</v>
      </c>
      <c r="Y138" s="231">
        <v>16500</v>
      </c>
      <c r="Z138" s="232">
        <v>1561750.1</v>
      </c>
      <c r="AC138" s="232">
        <v>683918.59</v>
      </c>
      <c r="AD138" s="232">
        <v>13872.74</v>
      </c>
      <c r="AG138" s="77">
        <f t="shared" si="13"/>
        <v>532544.28</v>
      </c>
      <c r="AH138" s="31">
        <f t="shared" si="14"/>
        <v>150526.16</v>
      </c>
      <c r="AI138" s="21">
        <f t="shared" si="15"/>
        <v>382018.12</v>
      </c>
      <c r="AJ138" s="15">
        <f t="shared" si="16"/>
        <v>2347063.12</v>
      </c>
      <c r="AK138" s="16">
        <f t="shared" si="17"/>
        <v>2259541.4300000002</v>
      </c>
      <c r="AL138" s="26">
        <f t="shared" si="18"/>
        <v>87521.689999999944</v>
      </c>
    </row>
    <row r="139" spans="1:38" x14ac:dyDescent="0.2">
      <c r="A139" s="1" t="s">
        <v>505</v>
      </c>
      <c r="B139" s="1" t="s">
        <v>506</v>
      </c>
      <c r="C139" s="67">
        <v>4628</v>
      </c>
      <c r="D139" s="68" t="s">
        <v>1213</v>
      </c>
      <c r="E139" s="256" t="s">
        <v>3139</v>
      </c>
      <c r="F139" s="230">
        <v>1014174.66</v>
      </c>
      <c r="G139" s="230">
        <v>0</v>
      </c>
      <c r="H139" s="230">
        <v>133272.95999999999</v>
      </c>
      <c r="I139" s="256">
        <v>1395034.01</v>
      </c>
      <c r="J139" s="256">
        <v>88294.51</v>
      </c>
      <c r="L139" s="234">
        <v>6687.5</v>
      </c>
      <c r="N139" s="234">
        <v>42.06</v>
      </c>
      <c r="R139" s="256">
        <v>765116.2</v>
      </c>
      <c r="U139" s="231">
        <v>1549757.92</v>
      </c>
      <c r="V139" s="231">
        <v>65925</v>
      </c>
      <c r="W139" s="231">
        <v>943.2</v>
      </c>
      <c r="X139" s="231">
        <v>845464.5</v>
      </c>
      <c r="Y139" s="231">
        <v>12000</v>
      </c>
      <c r="Z139" s="232">
        <v>1340132.5</v>
      </c>
      <c r="AC139" s="232">
        <v>430667.49</v>
      </c>
      <c r="AD139" s="232">
        <v>84951.39</v>
      </c>
      <c r="AG139" s="77">
        <f t="shared" si="13"/>
        <v>1147447.6200000001</v>
      </c>
      <c r="AH139" s="31">
        <f t="shared" si="14"/>
        <v>6729.56</v>
      </c>
      <c r="AI139" s="21">
        <f t="shared" si="15"/>
        <v>1140718.06</v>
      </c>
      <c r="AJ139" s="15">
        <f t="shared" si="16"/>
        <v>2474090.62</v>
      </c>
      <c r="AK139" s="16">
        <f t="shared" si="17"/>
        <v>1855751.38</v>
      </c>
      <c r="AL139" s="26">
        <f t="shared" si="18"/>
        <v>618339.24000000022</v>
      </c>
    </row>
    <row r="140" spans="1:38" x14ac:dyDescent="0.2">
      <c r="A140" s="1" t="s">
        <v>505</v>
      </c>
      <c r="B140" s="1" t="s">
        <v>506</v>
      </c>
      <c r="C140" s="67">
        <v>5183</v>
      </c>
      <c r="D140" s="68" t="s">
        <v>1214</v>
      </c>
      <c r="E140" s="256" t="s">
        <v>3140</v>
      </c>
      <c r="F140" s="230">
        <v>50600.07</v>
      </c>
      <c r="G140" s="230">
        <v>0</v>
      </c>
      <c r="H140" s="230">
        <v>37432.44</v>
      </c>
      <c r="I140" s="256">
        <v>258278</v>
      </c>
      <c r="J140" s="256">
        <v>32988.78</v>
      </c>
      <c r="L140" s="234">
        <v>7062.5</v>
      </c>
      <c r="N140" s="234">
        <v>15160</v>
      </c>
      <c r="R140" s="256">
        <v>3234091.19</v>
      </c>
      <c r="U140" s="231">
        <v>1121732.3400000001</v>
      </c>
      <c r="W140" s="231">
        <v>308.27</v>
      </c>
      <c r="X140" s="231">
        <v>587029.5</v>
      </c>
      <c r="Y140" s="231">
        <v>13500</v>
      </c>
      <c r="Z140" s="232">
        <v>1012573.5</v>
      </c>
      <c r="AC140" s="232">
        <v>822521.55</v>
      </c>
      <c r="AD140" s="232">
        <v>84436.31</v>
      </c>
      <c r="AG140" s="77">
        <f t="shared" si="13"/>
        <v>88032.510000000009</v>
      </c>
      <c r="AH140" s="31">
        <f t="shared" si="14"/>
        <v>22222.5</v>
      </c>
      <c r="AI140" s="21">
        <f t="shared" si="15"/>
        <v>65810.010000000009</v>
      </c>
      <c r="AJ140" s="15">
        <f t="shared" si="16"/>
        <v>1722570.11</v>
      </c>
      <c r="AK140" s="16">
        <f t="shared" si="17"/>
        <v>1919531.36</v>
      </c>
      <c r="AL140" s="26">
        <f t="shared" si="18"/>
        <v>-196961.25</v>
      </c>
    </row>
    <row r="141" spans="1:38" x14ac:dyDescent="0.2">
      <c r="A141" s="1" t="s">
        <v>505</v>
      </c>
      <c r="B141" s="1" t="s">
        <v>506</v>
      </c>
      <c r="C141" s="67">
        <v>3400</v>
      </c>
      <c r="D141" s="68" t="s">
        <v>1215</v>
      </c>
      <c r="E141" s="256" t="s">
        <v>3141</v>
      </c>
      <c r="F141" s="230">
        <v>88706.47</v>
      </c>
      <c r="G141" s="230">
        <v>0</v>
      </c>
      <c r="H141" s="230">
        <v>100074.47</v>
      </c>
      <c r="I141" s="256">
        <v>527813.93999999994</v>
      </c>
      <c r="J141" s="256">
        <v>105907.43</v>
      </c>
      <c r="L141" s="234">
        <v>7062.5</v>
      </c>
      <c r="N141" s="234">
        <v>0</v>
      </c>
      <c r="R141" s="256">
        <v>1809525.85</v>
      </c>
      <c r="U141" s="231">
        <v>896936.94</v>
      </c>
      <c r="W141" s="231">
        <v>431.76</v>
      </c>
      <c r="X141" s="231">
        <v>667775</v>
      </c>
      <c r="Y141" s="231">
        <v>9000</v>
      </c>
      <c r="Z141" s="232">
        <v>1099448</v>
      </c>
      <c r="AC141" s="232">
        <v>394095.49</v>
      </c>
      <c r="AD141" s="232">
        <v>70644.350000000006</v>
      </c>
      <c r="AG141" s="77">
        <f t="shared" si="13"/>
        <v>188780.94</v>
      </c>
      <c r="AH141" s="31">
        <f t="shared" si="14"/>
        <v>7062.5</v>
      </c>
      <c r="AI141" s="21">
        <f t="shared" si="15"/>
        <v>181718.44</v>
      </c>
      <c r="AJ141" s="15">
        <f t="shared" si="16"/>
        <v>1574143.7</v>
      </c>
      <c r="AK141" s="16">
        <f t="shared" si="17"/>
        <v>1564187.84</v>
      </c>
      <c r="AL141" s="26">
        <f t="shared" si="18"/>
        <v>9955.8599999998696</v>
      </c>
    </row>
    <row r="142" spans="1:38" x14ac:dyDescent="0.2">
      <c r="A142" s="1" t="s">
        <v>505</v>
      </c>
      <c r="B142" s="1" t="s">
        <v>506</v>
      </c>
      <c r="C142" s="67">
        <v>7272</v>
      </c>
      <c r="D142" s="68" t="s">
        <v>1216</v>
      </c>
      <c r="E142" s="256" t="s">
        <v>3142</v>
      </c>
      <c r="F142" s="230">
        <v>1013303.43</v>
      </c>
      <c r="G142" s="230">
        <v>0</v>
      </c>
      <c r="H142" s="230">
        <v>77861.36</v>
      </c>
      <c r="I142" s="256">
        <v>1073729.45</v>
      </c>
      <c r="J142" s="256">
        <v>180673.08</v>
      </c>
      <c r="L142" s="234">
        <v>7600</v>
      </c>
      <c r="N142" s="234">
        <v>91950</v>
      </c>
      <c r="R142" s="256">
        <v>1034850.95</v>
      </c>
      <c r="U142" s="231">
        <v>1685690.72</v>
      </c>
      <c r="W142" s="231">
        <v>1057.1300000000001</v>
      </c>
      <c r="X142" s="231">
        <v>789085.5</v>
      </c>
      <c r="Y142" s="231">
        <v>15000</v>
      </c>
      <c r="Z142" s="232">
        <v>1237911.5</v>
      </c>
      <c r="AC142" s="232">
        <v>637953.9</v>
      </c>
      <c r="AD142" s="232">
        <v>123898.89</v>
      </c>
      <c r="AG142" s="77">
        <f t="shared" si="13"/>
        <v>1091164.79</v>
      </c>
      <c r="AH142" s="31">
        <f t="shared" si="14"/>
        <v>99550</v>
      </c>
      <c r="AI142" s="21">
        <f t="shared" si="15"/>
        <v>991614.79</v>
      </c>
      <c r="AJ142" s="15">
        <f t="shared" si="16"/>
        <v>2490833.3499999996</v>
      </c>
      <c r="AK142" s="16">
        <f t="shared" si="17"/>
        <v>1999764.2899999998</v>
      </c>
      <c r="AL142" s="26">
        <f t="shared" si="18"/>
        <v>491069.05999999982</v>
      </c>
    </row>
    <row r="143" spans="1:38" x14ac:dyDescent="0.2">
      <c r="A143" s="1" t="s">
        <v>505</v>
      </c>
      <c r="B143" s="1" t="s">
        <v>506</v>
      </c>
      <c r="C143" s="67">
        <v>4130</v>
      </c>
      <c r="D143" s="68" t="s">
        <v>1217</v>
      </c>
      <c r="E143" s="256" t="s">
        <v>3143</v>
      </c>
      <c r="F143" s="230">
        <v>245392.1</v>
      </c>
      <c r="G143" s="230">
        <v>0</v>
      </c>
      <c r="H143" s="230">
        <v>71342.03</v>
      </c>
      <c r="I143" s="256">
        <v>159000.53</v>
      </c>
      <c r="J143" s="256">
        <v>114275.37</v>
      </c>
      <c r="L143" s="234">
        <v>6687.5</v>
      </c>
      <c r="N143" s="234">
        <v>0</v>
      </c>
      <c r="R143" s="256">
        <v>1778360.15</v>
      </c>
      <c r="U143" s="231">
        <v>1250690.98</v>
      </c>
      <c r="W143" s="231">
        <v>3920.54</v>
      </c>
      <c r="X143" s="231">
        <v>661808</v>
      </c>
      <c r="Y143" s="231">
        <v>16500</v>
      </c>
      <c r="Z143" s="232">
        <v>1175033</v>
      </c>
      <c r="AC143" s="232">
        <v>687909.83</v>
      </c>
      <c r="AD143" s="232">
        <v>54874.93</v>
      </c>
      <c r="AG143" s="77">
        <f t="shared" si="13"/>
        <v>316734.13</v>
      </c>
      <c r="AH143" s="31">
        <f t="shared" si="14"/>
        <v>6687.5</v>
      </c>
      <c r="AI143" s="21">
        <f t="shared" si="15"/>
        <v>310046.63</v>
      </c>
      <c r="AJ143" s="15">
        <f t="shared" si="16"/>
        <v>1932919.52</v>
      </c>
      <c r="AK143" s="16">
        <f t="shared" si="17"/>
        <v>1917817.76</v>
      </c>
      <c r="AL143" s="26">
        <f t="shared" si="18"/>
        <v>15101.760000000009</v>
      </c>
    </row>
    <row r="144" spans="1:38" x14ac:dyDescent="0.2">
      <c r="A144" s="1" t="s">
        <v>505</v>
      </c>
      <c r="B144" s="1" t="s">
        <v>506</v>
      </c>
      <c r="C144" s="67">
        <v>3177</v>
      </c>
      <c r="D144" s="68" t="s">
        <v>1218</v>
      </c>
      <c r="E144" s="256" t="s">
        <v>3144</v>
      </c>
      <c r="F144" s="230">
        <v>503173.12</v>
      </c>
      <c r="G144" s="230">
        <v>0</v>
      </c>
      <c r="H144" s="230">
        <v>27891.81</v>
      </c>
      <c r="I144" s="256">
        <v>330275.73</v>
      </c>
      <c r="J144" s="256">
        <v>26519.87</v>
      </c>
      <c r="L144" s="234">
        <v>6687.5</v>
      </c>
      <c r="N144" s="234">
        <v>137786.9</v>
      </c>
      <c r="Q144" s="256">
        <v>-105333.52</v>
      </c>
      <c r="R144" s="256">
        <v>2463401.71</v>
      </c>
      <c r="U144" s="231">
        <v>1183766.07</v>
      </c>
      <c r="V144" s="231">
        <v>30</v>
      </c>
      <c r="W144" s="231">
        <v>537.58000000000004</v>
      </c>
      <c r="X144" s="231">
        <v>696185</v>
      </c>
      <c r="Y144" s="231">
        <v>10500</v>
      </c>
      <c r="Z144" s="232">
        <v>1125599</v>
      </c>
      <c r="AC144" s="232">
        <v>933639.22</v>
      </c>
      <c r="AD144" s="232">
        <v>77235.490000000005</v>
      </c>
      <c r="AG144" s="77">
        <f t="shared" si="13"/>
        <v>531064.93000000005</v>
      </c>
      <c r="AH144" s="31">
        <f t="shared" si="14"/>
        <v>144474.4</v>
      </c>
      <c r="AI144" s="21">
        <f t="shared" si="15"/>
        <v>386590.53</v>
      </c>
      <c r="AJ144" s="15">
        <f t="shared" si="16"/>
        <v>1891018.6500000001</v>
      </c>
      <c r="AK144" s="16">
        <f t="shared" si="17"/>
        <v>2136473.71</v>
      </c>
      <c r="AL144" s="26">
        <f t="shared" si="18"/>
        <v>-245455.05999999982</v>
      </c>
    </row>
    <row r="145" spans="1:38" x14ac:dyDescent="0.2">
      <c r="A145" s="1" t="s">
        <v>505</v>
      </c>
      <c r="B145" s="1" t="s">
        <v>506</v>
      </c>
      <c r="C145" s="67">
        <v>5043</v>
      </c>
      <c r="D145" s="68" t="s">
        <v>1219</v>
      </c>
      <c r="E145" s="256" t="s">
        <v>3145</v>
      </c>
      <c r="F145" s="230">
        <v>313134.96999999997</v>
      </c>
      <c r="G145" s="230">
        <v>0</v>
      </c>
      <c r="H145" s="230">
        <v>196456.87</v>
      </c>
      <c r="I145" s="256">
        <v>48444.81</v>
      </c>
      <c r="J145" s="256">
        <v>78045.75</v>
      </c>
      <c r="L145" s="234">
        <v>13387.5</v>
      </c>
      <c r="N145" s="234">
        <v>15008.2</v>
      </c>
      <c r="R145" s="256">
        <v>1748544.54</v>
      </c>
      <c r="U145" s="231">
        <v>1640424.54</v>
      </c>
      <c r="W145" s="231">
        <v>478.36</v>
      </c>
      <c r="X145" s="231">
        <v>1039440.5</v>
      </c>
      <c r="Y145" s="231">
        <v>10500</v>
      </c>
      <c r="Z145" s="232">
        <v>1592999.5</v>
      </c>
      <c r="AC145" s="232">
        <v>731511.97</v>
      </c>
      <c r="AD145" s="232">
        <v>30189.14</v>
      </c>
      <c r="AG145" s="77">
        <f t="shared" si="13"/>
        <v>509591.83999999997</v>
      </c>
      <c r="AH145" s="31">
        <f t="shared" si="14"/>
        <v>28395.7</v>
      </c>
      <c r="AI145" s="21">
        <f t="shared" si="15"/>
        <v>481196.13999999996</v>
      </c>
      <c r="AJ145" s="15">
        <f t="shared" si="16"/>
        <v>2690843.4000000004</v>
      </c>
      <c r="AK145" s="16">
        <f t="shared" si="17"/>
        <v>2354700.61</v>
      </c>
      <c r="AL145" s="26">
        <f t="shared" si="18"/>
        <v>336142.7900000005</v>
      </c>
    </row>
    <row r="146" spans="1:38" x14ac:dyDescent="0.2">
      <c r="A146" s="1" t="s">
        <v>505</v>
      </c>
      <c r="B146" s="1" t="s">
        <v>506</v>
      </c>
      <c r="C146" s="67">
        <v>4781</v>
      </c>
      <c r="D146" s="68" t="s">
        <v>1220</v>
      </c>
      <c r="E146" s="256" t="s">
        <v>3146</v>
      </c>
      <c r="F146" s="230">
        <v>304619.27</v>
      </c>
      <c r="G146" s="230">
        <v>0</v>
      </c>
      <c r="H146" s="230">
        <v>103012.8</v>
      </c>
      <c r="I146" s="256">
        <v>1246175.45</v>
      </c>
      <c r="J146" s="256">
        <v>111749.79</v>
      </c>
      <c r="L146" s="234">
        <v>7062.5</v>
      </c>
      <c r="N146" s="234">
        <v>0</v>
      </c>
      <c r="Q146" s="256">
        <v>4381.12</v>
      </c>
      <c r="R146" s="256">
        <v>577706.88</v>
      </c>
      <c r="U146" s="231">
        <v>1498055.98</v>
      </c>
      <c r="V146" s="231">
        <v>66500</v>
      </c>
      <c r="W146" s="231">
        <v>857.55</v>
      </c>
      <c r="X146" s="231">
        <v>1095590</v>
      </c>
      <c r="Y146" s="231">
        <v>15000</v>
      </c>
      <c r="Z146" s="232">
        <v>1681680</v>
      </c>
      <c r="AC146" s="232">
        <v>789322.6</v>
      </c>
      <c r="AD146" s="232">
        <v>89574.87</v>
      </c>
      <c r="AG146" s="77">
        <f t="shared" si="13"/>
        <v>407632.07</v>
      </c>
      <c r="AH146" s="31">
        <f t="shared" si="14"/>
        <v>7062.5</v>
      </c>
      <c r="AI146" s="21">
        <f t="shared" si="15"/>
        <v>400569.57</v>
      </c>
      <c r="AJ146" s="15">
        <f t="shared" si="16"/>
        <v>2676003.5300000003</v>
      </c>
      <c r="AK146" s="16">
        <f t="shared" si="17"/>
        <v>2560577.4700000002</v>
      </c>
      <c r="AL146" s="26">
        <f t="shared" si="18"/>
        <v>115426.06000000006</v>
      </c>
    </row>
    <row r="147" spans="1:38" x14ac:dyDescent="0.2">
      <c r="A147" s="1" t="s">
        <v>505</v>
      </c>
      <c r="B147" s="1" t="s">
        <v>506</v>
      </c>
      <c r="C147" s="67">
        <v>7022</v>
      </c>
      <c r="D147" s="68" t="s">
        <v>1221</v>
      </c>
      <c r="E147" s="256" t="s">
        <v>3147</v>
      </c>
      <c r="F147" s="230">
        <v>470440.06</v>
      </c>
      <c r="G147" s="230">
        <v>90150</v>
      </c>
      <c r="H147" s="230">
        <v>166109.41</v>
      </c>
      <c r="I147" s="256">
        <v>78547.14</v>
      </c>
      <c r="J147" s="256">
        <v>145498.69</v>
      </c>
      <c r="L147" s="234">
        <v>7600</v>
      </c>
      <c r="N147" s="234">
        <v>16665.23</v>
      </c>
      <c r="R147" s="256">
        <v>3628551.99</v>
      </c>
      <c r="U147" s="231">
        <v>1616095.12</v>
      </c>
      <c r="W147" s="231">
        <v>890.77</v>
      </c>
      <c r="X147" s="231">
        <v>1229067</v>
      </c>
      <c r="Y147" s="231">
        <v>15000</v>
      </c>
      <c r="Z147" s="232">
        <v>1784838</v>
      </c>
      <c r="AC147" s="232">
        <v>677735.74</v>
      </c>
      <c r="AD147" s="232">
        <v>37889.019999999997</v>
      </c>
      <c r="AF147" s="232">
        <v>2500</v>
      </c>
      <c r="AG147" s="77">
        <f t="shared" si="13"/>
        <v>726699.47000000009</v>
      </c>
      <c r="AH147" s="31">
        <f t="shared" si="14"/>
        <v>24265.23</v>
      </c>
      <c r="AI147" s="21">
        <f t="shared" si="15"/>
        <v>702434.24000000011</v>
      </c>
      <c r="AJ147" s="15">
        <f t="shared" si="16"/>
        <v>2861052.89</v>
      </c>
      <c r="AK147" s="16">
        <f t="shared" si="17"/>
        <v>2502962.7600000002</v>
      </c>
      <c r="AL147" s="26">
        <f t="shared" si="18"/>
        <v>358090.12999999989</v>
      </c>
    </row>
    <row r="148" spans="1:38" x14ac:dyDescent="0.2">
      <c r="A148" s="1" t="s">
        <v>505</v>
      </c>
      <c r="B148" s="1" t="s">
        <v>506</v>
      </c>
      <c r="C148" s="67">
        <v>5099</v>
      </c>
      <c r="D148" s="68" t="s">
        <v>1222</v>
      </c>
      <c r="E148" s="256" t="s">
        <v>3148</v>
      </c>
      <c r="F148" s="230">
        <v>596784.68999999994</v>
      </c>
      <c r="G148" s="230">
        <v>0</v>
      </c>
      <c r="H148" s="230">
        <v>108263.29</v>
      </c>
      <c r="I148" s="256">
        <v>260103.23</v>
      </c>
      <c r="J148" s="256">
        <v>56888.639999999999</v>
      </c>
      <c r="L148" s="234">
        <v>7762.5</v>
      </c>
      <c r="N148" s="234">
        <v>12500</v>
      </c>
      <c r="R148" s="256">
        <v>2252597.11</v>
      </c>
      <c r="U148" s="231">
        <v>1160774.6499999999</v>
      </c>
      <c r="W148" s="231">
        <v>1003.88</v>
      </c>
      <c r="X148" s="231">
        <v>893910.5</v>
      </c>
      <c r="Y148" s="231">
        <v>21000</v>
      </c>
      <c r="Z148" s="232">
        <v>1294934.5</v>
      </c>
      <c r="AC148" s="232">
        <v>463197.56</v>
      </c>
      <c r="AD148" s="232">
        <v>91634.45</v>
      </c>
      <c r="AG148" s="77">
        <f t="shared" si="13"/>
        <v>705047.98</v>
      </c>
      <c r="AH148" s="31">
        <f t="shared" si="14"/>
        <v>20262.5</v>
      </c>
      <c r="AI148" s="21">
        <f t="shared" si="15"/>
        <v>684785.48</v>
      </c>
      <c r="AJ148" s="15">
        <f t="shared" si="16"/>
        <v>2076689.0299999998</v>
      </c>
      <c r="AK148" s="16">
        <f t="shared" si="17"/>
        <v>1849766.51</v>
      </c>
      <c r="AL148" s="26">
        <f t="shared" si="18"/>
        <v>226922.51999999979</v>
      </c>
    </row>
    <row r="149" spans="1:38" x14ac:dyDescent="0.2">
      <c r="A149" s="1" t="s">
        <v>505</v>
      </c>
      <c r="B149" s="1" t="s">
        <v>506</v>
      </c>
      <c r="C149" s="67">
        <v>2341</v>
      </c>
      <c r="D149" s="68" t="s">
        <v>1223</v>
      </c>
      <c r="E149" s="256" t="s">
        <v>3149</v>
      </c>
      <c r="F149" s="230">
        <v>126685.92</v>
      </c>
      <c r="G149" s="230">
        <v>10200</v>
      </c>
      <c r="H149" s="230">
        <v>40379.61</v>
      </c>
      <c r="I149" s="256">
        <v>1412374.92</v>
      </c>
      <c r="J149" s="256">
        <v>37850.9</v>
      </c>
      <c r="L149" s="234">
        <v>21162.5</v>
      </c>
      <c r="N149" s="234">
        <v>0</v>
      </c>
      <c r="R149" s="256">
        <v>605433.22</v>
      </c>
      <c r="U149" s="231">
        <v>706041.62</v>
      </c>
      <c r="W149" s="231">
        <v>377.49</v>
      </c>
      <c r="X149" s="231">
        <v>590919</v>
      </c>
      <c r="Y149" s="231">
        <v>4500</v>
      </c>
      <c r="Z149" s="232">
        <v>854590</v>
      </c>
      <c r="AC149" s="232">
        <v>384420.5</v>
      </c>
      <c r="AD149" s="232">
        <v>90884.08</v>
      </c>
      <c r="AG149" s="77">
        <f t="shared" si="13"/>
        <v>177265.52999999997</v>
      </c>
      <c r="AH149" s="31">
        <f t="shared" si="14"/>
        <v>21162.5</v>
      </c>
      <c r="AI149" s="21">
        <f t="shared" si="15"/>
        <v>156103.02999999997</v>
      </c>
      <c r="AJ149" s="15">
        <f t="shared" si="16"/>
        <v>1301838.1099999999</v>
      </c>
      <c r="AK149" s="16">
        <f t="shared" si="17"/>
        <v>1329894.58</v>
      </c>
      <c r="AL149" s="26">
        <f t="shared" si="18"/>
        <v>-28056.470000000205</v>
      </c>
    </row>
    <row r="150" spans="1:38" x14ac:dyDescent="0.2">
      <c r="A150" s="1" t="s">
        <v>505</v>
      </c>
      <c r="B150" s="1" t="s">
        <v>506</v>
      </c>
      <c r="C150" s="67">
        <v>1923</v>
      </c>
      <c r="D150" s="68" t="s">
        <v>1224</v>
      </c>
      <c r="E150" s="256" t="s">
        <v>3150</v>
      </c>
      <c r="F150" s="230">
        <v>281440.45</v>
      </c>
      <c r="G150" s="230">
        <v>0</v>
      </c>
      <c r="H150" s="230">
        <v>46162.28</v>
      </c>
      <c r="I150" s="256">
        <v>1004281.8</v>
      </c>
      <c r="J150" s="256">
        <v>26628.66</v>
      </c>
      <c r="L150" s="234">
        <v>7762.5</v>
      </c>
      <c r="N150" s="234">
        <v>457.21</v>
      </c>
      <c r="R150" s="256">
        <v>698047.3</v>
      </c>
      <c r="U150" s="231">
        <v>724956.77</v>
      </c>
      <c r="W150" s="231">
        <v>770.13</v>
      </c>
      <c r="X150" s="231">
        <v>857589.5</v>
      </c>
      <c r="Y150" s="231">
        <v>16500</v>
      </c>
      <c r="Z150" s="232">
        <v>1112384.5</v>
      </c>
      <c r="AC150" s="232">
        <v>430238.7</v>
      </c>
      <c r="AD150" s="232">
        <v>66809.960000000006</v>
      </c>
      <c r="AG150" s="77">
        <f t="shared" si="13"/>
        <v>327602.73</v>
      </c>
      <c r="AH150" s="31">
        <f t="shared" si="14"/>
        <v>8219.7099999999991</v>
      </c>
      <c r="AI150" s="21">
        <f t="shared" si="15"/>
        <v>319383.01999999996</v>
      </c>
      <c r="AJ150" s="15">
        <f t="shared" si="16"/>
        <v>1599816.4</v>
      </c>
      <c r="AK150" s="16">
        <f t="shared" si="17"/>
        <v>1609433.16</v>
      </c>
      <c r="AL150" s="26">
        <f t="shared" si="18"/>
        <v>-9616.7600000000093</v>
      </c>
    </row>
    <row r="151" spans="1:38" x14ac:dyDescent="0.2">
      <c r="A151" s="1" t="s">
        <v>505</v>
      </c>
      <c r="B151" s="1" t="s">
        <v>506</v>
      </c>
      <c r="C151" s="67">
        <v>1617</v>
      </c>
      <c r="D151" s="68" t="s">
        <v>1225</v>
      </c>
      <c r="E151" s="256" t="s">
        <v>3151</v>
      </c>
      <c r="F151" s="230">
        <v>298670.90999999997</v>
      </c>
      <c r="G151" s="230">
        <v>29000</v>
      </c>
      <c r="H151" s="230">
        <v>60381.47</v>
      </c>
      <c r="I151" s="256">
        <v>1009439.98</v>
      </c>
      <c r="J151" s="256">
        <v>57512.22</v>
      </c>
      <c r="L151" s="234">
        <v>7600</v>
      </c>
      <c r="N151" s="234">
        <v>590.33000000000004</v>
      </c>
      <c r="R151" s="256">
        <v>399608.02</v>
      </c>
      <c r="U151" s="231">
        <v>952633.28</v>
      </c>
      <c r="W151" s="231">
        <v>236.66</v>
      </c>
      <c r="X151" s="231">
        <v>318226.34999999998</v>
      </c>
      <c r="Y151" s="231">
        <v>10500</v>
      </c>
      <c r="Z151" s="232">
        <v>567476.35</v>
      </c>
      <c r="AC151" s="232">
        <v>469310.11</v>
      </c>
      <c r="AD151" s="232">
        <v>79916.7</v>
      </c>
      <c r="AG151" s="77">
        <f t="shared" si="13"/>
        <v>388052.38</v>
      </c>
      <c r="AH151" s="31">
        <f t="shared" si="14"/>
        <v>8190.33</v>
      </c>
      <c r="AI151" s="21">
        <f t="shared" si="15"/>
        <v>379862.05</v>
      </c>
      <c r="AJ151" s="15">
        <f t="shared" si="16"/>
        <v>1281596.29</v>
      </c>
      <c r="AK151" s="16">
        <f t="shared" si="17"/>
        <v>1116703.1599999999</v>
      </c>
      <c r="AL151" s="26">
        <f t="shared" si="18"/>
        <v>164893.13000000012</v>
      </c>
    </row>
    <row r="152" spans="1:38" x14ac:dyDescent="0.2">
      <c r="A152" s="1" t="s">
        <v>505</v>
      </c>
      <c r="B152" s="1" t="s">
        <v>506</v>
      </c>
      <c r="C152" s="67">
        <v>1689</v>
      </c>
      <c r="D152" s="68" t="s">
        <v>1226</v>
      </c>
      <c r="E152" s="256" t="s">
        <v>3152</v>
      </c>
      <c r="F152" s="230">
        <v>79231.34</v>
      </c>
      <c r="G152" s="230">
        <v>0</v>
      </c>
      <c r="H152" s="230">
        <v>85975.88</v>
      </c>
      <c r="I152" s="256">
        <v>22404.46</v>
      </c>
      <c r="J152" s="256">
        <v>123603.72</v>
      </c>
      <c r="L152" s="234">
        <v>17500</v>
      </c>
      <c r="N152" s="234">
        <v>15084.11</v>
      </c>
      <c r="R152" s="256">
        <v>1677902.08</v>
      </c>
      <c r="U152" s="231">
        <v>934001.95</v>
      </c>
      <c r="V152" s="231">
        <v>50000</v>
      </c>
      <c r="W152" s="231">
        <v>465.38</v>
      </c>
      <c r="X152" s="231">
        <v>654815</v>
      </c>
      <c r="Y152" s="231">
        <v>15000</v>
      </c>
      <c r="Z152" s="232">
        <v>1143078</v>
      </c>
      <c r="AC152" s="232">
        <v>453180.49</v>
      </c>
      <c r="AD152" s="232">
        <v>48952.1</v>
      </c>
      <c r="AG152" s="77">
        <f t="shared" si="13"/>
        <v>165207.22</v>
      </c>
      <c r="AH152" s="31">
        <f t="shared" si="14"/>
        <v>32584.11</v>
      </c>
      <c r="AI152" s="21">
        <f t="shared" si="15"/>
        <v>132623.10999999999</v>
      </c>
      <c r="AJ152" s="15">
        <f t="shared" si="16"/>
        <v>1654282.33</v>
      </c>
      <c r="AK152" s="16">
        <f t="shared" si="17"/>
        <v>1645210.59</v>
      </c>
      <c r="AL152" s="26">
        <f t="shared" si="18"/>
        <v>9071.7399999999907</v>
      </c>
    </row>
    <row r="153" spans="1:38" x14ac:dyDescent="0.2">
      <c r="A153" s="1" t="s">
        <v>505</v>
      </c>
      <c r="B153" s="1" t="s">
        <v>506</v>
      </c>
      <c r="C153" s="67">
        <v>4089</v>
      </c>
      <c r="D153" s="68" t="s">
        <v>1227</v>
      </c>
      <c r="E153" s="256" t="s">
        <v>3153</v>
      </c>
      <c r="F153" s="230">
        <v>518222.01</v>
      </c>
      <c r="G153" s="230">
        <v>0</v>
      </c>
      <c r="H153" s="230">
        <v>135220.48000000001</v>
      </c>
      <c r="I153" s="256">
        <v>671120.02</v>
      </c>
      <c r="J153" s="256">
        <v>100606.63</v>
      </c>
      <c r="L153" s="234">
        <v>6687.5</v>
      </c>
      <c r="N153" s="234">
        <v>90574</v>
      </c>
      <c r="R153" s="256">
        <v>511906.95</v>
      </c>
      <c r="U153" s="231">
        <v>1670882.59</v>
      </c>
      <c r="V153" s="231">
        <v>25000</v>
      </c>
      <c r="W153" s="231">
        <v>271.11</v>
      </c>
      <c r="X153" s="231">
        <v>1244859</v>
      </c>
      <c r="Y153" s="231">
        <v>28500</v>
      </c>
      <c r="Z153" s="232">
        <v>1727848</v>
      </c>
      <c r="AC153" s="232">
        <v>664593.81999999995</v>
      </c>
      <c r="AD153" s="232">
        <v>70255.360000000001</v>
      </c>
      <c r="AG153" s="77">
        <f t="shared" si="13"/>
        <v>653442.49</v>
      </c>
      <c r="AH153" s="31">
        <f t="shared" si="14"/>
        <v>97261.5</v>
      </c>
      <c r="AI153" s="21">
        <f t="shared" si="15"/>
        <v>556180.99</v>
      </c>
      <c r="AJ153" s="15">
        <f t="shared" si="16"/>
        <v>2969512.7</v>
      </c>
      <c r="AK153" s="16">
        <f t="shared" si="17"/>
        <v>2462697.1799999997</v>
      </c>
      <c r="AL153" s="26">
        <f t="shared" si="18"/>
        <v>506815.52000000048</v>
      </c>
    </row>
    <row r="154" spans="1:38" x14ac:dyDescent="0.2">
      <c r="A154" s="1" t="s">
        <v>505</v>
      </c>
      <c r="B154" s="1" t="s">
        <v>506</v>
      </c>
      <c r="C154" s="67">
        <v>5940</v>
      </c>
      <c r="D154" s="68" t="s">
        <v>1228</v>
      </c>
      <c r="E154" s="256" t="s">
        <v>3154</v>
      </c>
      <c r="F154" s="230">
        <v>1051958.22</v>
      </c>
      <c r="G154" s="230">
        <v>0</v>
      </c>
      <c r="H154" s="230">
        <v>74071.64</v>
      </c>
      <c r="I154" s="256">
        <v>567134.02</v>
      </c>
      <c r="J154" s="256">
        <v>108462.72</v>
      </c>
      <c r="L154" s="234">
        <v>24987.5</v>
      </c>
      <c r="N154" s="234">
        <v>15042.06</v>
      </c>
      <c r="R154" s="256">
        <v>3252587.34</v>
      </c>
      <c r="U154" s="231">
        <v>1595256.8</v>
      </c>
      <c r="W154" s="231">
        <v>1065.07</v>
      </c>
      <c r="X154" s="231">
        <v>1199006.5</v>
      </c>
      <c r="Y154" s="231">
        <v>27000</v>
      </c>
      <c r="Z154" s="232">
        <v>1591212.5</v>
      </c>
      <c r="AC154" s="232">
        <v>716487.12</v>
      </c>
      <c r="AD154" s="232">
        <v>126196.82</v>
      </c>
      <c r="AG154" s="77">
        <f t="shared" si="13"/>
        <v>1126029.8599999999</v>
      </c>
      <c r="AH154" s="31">
        <f t="shared" si="14"/>
        <v>40029.56</v>
      </c>
      <c r="AI154" s="21">
        <f t="shared" si="15"/>
        <v>1086000.2999999998</v>
      </c>
      <c r="AJ154" s="15">
        <f t="shared" si="16"/>
        <v>2822328.37</v>
      </c>
      <c r="AK154" s="16">
        <f t="shared" si="17"/>
        <v>2433896.44</v>
      </c>
      <c r="AL154" s="26">
        <f t="shared" si="18"/>
        <v>388431.93000000017</v>
      </c>
    </row>
    <row r="155" spans="1:38" x14ac:dyDescent="0.2">
      <c r="A155" s="1" t="s">
        <v>505</v>
      </c>
      <c r="B155" s="1" t="s">
        <v>506</v>
      </c>
      <c r="C155" s="67">
        <v>3290</v>
      </c>
      <c r="D155" s="68" t="s">
        <v>1229</v>
      </c>
      <c r="E155" s="256" t="s">
        <v>3199</v>
      </c>
      <c r="F155" s="230">
        <v>408584.07</v>
      </c>
      <c r="G155" s="230">
        <v>0</v>
      </c>
      <c r="H155" s="230">
        <v>121972</v>
      </c>
      <c r="I155" s="256">
        <v>1434401.88</v>
      </c>
      <c r="J155" s="256">
        <v>73142.06</v>
      </c>
      <c r="L155" s="234">
        <v>7062.5</v>
      </c>
      <c r="N155" s="234">
        <v>20192.060000000001</v>
      </c>
      <c r="R155" s="256">
        <v>2705484.32</v>
      </c>
      <c r="U155" s="231">
        <v>949975.21</v>
      </c>
      <c r="V155" s="231">
        <v>226763</v>
      </c>
      <c r="X155" s="231">
        <v>673310</v>
      </c>
      <c r="Y155" s="231">
        <v>10500</v>
      </c>
      <c r="Z155" s="232">
        <v>1107478</v>
      </c>
      <c r="AC155" s="232">
        <v>644870.64</v>
      </c>
      <c r="AD155" s="232">
        <v>71517.37</v>
      </c>
      <c r="AG155" s="77">
        <f t="shared" si="13"/>
        <v>530556.07000000007</v>
      </c>
      <c r="AH155" s="31">
        <f t="shared" si="14"/>
        <v>27254.560000000001</v>
      </c>
      <c r="AI155" s="21">
        <f t="shared" si="15"/>
        <v>503301.51000000007</v>
      </c>
      <c r="AJ155" s="15">
        <f t="shared" si="16"/>
        <v>1860548.21</v>
      </c>
      <c r="AK155" s="16">
        <f t="shared" si="17"/>
        <v>1823866.0100000002</v>
      </c>
      <c r="AL155" s="26">
        <f t="shared" si="18"/>
        <v>36682.199999999721</v>
      </c>
    </row>
    <row r="156" spans="1:38" x14ac:dyDescent="0.2">
      <c r="A156" s="1" t="s">
        <v>509</v>
      </c>
      <c r="B156" s="1" t="s">
        <v>510</v>
      </c>
      <c r="C156" s="67">
        <v>3875</v>
      </c>
      <c r="D156" s="68" t="s">
        <v>1230</v>
      </c>
      <c r="E156" s="256" t="s">
        <v>3155</v>
      </c>
      <c r="F156" s="230">
        <v>772235.4</v>
      </c>
      <c r="G156" s="230">
        <v>0</v>
      </c>
      <c r="H156" s="230">
        <v>86916.72</v>
      </c>
      <c r="I156" s="256">
        <v>551237.85</v>
      </c>
      <c r="J156" s="256">
        <v>472693.35</v>
      </c>
      <c r="L156" s="234">
        <v>17482.5</v>
      </c>
      <c r="N156" s="234">
        <v>0</v>
      </c>
      <c r="R156" s="256">
        <v>1733406.94</v>
      </c>
      <c r="U156" s="231">
        <v>1777668.37</v>
      </c>
      <c r="V156" s="231">
        <v>99060</v>
      </c>
      <c r="W156" s="231">
        <v>423.44</v>
      </c>
      <c r="X156" s="231">
        <v>1283300</v>
      </c>
      <c r="Y156" s="231">
        <v>10500</v>
      </c>
      <c r="Z156" s="232">
        <v>1964598</v>
      </c>
      <c r="AC156" s="232">
        <v>491084.79</v>
      </c>
      <c r="AD156" s="232">
        <v>178848.88</v>
      </c>
      <c r="AG156" s="77">
        <f t="shared" si="13"/>
        <v>859152.12</v>
      </c>
      <c r="AH156" s="31">
        <f t="shared" si="14"/>
        <v>17482.5</v>
      </c>
      <c r="AI156" s="21">
        <f t="shared" si="15"/>
        <v>841669.62</v>
      </c>
      <c r="AJ156" s="15">
        <f t="shared" si="16"/>
        <v>3170951.81</v>
      </c>
      <c r="AK156" s="16">
        <f t="shared" si="17"/>
        <v>2634531.67</v>
      </c>
      <c r="AL156" s="26">
        <f t="shared" si="18"/>
        <v>536420.14000000013</v>
      </c>
    </row>
    <row r="157" spans="1:38" x14ac:dyDescent="0.2">
      <c r="A157" s="1" t="s">
        <v>509</v>
      </c>
      <c r="B157" s="1" t="s">
        <v>510</v>
      </c>
      <c r="C157" s="67">
        <v>4209</v>
      </c>
      <c r="D157" s="68" t="s">
        <v>1231</v>
      </c>
      <c r="E157" s="256" t="s">
        <v>3156</v>
      </c>
      <c r="F157" s="230">
        <v>759352.43</v>
      </c>
      <c r="G157" s="230">
        <v>0</v>
      </c>
      <c r="H157" s="230">
        <v>40916.74</v>
      </c>
      <c r="I157" s="256">
        <v>249211.69</v>
      </c>
      <c r="J157" s="256">
        <v>19781.16</v>
      </c>
      <c r="L157" s="234">
        <v>16162.5</v>
      </c>
      <c r="N157" s="234">
        <v>0</v>
      </c>
      <c r="Q157" s="256">
        <v>-0.99</v>
      </c>
      <c r="R157" s="256">
        <v>1890457.72</v>
      </c>
      <c r="U157" s="231">
        <v>1527392.45</v>
      </c>
      <c r="V157" s="231">
        <v>99510</v>
      </c>
      <c r="W157" s="231">
        <v>455.78</v>
      </c>
      <c r="X157" s="231">
        <v>422330</v>
      </c>
      <c r="Y157" s="231">
        <v>10500</v>
      </c>
      <c r="Z157" s="232">
        <v>1027874</v>
      </c>
      <c r="AC157" s="232">
        <v>309825.67</v>
      </c>
      <c r="AD157" s="232">
        <v>73301.62</v>
      </c>
      <c r="AF157" s="232">
        <v>32980</v>
      </c>
      <c r="AG157" s="77">
        <f t="shared" si="13"/>
        <v>800269.17</v>
      </c>
      <c r="AH157" s="31">
        <f t="shared" si="14"/>
        <v>16162.5</v>
      </c>
      <c r="AI157" s="21">
        <f t="shared" si="15"/>
        <v>784106.67</v>
      </c>
      <c r="AJ157" s="15">
        <f t="shared" si="16"/>
        <v>2060188.23</v>
      </c>
      <c r="AK157" s="16">
        <f t="shared" si="17"/>
        <v>1443981.29</v>
      </c>
      <c r="AL157" s="26">
        <f t="shared" si="18"/>
        <v>616206.93999999994</v>
      </c>
    </row>
    <row r="158" spans="1:38" x14ac:dyDescent="0.2">
      <c r="A158" s="1" t="s">
        <v>509</v>
      </c>
      <c r="B158" s="1" t="s">
        <v>510</v>
      </c>
      <c r="C158" s="67">
        <v>5209</v>
      </c>
      <c r="D158" s="68" t="s">
        <v>1232</v>
      </c>
      <c r="E158" s="256" t="s">
        <v>3157</v>
      </c>
      <c r="F158" s="230">
        <v>1156089.1599999999</v>
      </c>
      <c r="G158" s="230">
        <v>0</v>
      </c>
      <c r="H158" s="230">
        <v>81913.490000000005</v>
      </c>
      <c r="I158" s="256">
        <v>2254056.6800000002</v>
      </c>
      <c r="J158" s="256">
        <v>74364.17</v>
      </c>
      <c r="L158" s="234">
        <v>21982.5</v>
      </c>
      <c r="N158" s="234">
        <v>337.2</v>
      </c>
      <c r="Q158" s="256">
        <v>-69.16</v>
      </c>
      <c r="R158" s="256">
        <v>715300.29</v>
      </c>
      <c r="U158" s="231">
        <v>2010359.99</v>
      </c>
      <c r="V158" s="231">
        <v>134350</v>
      </c>
      <c r="W158" s="231">
        <v>1145.6199999999999</v>
      </c>
      <c r="X158" s="231">
        <v>922600</v>
      </c>
      <c r="Y158" s="231">
        <v>19500</v>
      </c>
      <c r="Z158" s="232">
        <v>1671563</v>
      </c>
      <c r="AC158" s="232">
        <v>636681.68999999994</v>
      </c>
      <c r="AD158" s="232">
        <v>158671.62</v>
      </c>
      <c r="AG158" s="77">
        <f t="shared" si="13"/>
        <v>1238002.6499999999</v>
      </c>
      <c r="AH158" s="31">
        <f t="shared" si="14"/>
        <v>22319.7</v>
      </c>
      <c r="AI158" s="21">
        <f t="shared" si="15"/>
        <v>1215682.95</v>
      </c>
      <c r="AJ158" s="15">
        <f t="shared" si="16"/>
        <v>3087955.6100000003</v>
      </c>
      <c r="AK158" s="16">
        <f t="shared" si="17"/>
        <v>2466916.31</v>
      </c>
      <c r="AL158" s="26">
        <f t="shared" si="18"/>
        <v>621039.30000000028</v>
      </c>
    </row>
    <row r="159" spans="1:38" x14ac:dyDescent="0.2">
      <c r="A159" s="1" t="s">
        <v>509</v>
      </c>
      <c r="B159" s="1" t="s">
        <v>510</v>
      </c>
      <c r="C159" s="67">
        <v>5460</v>
      </c>
      <c r="D159" s="68" t="s">
        <v>1233</v>
      </c>
      <c r="E159" s="256" t="s">
        <v>3158</v>
      </c>
      <c r="F159" s="230">
        <v>1249772.79</v>
      </c>
      <c r="G159" s="230">
        <v>0</v>
      </c>
      <c r="H159" s="230">
        <v>98540.03</v>
      </c>
      <c r="I159" s="256">
        <v>300245.67</v>
      </c>
      <c r="J159" s="256">
        <v>143394.09</v>
      </c>
      <c r="L159" s="234">
        <v>16237.5</v>
      </c>
      <c r="N159" s="234">
        <v>0</v>
      </c>
      <c r="Q159" s="256">
        <v>2.5</v>
      </c>
      <c r="R159" s="256">
        <v>1595931.52</v>
      </c>
      <c r="U159" s="231">
        <v>1831222.49</v>
      </c>
      <c r="V159" s="231">
        <v>373250</v>
      </c>
      <c r="W159" s="231">
        <v>891.65</v>
      </c>
      <c r="X159" s="231">
        <v>477680</v>
      </c>
      <c r="Z159" s="232">
        <v>1155886</v>
      </c>
      <c r="AC159" s="232">
        <v>458459.9</v>
      </c>
      <c r="AD159" s="232">
        <v>74464.44</v>
      </c>
      <c r="AF159" s="232">
        <v>26940</v>
      </c>
      <c r="AG159" s="77">
        <f t="shared" si="13"/>
        <v>1348312.82</v>
      </c>
      <c r="AH159" s="31">
        <f t="shared" si="14"/>
        <v>16237.5</v>
      </c>
      <c r="AI159" s="21">
        <f t="shared" si="15"/>
        <v>1332075.32</v>
      </c>
      <c r="AJ159" s="15">
        <f t="shared" si="16"/>
        <v>2683044.14</v>
      </c>
      <c r="AK159" s="16">
        <f t="shared" si="17"/>
        <v>1715750.3399999999</v>
      </c>
      <c r="AL159" s="26">
        <f t="shared" si="18"/>
        <v>967293.80000000028</v>
      </c>
    </row>
    <row r="160" spans="1:38" x14ac:dyDescent="0.2">
      <c r="A160" s="1" t="s">
        <v>513</v>
      </c>
      <c r="B160" s="1" t="s">
        <v>514</v>
      </c>
      <c r="C160" s="67">
        <v>2090</v>
      </c>
      <c r="D160" s="68" t="s">
        <v>1234</v>
      </c>
      <c r="E160" s="256" t="s">
        <v>3159</v>
      </c>
      <c r="F160" s="230">
        <v>653767.81999999995</v>
      </c>
      <c r="G160" s="230">
        <v>0</v>
      </c>
      <c r="H160" s="230">
        <v>46184.47</v>
      </c>
      <c r="I160" s="256">
        <v>303581.77</v>
      </c>
      <c r="J160" s="256">
        <v>122391.16</v>
      </c>
      <c r="K160" s="234">
        <v>3300</v>
      </c>
      <c r="L160" s="234">
        <v>53075.5</v>
      </c>
      <c r="R160" s="256">
        <v>2218013.29</v>
      </c>
      <c r="U160" s="231">
        <v>957799.55</v>
      </c>
      <c r="V160" s="231">
        <v>30000</v>
      </c>
      <c r="W160" s="231">
        <v>172.43</v>
      </c>
      <c r="X160" s="231">
        <v>903575.5</v>
      </c>
      <c r="Z160" s="232">
        <v>1235435.5</v>
      </c>
      <c r="AC160" s="232">
        <v>203487.02</v>
      </c>
      <c r="AD160" s="232">
        <v>54929.279999999999</v>
      </c>
      <c r="AG160" s="77">
        <f t="shared" si="13"/>
        <v>699952.28999999992</v>
      </c>
      <c r="AH160" s="31">
        <f t="shared" si="14"/>
        <v>56375.5</v>
      </c>
      <c r="AI160" s="21">
        <f t="shared" si="15"/>
        <v>643576.78999999992</v>
      </c>
      <c r="AJ160" s="15">
        <f t="shared" si="16"/>
        <v>1891547.48</v>
      </c>
      <c r="AK160" s="16">
        <f t="shared" si="17"/>
        <v>1493851.8</v>
      </c>
      <c r="AL160" s="26">
        <f t="shared" si="18"/>
        <v>397695.67999999993</v>
      </c>
    </row>
    <row r="161" spans="1:38" x14ac:dyDescent="0.2">
      <c r="A161" s="1" t="s">
        <v>513</v>
      </c>
      <c r="B161" s="1" t="s">
        <v>514</v>
      </c>
      <c r="C161" s="67">
        <v>3852</v>
      </c>
      <c r="D161" s="68" t="s">
        <v>1235</v>
      </c>
      <c r="E161" s="256" t="s">
        <v>3160</v>
      </c>
      <c r="F161" s="230">
        <v>616000.96</v>
      </c>
      <c r="G161" s="230">
        <v>0</v>
      </c>
      <c r="H161" s="230">
        <v>30421.99</v>
      </c>
      <c r="I161" s="256">
        <v>124843.76</v>
      </c>
      <c r="J161" s="256">
        <v>687642.37</v>
      </c>
      <c r="N161" s="234">
        <v>1044.57</v>
      </c>
      <c r="R161" s="256">
        <v>1904185.77</v>
      </c>
      <c r="U161" s="231">
        <v>1253380.1599999999</v>
      </c>
      <c r="V161" s="231">
        <v>46870</v>
      </c>
      <c r="W161" s="231">
        <v>433.25</v>
      </c>
      <c r="X161" s="231">
        <v>1542680</v>
      </c>
      <c r="Z161" s="232">
        <v>2105215.77</v>
      </c>
      <c r="AC161" s="232">
        <v>255332.09</v>
      </c>
      <c r="AD161" s="232">
        <v>136239.21</v>
      </c>
      <c r="AG161" s="77">
        <f t="shared" si="13"/>
        <v>646422.94999999995</v>
      </c>
      <c r="AH161" s="31">
        <f t="shared" si="14"/>
        <v>1044.57</v>
      </c>
      <c r="AI161" s="21">
        <f t="shared" si="15"/>
        <v>645378.38</v>
      </c>
      <c r="AJ161" s="15">
        <f t="shared" si="16"/>
        <v>2843363.41</v>
      </c>
      <c r="AK161" s="16">
        <f t="shared" si="17"/>
        <v>2496787.0699999998</v>
      </c>
      <c r="AL161" s="26">
        <f t="shared" si="18"/>
        <v>346576.34000000032</v>
      </c>
    </row>
    <row r="162" spans="1:38" x14ac:dyDescent="0.2">
      <c r="A162" s="1" t="s">
        <v>513</v>
      </c>
      <c r="B162" s="1" t="s">
        <v>514</v>
      </c>
      <c r="C162" s="67">
        <v>4000</v>
      </c>
      <c r="D162" s="68" t="s">
        <v>1236</v>
      </c>
      <c r="E162" s="256" t="s">
        <v>3161</v>
      </c>
      <c r="F162" s="230">
        <v>693754.54</v>
      </c>
      <c r="G162" s="230">
        <v>0</v>
      </c>
      <c r="H162" s="230">
        <v>18679.04</v>
      </c>
      <c r="I162" s="256">
        <v>388670.3</v>
      </c>
      <c r="J162" s="256">
        <v>713270.5</v>
      </c>
      <c r="N162" s="234">
        <v>269.5</v>
      </c>
      <c r="R162" s="256">
        <v>2050038.21</v>
      </c>
      <c r="U162" s="231">
        <v>1352254.22</v>
      </c>
      <c r="V162" s="231">
        <v>96325</v>
      </c>
      <c r="W162" s="231">
        <v>325.02</v>
      </c>
      <c r="X162" s="231">
        <v>793020.42</v>
      </c>
      <c r="Y162" s="231">
        <v>0.38</v>
      </c>
      <c r="Z162" s="232">
        <v>1331493.42</v>
      </c>
      <c r="AC162" s="232">
        <v>266031.92</v>
      </c>
      <c r="AD162" s="232">
        <v>135829.84</v>
      </c>
      <c r="AF162" s="232">
        <v>0.38</v>
      </c>
      <c r="AG162" s="77">
        <f t="shared" si="13"/>
        <v>712433.58000000007</v>
      </c>
      <c r="AH162" s="31">
        <f t="shared" si="14"/>
        <v>269.5</v>
      </c>
      <c r="AI162" s="21">
        <f t="shared" si="15"/>
        <v>712164.08000000007</v>
      </c>
      <c r="AJ162" s="15">
        <f t="shared" si="16"/>
        <v>2241925.04</v>
      </c>
      <c r="AK162" s="16">
        <f t="shared" si="17"/>
        <v>1733355.5599999998</v>
      </c>
      <c r="AL162" s="26">
        <f t="shared" si="18"/>
        <v>508569.48000000021</v>
      </c>
    </row>
    <row r="163" spans="1:38" x14ac:dyDescent="0.2">
      <c r="A163" s="1" t="s">
        <v>513</v>
      </c>
      <c r="B163" s="1" t="s">
        <v>514</v>
      </c>
      <c r="C163" s="67">
        <v>5502</v>
      </c>
      <c r="D163" s="68" t="s">
        <v>1237</v>
      </c>
      <c r="E163" s="256" t="s">
        <v>3162</v>
      </c>
      <c r="F163" s="230">
        <v>1237105.96</v>
      </c>
      <c r="G163" s="230">
        <v>0</v>
      </c>
      <c r="H163" s="230">
        <v>62104.09</v>
      </c>
      <c r="I163" s="256">
        <v>1931632.28</v>
      </c>
      <c r="J163" s="256">
        <v>195766.32</v>
      </c>
      <c r="N163" s="234">
        <v>70.09</v>
      </c>
      <c r="Q163" s="256">
        <v>-54447.14</v>
      </c>
      <c r="R163" s="256">
        <v>345682.71</v>
      </c>
      <c r="U163" s="231">
        <v>1917333.38</v>
      </c>
      <c r="V163" s="231">
        <v>228400</v>
      </c>
      <c r="W163" s="231">
        <v>714.37</v>
      </c>
      <c r="X163" s="231">
        <v>1211030</v>
      </c>
      <c r="Z163" s="232">
        <v>1939220</v>
      </c>
      <c r="AC163" s="232">
        <v>290624.65000000002</v>
      </c>
      <c r="AD163" s="232">
        <v>230060.53</v>
      </c>
      <c r="AG163" s="77">
        <f t="shared" si="13"/>
        <v>1299210.05</v>
      </c>
      <c r="AH163" s="31">
        <f t="shared" si="14"/>
        <v>70.09</v>
      </c>
      <c r="AI163" s="21">
        <f t="shared" si="15"/>
        <v>1299139.96</v>
      </c>
      <c r="AJ163" s="15">
        <f t="shared" si="16"/>
        <v>3357477.75</v>
      </c>
      <c r="AK163" s="16">
        <f t="shared" si="17"/>
        <v>2459905.1799999997</v>
      </c>
      <c r="AL163" s="26">
        <f t="shared" si="18"/>
        <v>897572.5700000003</v>
      </c>
    </row>
    <row r="164" spans="1:38" x14ac:dyDescent="0.2">
      <c r="A164" s="1" t="s">
        <v>517</v>
      </c>
      <c r="B164" s="1" t="s">
        <v>518</v>
      </c>
      <c r="C164" s="67">
        <v>2505</v>
      </c>
      <c r="D164" s="68" t="s">
        <v>1238</v>
      </c>
      <c r="E164" s="256" t="s">
        <v>3163</v>
      </c>
      <c r="F164" s="230">
        <v>1299629.04</v>
      </c>
      <c r="G164" s="230">
        <v>0</v>
      </c>
      <c r="H164" s="230">
        <v>77851.8</v>
      </c>
      <c r="I164" s="256">
        <v>896468.66</v>
      </c>
      <c r="J164" s="256">
        <v>183397.37</v>
      </c>
      <c r="K164" s="234">
        <v>3500</v>
      </c>
      <c r="L164" s="234">
        <v>14160</v>
      </c>
      <c r="N164" s="234">
        <v>183.93</v>
      </c>
      <c r="Q164" s="256">
        <v>139669.06</v>
      </c>
      <c r="R164" s="256">
        <v>633085.80000000005</v>
      </c>
      <c r="U164" s="231">
        <v>940603.83</v>
      </c>
      <c r="V164" s="231">
        <v>208200</v>
      </c>
      <c r="W164" s="231">
        <v>2149</v>
      </c>
      <c r="X164" s="231">
        <v>653030</v>
      </c>
      <c r="Y164" s="231">
        <v>10500</v>
      </c>
      <c r="Z164" s="232">
        <v>939739</v>
      </c>
      <c r="AC164" s="232">
        <v>399601.42</v>
      </c>
      <c r="AD164" s="232">
        <v>94692.15</v>
      </c>
      <c r="AG164" s="77">
        <f t="shared" si="13"/>
        <v>1377480.84</v>
      </c>
      <c r="AH164" s="31">
        <f t="shared" si="14"/>
        <v>17843.93</v>
      </c>
      <c r="AI164" s="21">
        <f t="shared" si="15"/>
        <v>1359636.9100000001</v>
      </c>
      <c r="AJ164" s="15">
        <f t="shared" si="16"/>
        <v>1814482.83</v>
      </c>
      <c r="AK164" s="16">
        <f t="shared" si="17"/>
        <v>1434032.5699999998</v>
      </c>
      <c r="AL164" s="26">
        <f t="shared" si="18"/>
        <v>380450.26000000024</v>
      </c>
    </row>
    <row r="165" spans="1:38" x14ac:dyDescent="0.2">
      <c r="A165" s="1" t="s">
        <v>517</v>
      </c>
      <c r="B165" s="1" t="s">
        <v>518</v>
      </c>
      <c r="C165" s="67">
        <v>3733</v>
      </c>
      <c r="D165" s="68" t="s">
        <v>1239</v>
      </c>
      <c r="E165" s="256" t="s">
        <v>3164</v>
      </c>
      <c r="F165" s="230">
        <v>1299898.79</v>
      </c>
      <c r="G165" s="230">
        <v>0</v>
      </c>
      <c r="H165" s="230">
        <v>44668.07</v>
      </c>
      <c r="I165" s="256">
        <v>94793.44</v>
      </c>
      <c r="J165" s="256">
        <v>221778.55</v>
      </c>
      <c r="L165" s="234">
        <v>32577.5</v>
      </c>
      <c r="N165" s="234">
        <v>298.79000000000002</v>
      </c>
      <c r="O165" s="256">
        <v>0</v>
      </c>
      <c r="Q165" s="256">
        <v>185836.08</v>
      </c>
      <c r="R165" s="256">
        <v>1315994.6399999999</v>
      </c>
      <c r="U165" s="231">
        <v>1107809.21</v>
      </c>
      <c r="V165" s="231">
        <v>34077</v>
      </c>
      <c r="W165" s="231">
        <v>2234.4299999999998</v>
      </c>
      <c r="X165" s="231">
        <v>778680</v>
      </c>
      <c r="Y165" s="231">
        <v>24750</v>
      </c>
      <c r="Z165" s="232">
        <v>1153340</v>
      </c>
      <c r="AC165" s="232">
        <v>378423.1</v>
      </c>
      <c r="AD165" s="232">
        <v>33508.58</v>
      </c>
      <c r="AG165" s="77">
        <f t="shared" si="13"/>
        <v>1344566.86</v>
      </c>
      <c r="AH165" s="31">
        <f t="shared" si="14"/>
        <v>32876.29</v>
      </c>
      <c r="AI165" s="21">
        <f t="shared" si="15"/>
        <v>1311690.57</v>
      </c>
      <c r="AJ165" s="15">
        <f t="shared" si="16"/>
        <v>1947550.64</v>
      </c>
      <c r="AK165" s="16">
        <f t="shared" si="17"/>
        <v>1565271.6800000002</v>
      </c>
      <c r="AL165" s="26">
        <f t="shared" si="18"/>
        <v>382278.95999999973</v>
      </c>
    </row>
    <row r="166" spans="1:38" x14ac:dyDescent="0.2">
      <c r="A166" s="1" t="s">
        <v>517</v>
      </c>
      <c r="B166" s="1" t="s">
        <v>518</v>
      </c>
      <c r="C166" s="67">
        <v>5221</v>
      </c>
      <c r="D166" s="68" t="s">
        <v>1240</v>
      </c>
      <c r="E166" s="256" t="s">
        <v>3165</v>
      </c>
      <c r="F166" s="230">
        <v>893464.23</v>
      </c>
      <c r="G166" s="230">
        <v>0</v>
      </c>
      <c r="H166" s="230">
        <v>54842.36</v>
      </c>
      <c r="I166" s="256">
        <v>122402.88</v>
      </c>
      <c r="J166" s="256">
        <v>527628.77</v>
      </c>
      <c r="K166" s="234">
        <v>4500</v>
      </c>
      <c r="N166" s="234">
        <v>0</v>
      </c>
      <c r="Q166" s="256">
        <v>209163.98</v>
      </c>
      <c r="R166" s="256">
        <v>1954472.19</v>
      </c>
      <c r="U166" s="231">
        <v>1204749.19</v>
      </c>
      <c r="V166" s="231">
        <v>195000</v>
      </c>
      <c r="W166" s="231">
        <v>1413.26</v>
      </c>
      <c r="X166" s="231">
        <v>1038120</v>
      </c>
      <c r="Y166" s="231">
        <v>12900</v>
      </c>
      <c r="Z166" s="232">
        <v>1464475</v>
      </c>
      <c r="AC166" s="232">
        <v>423618</v>
      </c>
      <c r="AD166" s="232">
        <v>114320.29</v>
      </c>
      <c r="AG166" s="77">
        <f t="shared" si="13"/>
        <v>948306.59</v>
      </c>
      <c r="AH166" s="31">
        <f t="shared" si="14"/>
        <v>4500</v>
      </c>
      <c r="AI166" s="21">
        <f t="shared" si="15"/>
        <v>943806.59</v>
      </c>
      <c r="AJ166" s="15">
        <f t="shared" si="16"/>
        <v>2452182.4500000002</v>
      </c>
      <c r="AK166" s="16">
        <f t="shared" si="17"/>
        <v>2002413.29</v>
      </c>
      <c r="AL166" s="26">
        <f t="shared" si="18"/>
        <v>449769.16000000015</v>
      </c>
    </row>
    <row r="167" spans="1:38" x14ac:dyDescent="0.2">
      <c r="A167" s="1" t="s">
        <v>517</v>
      </c>
      <c r="B167" s="1" t="s">
        <v>518</v>
      </c>
      <c r="C167" s="67">
        <v>2747</v>
      </c>
      <c r="D167" s="68" t="s">
        <v>1241</v>
      </c>
      <c r="E167" s="256" t="s">
        <v>3166</v>
      </c>
      <c r="F167" s="230">
        <v>994554.91</v>
      </c>
      <c r="G167" s="230">
        <v>0</v>
      </c>
      <c r="H167" s="230">
        <v>26530.52</v>
      </c>
      <c r="I167" s="256">
        <v>504484.01</v>
      </c>
      <c r="J167" s="256">
        <v>74228.41</v>
      </c>
      <c r="K167" s="234">
        <v>9872</v>
      </c>
      <c r="L167" s="234">
        <v>21816.5</v>
      </c>
      <c r="N167" s="234">
        <v>320.8</v>
      </c>
      <c r="Q167" s="256">
        <v>128918.68</v>
      </c>
      <c r="R167" s="256">
        <v>1659140.58</v>
      </c>
      <c r="U167" s="231">
        <v>973803.72</v>
      </c>
      <c r="V167" s="231">
        <v>247000</v>
      </c>
      <c r="W167" s="231">
        <v>1475.62</v>
      </c>
      <c r="X167" s="231">
        <v>1204680</v>
      </c>
      <c r="Y167" s="231">
        <v>26000</v>
      </c>
      <c r="Z167" s="232">
        <v>1479570</v>
      </c>
      <c r="AC167" s="232">
        <v>543797.92000000004</v>
      </c>
      <c r="AD167" s="232">
        <v>81236.89</v>
      </c>
      <c r="AG167" s="77">
        <f t="shared" si="13"/>
        <v>1021085.43</v>
      </c>
      <c r="AH167" s="31">
        <f t="shared" si="14"/>
        <v>32009.3</v>
      </c>
      <c r="AI167" s="21">
        <f t="shared" si="15"/>
        <v>989076.13</v>
      </c>
      <c r="AJ167" s="15">
        <f t="shared" si="16"/>
        <v>2452959.34</v>
      </c>
      <c r="AK167" s="16">
        <f t="shared" si="17"/>
        <v>2104604.81</v>
      </c>
      <c r="AL167" s="26">
        <f t="shared" si="18"/>
        <v>348354.5299999998</v>
      </c>
    </row>
    <row r="168" spans="1:38" x14ac:dyDescent="0.2">
      <c r="A168" s="1" t="s">
        <v>517</v>
      </c>
      <c r="B168" s="1" t="s">
        <v>518</v>
      </c>
      <c r="C168" s="67">
        <v>3860</v>
      </c>
      <c r="D168" s="68" t="s">
        <v>1242</v>
      </c>
      <c r="E168" s="256" t="s">
        <v>3167</v>
      </c>
      <c r="F168" s="230">
        <v>730675.14</v>
      </c>
      <c r="G168" s="230">
        <v>0</v>
      </c>
      <c r="H168" s="230">
        <v>35889.22</v>
      </c>
      <c r="I168" s="256">
        <v>451540.05</v>
      </c>
      <c r="J168" s="256">
        <v>117396.42</v>
      </c>
      <c r="K168" s="234">
        <v>10000</v>
      </c>
      <c r="L168" s="234">
        <v>35157.800000000003</v>
      </c>
      <c r="N168" s="234">
        <v>1189.3699999999999</v>
      </c>
      <c r="Q168" s="256">
        <v>186095.32</v>
      </c>
      <c r="R168" s="256">
        <v>3430123.36</v>
      </c>
      <c r="U168" s="231">
        <v>1174842.6200000001</v>
      </c>
      <c r="V168" s="231">
        <v>234000</v>
      </c>
      <c r="X168" s="231">
        <v>1643080</v>
      </c>
      <c r="Y168" s="231">
        <v>19450</v>
      </c>
      <c r="Z168" s="232">
        <v>2079330</v>
      </c>
      <c r="AC168" s="232">
        <v>781963.05</v>
      </c>
      <c r="AD168" s="232">
        <v>129095.05</v>
      </c>
      <c r="AG168" s="77">
        <f t="shared" si="13"/>
        <v>766564.36</v>
      </c>
      <c r="AH168" s="31">
        <f t="shared" si="14"/>
        <v>46347.170000000006</v>
      </c>
      <c r="AI168" s="21">
        <f t="shared" si="15"/>
        <v>720217.19</v>
      </c>
      <c r="AJ168" s="15">
        <f t="shared" si="16"/>
        <v>3071372.62</v>
      </c>
      <c r="AK168" s="16">
        <f t="shared" si="17"/>
        <v>2990388.0999999996</v>
      </c>
      <c r="AL168" s="26">
        <f t="shared" si="18"/>
        <v>80984.520000000484</v>
      </c>
    </row>
    <row r="169" spans="1:38" x14ac:dyDescent="0.2">
      <c r="A169" s="1" t="s">
        <v>521</v>
      </c>
      <c r="B169" s="1" t="s">
        <v>522</v>
      </c>
      <c r="C169" s="67">
        <v>992</v>
      </c>
      <c r="D169" s="68" t="s">
        <v>1243</v>
      </c>
      <c r="E169" s="256" t="s">
        <v>3168</v>
      </c>
      <c r="F169" s="230">
        <v>460759.56</v>
      </c>
      <c r="G169" s="230">
        <v>0</v>
      </c>
      <c r="H169" s="230">
        <v>73196.83</v>
      </c>
      <c r="I169" s="256">
        <v>3736480.89</v>
      </c>
      <c r="J169" s="256">
        <v>112889.81</v>
      </c>
      <c r="N169" s="234">
        <v>1255.92</v>
      </c>
      <c r="Q169" s="256">
        <v>20.37</v>
      </c>
      <c r="R169" s="256">
        <v>2074034.47</v>
      </c>
      <c r="U169" s="231">
        <v>868796.7</v>
      </c>
      <c r="W169" s="231">
        <v>878.68</v>
      </c>
      <c r="X169" s="231">
        <v>520730</v>
      </c>
      <c r="Z169" s="232">
        <v>1025098</v>
      </c>
      <c r="AC169" s="232">
        <v>370018.6</v>
      </c>
      <c r="AD169" s="232">
        <v>6377.35</v>
      </c>
      <c r="AG169" s="77">
        <f t="shared" si="13"/>
        <v>533956.39</v>
      </c>
      <c r="AH169" s="31">
        <f t="shared" si="14"/>
        <v>1255.92</v>
      </c>
      <c r="AI169" s="21">
        <f t="shared" si="15"/>
        <v>532700.47</v>
      </c>
      <c r="AJ169" s="15">
        <f t="shared" si="16"/>
        <v>1390405.38</v>
      </c>
      <c r="AK169" s="16">
        <f t="shared" si="17"/>
        <v>1401493.9500000002</v>
      </c>
      <c r="AL169" s="26">
        <f t="shared" si="18"/>
        <v>-11088.570000000298</v>
      </c>
    </row>
    <row r="170" spans="1:38" x14ac:dyDescent="0.2">
      <c r="A170" s="1" t="s">
        <v>521</v>
      </c>
      <c r="B170" s="1" t="s">
        <v>522</v>
      </c>
      <c r="C170" s="67">
        <v>5690</v>
      </c>
      <c r="D170" s="68" t="s">
        <v>1244</v>
      </c>
      <c r="E170" s="256" t="s">
        <v>3169</v>
      </c>
      <c r="F170" s="230">
        <v>608084.54</v>
      </c>
      <c r="G170" s="230">
        <v>0</v>
      </c>
      <c r="H170" s="230">
        <v>91393.31</v>
      </c>
      <c r="I170" s="256">
        <v>206533.4</v>
      </c>
      <c r="J170" s="256">
        <v>51742.25</v>
      </c>
      <c r="N170" s="234">
        <v>140465.99</v>
      </c>
      <c r="Q170" s="256">
        <v>7.19</v>
      </c>
      <c r="R170" s="256">
        <v>2188176.4900000002</v>
      </c>
      <c r="U170" s="231">
        <v>1195586.8899999999</v>
      </c>
      <c r="V170" s="231">
        <v>16500</v>
      </c>
      <c r="W170" s="231">
        <v>1051.31</v>
      </c>
      <c r="X170" s="231">
        <v>865441</v>
      </c>
      <c r="Z170" s="232">
        <v>1499027.99</v>
      </c>
      <c r="AC170" s="232">
        <v>572135.48</v>
      </c>
      <c r="AD170" s="232">
        <v>60741.3</v>
      </c>
      <c r="AG170" s="77">
        <f t="shared" si="13"/>
        <v>699477.85000000009</v>
      </c>
      <c r="AH170" s="31">
        <f t="shared" si="14"/>
        <v>140465.99</v>
      </c>
      <c r="AI170" s="21">
        <f t="shared" si="15"/>
        <v>559011.8600000001</v>
      </c>
      <c r="AJ170" s="15">
        <f t="shared" si="16"/>
        <v>2078579.2</v>
      </c>
      <c r="AK170" s="16">
        <f t="shared" si="17"/>
        <v>2131904.77</v>
      </c>
      <c r="AL170" s="26">
        <f t="shared" si="18"/>
        <v>-53325.570000000065</v>
      </c>
    </row>
    <row r="171" spans="1:38" x14ac:dyDescent="0.2">
      <c r="A171" s="1" t="s">
        <v>521</v>
      </c>
      <c r="B171" s="1" t="s">
        <v>522</v>
      </c>
      <c r="C171" s="67">
        <v>3265</v>
      </c>
      <c r="D171" s="68" t="s">
        <v>1245</v>
      </c>
      <c r="E171" s="256" t="s">
        <v>3170</v>
      </c>
      <c r="F171" s="230">
        <v>432988.1</v>
      </c>
      <c r="G171" s="230">
        <v>0</v>
      </c>
      <c r="H171" s="230">
        <v>111063.82</v>
      </c>
      <c r="I171" s="256">
        <v>456021.69</v>
      </c>
      <c r="J171" s="256">
        <v>656164.74</v>
      </c>
      <c r="N171" s="234">
        <v>4468</v>
      </c>
      <c r="Q171" s="256">
        <v>14156</v>
      </c>
      <c r="R171" s="256">
        <v>1890317.34</v>
      </c>
      <c r="U171" s="231">
        <v>866131.25</v>
      </c>
      <c r="V171" s="231">
        <v>9000</v>
      </c>
      <c r="W171" s="231">
        <v>1864.85</v>
      </c>
      <c r="X171" s="231">
        <v>802090</v>
      </c>
      <c r="Z171" s="232">
        <v>1193977</v>
      </c>
      <c r="AC171" s="232">
        <v>506133.6</v>
      </c>
      <c r="AD171" s="232">
        <v>64200.15</v>
      </c>
      <c r="AG171" s="77">
        <f t="shared" si="13"/>
        <v>544051.91999999993</v>
      </c>
      <c r="AH171" s="31">
        <f t="shared" si="14"/>
        <v>4468</v>
      </c>
      <c r="AI171" s="21">
        <f t="shared" si="15"/>
        <v>539583.91999999993</v>
      </c>
      <c r="AJ171" s="15">
        <f t="shared" si="16"/>
        <v>1679086.1</v>
      </c>
      <c r="AK171" s="16">
        <f t="shared" si="17"/>
        <v>1764310.75</v>
      </c>
      <c r="AL171" s="26">
        <f t="shared" si="18"/>
        <v>-85224.649999999907</v>
      </c>
    </row>
    <row r="172" spans="1:38" x14ac:dyDescent="0.2">
      <c r="A172" s="1" t="s">
        <v>521</v>
      </c>
      <c r="B172" s="1" t="s">
        <v>522</v>
      </c>
      <c r="C172" s="67">
        <v>5131</v>
      </c>
      <c r="D172" s="68" t="s">
        <v>1246</v>
      </c>
      <c r="E172" s="256" t="s">
        <v>3171</v>
      </c>
      <c r="F172" s="230">
        <v>535648.84</v>
      </c>
      <c r="G172" s="230">
        <v>0</v>
      </c>
      <c r="H172" s="230">
        <v>60975.26</v>
      </c>
      <c r="I172" s="256">
        <v>292143.95</v>
      </c>
      <c r="J172" s="256">
        <v>179367.2</v>
      </c>
      <c r="N172" s="234">
        <v>183950.8</v>
      </c>
      <c r="Q172" s="256">
        <v>-30800</v>
      </c>
      <c r="R172" s="256">
        <v>2400624.13</v>
      </c>
      <c r="U172" s="231">
        <v>872620.85</v>
      </c>
      <c r="W172" s="231">
        <v>993.41</v>
      </c>
      <c r="X172" s="231">
        <v>1270620</v>
      </c>
      <c r="Z172" s="232">
        <v>1696135.75</v>
      </c>
      <c r="AA172" s="232">
        <v>7500</v>
      </c>
      <c r="AC172" s="232">
        <v>427465.62</v>
      </c>
      <c r="AD172" s="232">
        <v>114384.41</v>
      </c>
      <c r="AG172" s="77">
        <f t="shared" si="13"/>
        <v>596624.1</v>
      </c>
      <c r="AH172" s="31">
        <f t="shared" si="14"/>
        <v>183950.8</v>
      </c>
      <c r="AI172" s="21">
        <f t="shared" si="15"/>
        <v>412673.3</v>
      </c>
      <c r="AJ172" s="15">
        <f t="shared" si="16"/>
        <v>2144234.2599999998</v>
      </c>
      <c r="AK172" s="16">
        <f t="shared" si="17"/>
        <v>2245485.7800000003</v>
      </c>
      <c r="AL172" s="26">
        <f t="shared" si="18"/>
        <v>-101251.52000000048</v>
      </c>
    </row>
    <row r="173" spans="1:38" x14ac:dyDescent="0.2">
      <c r="A173" s="1" t="s">
        <v>521</v>
      </c>
      <c r="B173" s="1" t="s">
        <v>522</v>
      </c>
      <c r="C173" s="67">
        <v>3470</v>
      </c>
      <c r="D173" s="68" t="s">
        <v>1247</v>
      </c>
      <c r="E173" s="256" t="s">
        <v>3172</v>
      </c>
      <c r="F173" s="230">
        <v>1082272.0900000001</v>
      </c>
      <c r="G173" s="230">
        <v>0</v>
      </c>
      <c r="H173" s="230">
        <v>44581.41</v>
      </c>
      <c r="I173" s="256">
        <v>666436</v>
      </c>
      <c r="J173" s="256">
        <v>493068.1</v>
      </c>
      <c r="N173" s="234">
        <v>364.98</v>
      </c>
      <c r="Q173" s="256">
        <v>-7.79</v>
      </c>
      <c r="R173" s="256">
        <v>1658240.02</v>
      </c>
      <c r="U173" s="231">
        <v>1314940.25</v>
      </c>
      <c r="V173" s="231">
        <v>130800</v>
      </c>
      <c r="W173" s="231">
        <v>1669.14</v>
      </c>
      <c r="X173" s="231">
        <v>764230</v>
      </c>
      <c r="Z173" s="232">
        <v>1459848</v>
      </c>
      <c r="AC173" s="232">
        <v>527701.39</v>
      </c>
      <c r="AD173" s="232">
        <v>99314.53</v>
      </c>
      <c r="AG173" s="77">
        <f t="shared" si="13"/>
        <v>1126853.5</v>
      </c>
      <c r="AH173" s="31">
        <f t="shared" si="14"/>
        <v>364.98</v>
      </c>
      <c r="AI173" s="21">
        <f t="shared" si="15"/>
        <v>1126488.52</v>
      </c>
      <c r="AJ173" s="15">
        <f t="shared" si="16"/>
        <v>2211639.3899999997</v>
      </c>
      <c r="AK173" s="16">
        <f t="shared" si="17"/>
        <v>2086863.9200000002</v>
      </c>
      <c r="AL173" s="26">
        <f t="shared" si="18"/>
        <v>124775.46999999951</v>
      </c>
    </row>
    <row r="174" spans="1:38" x14ac:dyDescent="0.2">
      <c r="A174" s="1" t="s">
        <v>521</v>
      </c>
      <c r="B174" s="1" t="s">
        <v>522</v>
      </c>
      <c r="C174" s="67">
        <v>6314</v>
      </c>
      <c r="D174" s="68" t="s">
        <v>1248</v>
      </c>
      <c r="E174" s="254" t="s">
        <v>3173</v>
      </c>
      <c r="F174" s="230">
        <v>460451.31</v>
      </c>
      <c r="G174" s="230">
        <v>0</v>
      </c>
      <c r="H174" s="230">
        <v>102383.65</v>
      </c>
      <c r="I174" s="256">
        <v>351189.11</v>
      </c>
      <c r="J174" s="256">
        <v>102828.58</v>
      </c>
      <c r="N174" s="234">
        <v>17.37</v>
      </c>
      <c r="Q174" s="256">
        <v>-15600</v>
      </c>
      <c r="R174" s="256">
        <v>2400624.13</v>
      </c>
      <c r="U174" s="231">
        <v>1352240.02</v>
      </c>
      <c r="V174" s="231">
        <v>44300</v>
      </c>
      <c r="W174" s="231">
        <v>693.93</v>
      </c>
      <c r="X174" s="231">
        <v>750270</v>
      </c>
      <c r="Z174" s="232">
        <v>1486885.92</v>
      </c>
      <c r="AC174" s="232">
        <v>618039.99</v>
      </c>
      <c r="AD174" s="232">
        <v>64343.23</v>
      </c>
      <c r="AG174" s="77">
        <f t="shared" si="13"/>
        <v>562834.96</v>
      </c>
      <c r="AH174" s="31">
        <f t="shared" si="14"/>
        <v>17.37</v>
      </c>
      <c r="AI174" s="21">
        <f t="shared" si="15"/>
        <v>562817.59</v>
      </c>
      <c r="AJ174" s="15">
        <f t="shared" si="16"/>
        <v>2147503.9500000002</v>
      </c>
      <c r="AK174" s="16">
        <f t="shared" si="17"/>
        <v>2169269.14</v>
      </c>
      <c r="AL174" s="26">
        <f t="shared" si="18"/>
        <v>-21765.189999999944</v>
      </c>
    </row>
    <row r="175" spans="1:38" x14ac:dyDescent="0.2">
      <c r="A175" s="1" t="s">
        <v>525</v>
      </c>
      <c r="B175" s="1" t="s">
        <v>526</v>
      </c>
      <c r="C175" s="67">
        <v>4818</v>
      </c>
      <c r="D175" s="68" t="s">
        <v>1249</v>
      </c>
      <c r="E175" s="256" t="s">
        <v>3174</v>
      </c>
      <c r="F175" s="230">
        <v>801837.06</v>
      </c>
      <c r="G175" s="230">
        <v>0</v>
      </c>
      <c r="H175" s="230">
        <v>22627.69</v>
      </c>
      <c r="I175" s="256">
        <v>130267.87</v>
      </c>
      <c r="J175" s="256">
        <v>84352.34</v>
      </c>
      <c r="N175" s="234">
        <v>65.42</v>
      </c>
      <c r="R175" s="256">
        <v>1908740.29</v>
      </c>
      <c r="U175" s="231">
        <v>1361310.62</v>
      </c>
      <c r="W175" s="231">
        <v>1543.65</v>
      </c>
      <c r="X175" s="231">
        <v>1009670</v>
      </c>
      <c r="Z175" s="232">
        <v>1527320</v>
      </c>
      <c r="AC175" s="232">
        <v>505326.6</v>
      </c>
      <c r="AD175" s="232">
        <v>54697.34</v>
      </c>
      <c r="AG175" s="77">
        <f t="shared" si="13"/>
        <v>824464.75</v>
      </c>
      <c r="AH175" s="31">
        <f t="shared" si="14"/>
        <v>65.42</v>
      </c>
      <c r="AI175" s="21">
        <f t="shared" si="15"/>
        <v>824399.33</v>
      </c>
      <c r="AJ175" s="15">
        <f t="shared" si="16"/>
        <v>2372524.27</v>
      </c>
      <c r="AK175" s="16">
        <f t="shared" si="17"/>
        <v>2087343.9400000002</v>
      </c>
      <c r="AL175" s="26">
        <f t="shared" si="18"/>
        <v>285180.32999999984</v>
      </c>
    </row>
    <row r="176" spans="1:38" x14ac:dyDescent="0.2">
      <c r="A176" s="1" t="s">
        <v>525</v>
      </c>
      <c r="B176" s="1" t="s">
        <v>526</v>
      </c>
      <c r="C176" s="67">
        <v>3493</v>
      </c>
      <c r="D176" s="68" t="s">
        <v>1250</v>
      </c>
      <c r="E176" s="256" t="s">
        <v>3175</v>
      </c>
      <c r="F176" s="230">
        <v>807657.39</v>
      </c>
      <c r="G176" s="230">
        <v>0</v>
      </c>
      <c r="H176" s="230">
        <v>36317.96</v>
      </c>
      <c r="I176" s="256">
        <v>453392.73</v>
      </c>
      <c r="J176" s="256">
        <v>155391.78</v>
      </c>
      <c r="N176" s="234">
        <v>46.83</v>
      </c>
      <c r="R176" s="256">
        <v>2036218.61</v>
      </c>
      <c r="U176" s="231">
        <v>1374529.04</v>
      </c>
      <c r="V176" s="231">
        <v>80000</v>
      </c>
      <c r="W176" s="231">
        <v>1347.47</v>
      </c>
      <c r="X176" s="231">
        <v>945190</v>
      </c>
      <c r="Z176" s="232">
        <v>1635790</v>
      </c>
      <c r="AC176" s="232">
        <v>452118.06</v>
      </c>
      <c r="AD176" s="232">
        <v>125603.95</v>
      </c>
      <c r="AG176" s="77">
        <f t="shared" si="13"/>
        <v>843975.35</v>
      </c>
      <c r="AH176" s="31">
        <f t="shared" si="14"/>
        <v>46.83</v>
      </c>
      <c r="AI176" s="21">
        <f t="shared" si="15"/>
        <v>843928.52</v>
      </c>
      <c r="AJ176" s="15">
        <f t="shared" si="16"/>
        <v>2401066.5099999998</v>
      </c>
      <c r="AK176" s="16">
        <f t="shared" si="17"/>
        <v>2213512.0100000002</v>
      </c>
      <c r="AL176" s="26">
        <f t="shared" si="18"/>
        <v>187554.49999999953</v>
      </c>
    </row>
    <row r="177" spans="1:38" x14ac:dyDescent="0.2">
      <c r="A177" s="1" t="s">
        <v>525</v>
      </c>
      <c r="B177" s="1" t="s">
        <v>526</v>
      </c>
      <c r="C177" s="67">
        <v>2171</v>
      </c>
      <c r="D177" s="68" t="s">
        <v>1251</v>
      </c>
      <c r="E177" s="256" t="s">
        <v>3176</v>
      </c>
      <c r="F177" s="230">
        <v>729657.83</v>
      </c>
      <c r="G177" s="230">
        <v>0</v>
      </c>
      <c r="H177" s="230">
        <v>24989.16</v>
      </c>
      <c r="I177" s="256">
        <v>53402.86</v>
      </c>
      <c r="J177" s="256">
        <v>154514.87</v>
      </c>
      <c r="N177" s="234">
        <v>37.380000000000003</v>
      </c>
      <c r="R177" s="256">
        <v>2581996.2400000002</v>
      </c>
      <c r="U177" s="231">
        <v>862660.41</v>
      </c>
      <c r="V177" s="231">
        <v>70135</v>
      </c>
      <c r="W177" s="231">
        <v>1129.03</v>
      </c>
      <c r="X177" s="231">
        <v>590990</v>
      </c>
      <c r="Z177" s="232">
        <v>930000</v>
      </c>
      <c r="AC177" s="232">
        <v>265342.03999999998</v>
      </c>
      <c r="AD177" s="232">
        <v>126356.9</v>
      </c>
      <c r="AG177" s="77">
        <f t="shared" si="13"/>
        <v>754646.99</v>
      </c>
      <c r="AH177" s="31">
        <f t="shared" si="14"/>
        <v>37.380000000000003</v>
      </c>
      <c r="AI177" s="21">
        <f t="shared" si="15"/>
        <v>754609.61</v>
      </c>
      <c r="AJ177" s="15">
        <f t="shared" si="16"/>
        <v>1524914.44</v>
      </c>
      <c r="AK177" s="16">
        <f t="shared" si="17"/>
        <v>1321698.94</v>
      </c>
      <c r="AL177" s="26">
        <f t="shared" si="18"/>
        <v>203215.5</v>
      </c>
    </row>
    <row r="178" spans="1:38" x14ac:dyDescent="0.2">
      <c r="A178" s="1" t="s">
        <v>525</v>
      </c>
      <c r="B178" s="1" t="s">
        <v>526</v>
      </c>
      <c r="C178" s="67">
        <v>4974</v>
      </c>
      <c r="D178" s="68" t="s">
        <v>1252</v>
      </c>
      <c r="E178" s="256" t="s">
        <v>3177</v>
      </c>
      <c r="F178" s="230">
        <v>745206.33</v>
      </c>
      <c r="G178" s="230">
        <v>0</v>
      </c>
      <c r="H178" s="230">
        <v>23432.04</v>
      </c>
      <c r="I178" s="256">
        <v>177159.02</v>
      </c>
      <c r="J178" s="256">
        <v>147328.13</v>
      </c>
      <c r="N178" s="234">
        <v>194.42</v>
      </c>
      <c r="R178" s="256">
        <v>1442473.15</v>
      </c>
      <c r="U178" s="231">
        <v>1179864.56</v>
      </c>
      <c r="V178" s="231">
        <v>133539</v>
      </c>
      <c r="W178" s="231">
        <v>921.23</v>
      </c>
      <c r="X178" s="231">
        <v>786560</v>
      </c>
      <c r="Y178" s="231">
        <v>5608</v>
      </c>
      <c r="Z178" s="232">
        <v>1116320</v>
      </c>
      <c r="AC178" s="232">
        <v>370335.38</v>
      </c>
      <c r="AD178" s="232">
        <v>111219.42</v>
      </c>
      <c r="AG178" s="77">
        <f t="shared" si="13"/>
        <v>768638.37</v>
      </c>
      <c r="AH178" s="31">
        <f t="shared" si="14"/>
        <v>194.42</v>
      </c>
      <c r="AI178" s="21">
        <f t="shared" si="15"/>
        <v>768443.95</v>
      </c>
      <c r="AJ178" s="15">
        <f t="shared" si="16"/>
        <v>2106492.79</v>
      </c>
      <c r="AK178" s="16">
        <f t="shared" si="17"/>
        <v>1597874.7999999998</v>
      </c>
      <c r="AL178" s="26">
        <f t="shared" si="18"/>
        <v>508617.99000000022</v>
      </c>
    </row>
    <row r="179" spans="1:38" x14ac:dyDescent="0.2">
      <c r="A179" s="1" t="s">
        <v>525</v>
      </c>
      <c r="B179" s="1" t="s">
        <v>526</v>
      </c>
      <c r="C179" s="67">
        <v>2190</v>
      </c>
      <c r="D179" s="68" t="s">
        <v>1253</v>
      </c>
      <c r="E179" s="256" t="s">
        <v>3178</v>
      </c>
      <c r="F179" s="230">
        <v>883493.97</v>
      </c>
      <c r="G179" s="230">
        <v>0</v>
      </c>
      <c r="H179" s="230">
        <v>4440.4799999999996</v>
      </c>
      <c r="I179" s="256">
        <v>238061.35</v>
      </c>
      <c r="J179" s="256">
        <v>108174.44</v>
      </c>
      <c r="N179" s="234">
        <v>0</v>
      </c>
      <c r="R179" s="256">
        <v>1708773.29</v>
      </c>
      <c r="U179" s="231">
        <v>748048.25</v>
      </c>
      <c r="V179" s="231">
        <v>113000</v>
      </c>
      <c r="W179" s="231">
        <v>1430.31</v>
      </c>
      <c r="X179" s="231">
        <v>681730</v>
      </c>
      <c r="Z179" s="232">
        <v>932520</v>
      </c>
      <c r="AC179" s="232">
        <v>321947.53999999998</v>
      </c>
      <c r="AD179" s="232">
        <v>95434.1</v>
      </c>
      <c r="AG179" s="77">
        <f t="shared" si="13"/>
        <v>887934.45</v>
      </c>
      <c r="AH179" s="31">
        <f t="shared" si="14"/>
        <v>0</v>
      </c>
      <c r="AI179" s="21">
        <f t="shared" si="15"/>
        <v>887934.45</v>
      </c>
      <c r="AJ179" s="15">
        <f t="shared" si="16"/>
        <v>1544208.56</v>
      </c>
      <c r="AK179" s="16">
        <f t="shared" si="17"/>
        <v>1349901.6400000001</v>
      </c>
      <c r="AL179" s="26">
        <f t="shared" si="18"/>
        <v>194306.91999999993</v>
      </c>
    </row>
    <row r="180" spans="1:38" x14ac:dyDescent="0.2">
      <c r="A180" s="1" t="s">
        <v>525</v>
      </c>
      <c r="B180" s="1" t="s">
        <v>526</v>
      </c>
      <c r="C180" s="67">
        <v>3183</v>
      </c>
      <c r="D180" s="68" t="s">
        <v>1254</v>
      </c>
      <c r="E180" s="256" t="s">
        <v>3179</v>
      </c>
      <c r="F180" s="230">
        <v>631026.61</v>
      </c>
      <c r="G180" s="230">
        <v>0</v>
      </c>
      <c r="H180" s="230">
        <v>22163.3</v>
      </c>
      <c r="I180" s="256">
        <v>25950.799999999999</v>
      </c>
      <c r="J180" s="256">
        <v>54506.58</v>
      </c>
      <c r="N180" s="234">
        <v>29.8</v>
      </c>
      <c r="Q180" s="256">
        <v>-4</v>
      </c>
      <c r="R180" s="256">
        <v>1572242.02</v>
      </c>
      <c r="U180" s="231">
        <v>889245.92</v>
      </c>
      <c r="V180" s="231">
        <v>208913</v>
      </c>
      <c r="W180" s="231">
        <v>1151.17</v>
      </c>
      <c r="X180" s="231">
        <v>690900</v>
      </c>
      <c r="Z180" s="232">
        <v>1054600</v>
      </c>
      <c r="AC180" s="232">
        <v>381245.31</v>
      </c>
      <c r="AD180" s="232">
        <v>36463.4</v>
      </c>
      <c r="AG180" s="77">
        <f t="shared" si="13"/>
        <v>653189.91</v>
      </c>
      <c r="AH180" s="31">
        <f t="shared" si="14"/>
        <v>29.8</v>
      </c>
      <c r="AI180" s="21">
        <f t="shared" si="15"/>
        <v>653160.11</v>
      </c>
      <c r="AJ180" s="15">
        <f t="shared" si="16"/>
        <v>1790210.0899999999</v>
      </c>
      <c r="AK180" s="16">
        <f t="shared" si="17"/>
        <v>1472308.71</v>
      </c>
      <c r="AL180" s="26">
        <f t="shared" si="18"/>
        <v>317901.37999999989</v>
      </c>
    </row>
    <row r="181" spans="1:38" x14ac:dyDescent="0.2">
      <c r="A181" s="1" t="s">
        <v>525</v>
      </c>
      <c r="B181" s="1" t="s">
        <v>526</v>
      </c>
      <c r="C181" s="67">
        <v>3642</v>
      </c>
      <c r="D181" s="68" t="s">
        <v>1255</v>
      </c>
      <c r="E181" s="256" t="s">
        <v>3180</v>
      </c>
      <c r="F181" s="230">
        <v>662397.35</v>
      </c>
      <c r="G181" s="230">
        <v>0</v>
      </c>
      <c r="H181" s="230">
        <v>16438.830000000002</v>
      </c>
      <c r="I181" s="256">
        <v>92215.11</v>
      </c>
      <c r="J181" s="256">
        <v>121249.71</v>
      </c>
      <c r="N181" s="234">
        <v>46.74</v>
      </c>
      <c r="R181" s="256">
        <v>1286359.3700000001</v>
      </c>
      <c r="U181" s="231">
        <v>1286365.6499999999</v>
      </c>
      <c r="V181" s="231">
        <v>122555</v>
      </c>
      <c r="W181" s="231">
        <v>1171.01</v>
      </c>
      <c r="X181" s="231">
        <v>748509</v>
      </c>
      <c r="Z181" s="232">
        <v>1204479</v>
      </c>
      <c r="AC181" s="232">
        <v>413999.02</v>
      </c>
      <c r="AD181" s="232">
        <v>50134.02</v>
      </c>
      <c r="AG181" s="77">
        <f t="shared" si="13"/>
        <v>678836.17999999993</v>
      </c>
      <c r="AH181" s="31">
        <f t="shared" si="14"/>
        <v>46.74</v>
      </c>
      <c r="AI181" s="21">
        <f t="shared" si="15"/>
        <v>678789.44</v>
      </c>
      <c r="AJ181" s="15">
        <f t="shared" si="16"/>
        <v>2158600.66</v>
      </c>
      <c r="AK181" s="16">
        <f t="shared" si="17"/>
        <v>1668612.04</v>
      </c>
      <c r="AL181" s="26">
        <f t="shared" si="18"/>
        <v>489988.62000000011</v>
      </c>
    </row>
    <row r="182" spans="1:38" x14ac:dyDescent="0.2">
      <c r="A182" s="1" t="s">
        <v>529</v>
      </c>
      <c r="B182" s="1" t="s">
        <v>531</v>
      </c>
      <c r="C182" s="67">
        <v>3093</v>
      </c>
      <c r="D182" s="68" t="s">
        <v>1256</v>
      </c>
      <c r="E182" s="256" t="s">
        <v>3181</v>
      </c>
      <c r="F182" s="230">
        <v>683227.92</v>
      </c>
      <c r="G182" s="230">
        <v>21454.880000000001</v>
      </c>
      <c r="H182" s="230">
        <v>58664.92</v>
      </c>
      <c r="I182" s="256">
        <v>239880.73</v>
      </c>
      <c r="J182" s="256">
        <v>79321.570000000007</v>
      </c>
      <c r="K182" s="234">
        <v>68429.47</v>
      </c>
      <c r="L182" s="234">
        <v>8575.43</v>
      </c>
      <c r="M182" s="234">
        <v>1107</v>
      </c>
      <c r="R182" s="256">
        <v>1621669.25</v>
      </c>
      <c r="U182" s="231">
        <v>761013.47</v>
      </c>
      <c r="W182" s="231">
        <v>1057.18</v>
      </c>
      <c r="X182" s="231">
        <v>300090</v>
      </c>
      <c r="Y182" s="231">
        <v>121495.8</v>
      </c>
      <c r="Z182" s="232">
        <v>709748.5</v>
      </c>
      <c r="AC182" s="232">
        <v>189292.78</v>
      </c>
      <c r="AD182" s="232">
        <v>39825.58</v>
      </c>
      <c r="AG182" s="77">
        <f t="shared" si="13"/>
        <v>763347.72000000009</v>
      </c>
      <c r="AH182" s="31">
        <f t="shared" si="14"/>
        <v>78111.899999999994</v>
      </c>
      <c r="AI182" s="21">
        <f t="shared" si="15"/>
        <v>685235.82000000007</v>
      </c>
      <c r="AJ182" s="15">
        <f t="shared" si="16"/>
        <v>1183656.45</v>
      </c>
      <c r="AK182" s="16">
        <f t="shared" si="17"/>
        <v>938866.86</v>
      </c>
      <c r="AL182" s="26">
        <f t="shared" si="18"/>
        <v>244789.58999999997</v>
      </c>
    </row>
    <row r="183" spans="1:38" x14ac:dyDescent="0.2">
      <c r="A183" s="1" t="s">
        <v>529</v>
      </c>
      <c r="B183" s="1" t="s">
        <v>531</v>
      </c>
      <c r="C183" s="67">
        <v>2775</v>
      </c>
      <c r="D183" s="68" t="s">
        <v>1257</v>
      </c>
      <c r="E183" s="256" t="s">
        <v>3182</v>
      </c>
      <c r="F183" s="230">
        <v>287305.69</v>
      </c>
      <c r="G183" s="230">
        <v>0</v>
      </c>
      <c r="H183" s="230">
        <v>46040.97</v>
      </c>
      <c r="I183" s="256">
        <v>308474.92</v>
      </c>
      <c r="J183" s="256">
        <v>246036.5</v>
      </c>
      <c r="K183" s="234">
        <v>32685</v>
      </c>
      <c r="R183" s="256">
        <v>2143817.25</v>
      </c>
      <c r="U183" s="231">
        <v>835704.45</v>
      </c>
      <c r="W183" s="231">
        <v>386.7</v>
      </c>
      <c r="X183" s="231">
        <v>856520</v>
      </c>
      <c r="Y183" s="231">
        <v>122607.08</v>
      </c>
      <c r="Z183" s="232">
        <v>1123815</v>
      </c>
      <c r="AC183" s="232">
        <v>435398.49</v>
      </c>
      <c r="AD183" s="232">
        <v>76727.850000000006</v>
      </c>
      <c r="AG183" s="77">
        <f t="shared" si="13"/>
        <v>333346.66000000003</v>
      </c>
      <c r="AH183" s="31">
        <f t="shared" si="14"/>
        <v>32685</v>
      </c>
      <c r="AI183" s="21">
        <f t="shared" si="15"/>
        <v>300661.66000000003</v>
      </c>
      <c r="AJ183" s="15">
        <f t="shared" si="16"/>
        <v>1815218.23</v>
      </c>
      <c r="AK183" s="16">
        <f t="shared" si="17"/>
        <v>1635941.34</v>
      </c>
      <c r="AL183" s="26">
        <f t="shared" si="18"/>
        <v>179276.8899999999</v>
      </c>
    </row>
    <row r="184" spans="1:38" x14ac:dyDescent="0.2">
      <c r="A184" s="1" t="s">
        <v>529</v>
      </c>
      <c r="B184" s="1" t="s">
        <v>531</v>
      </c>
      <c r="C184" s="67">
        <v>2224</v>
      </c>
      <c r="D184" s="68" t="s">
        <v>1258</v>
      </c>
      <c r="E184" s="256" t="s">
        <v>3183</v>
      </c>
      <c r="F184" s="230">
        <v>632366.73</v>
      </c>
      <c r="G184" s="230">
        <v>64398</v>
      </c>
      <c r="H184" s="230">
        <v>23934.25</v>
      </c>
      <c r="I184" s="256">
        <v>2280562.58</v>
      </c>
      <c r="J184" s="256">
        <v>188287.86</v>
      </c>
      <c r="K184" s="234">
        <v>15025</v>
      </c>
      <c r="R184" s="256">
        <v>309335.96999999997</v>
      </c>
      <c r="U184" s="231">
        <v>593382.64</v>
      </c>
      <c r="W184" s="231">
        <v>972.22</v>
      </c>
      <c r="X184" s="231">
        <v>661620</v>
      </c>
      <c r="Y184" s="231">
        <v>84412.06</v>
      </c>
      <c r="Z184" s="232">
        <v>821672</v>
      </c>
      <c r="AC184" s="232">
        <v>239680.65</v>
      </c>
      <c r="AD184" s="232">
        <v>103802.53</v>
      </c>
      <c r="AG184" s="77">
        <f t="shared" si="13"/>
        <v>720698.98</v>
      </c>
      <c r="AH184" s="31">
        <f t="shared" si="14"/>
        <v>15025</v>
      </c>
      <c r="AI184" s="21">
        <f t="shared" si="15"/>
        <v>705673.98</v>
      </c>
      <c r="AJ184" s="15">
        <f t="shared" si="16"/>
        <v>1340386.92</v>
      </c>
      <c r="AK184" s="16">
        <f t="shared" si="17"/>
        <v>1165155.18</v>
      </c>
      <c r="AL184" s="26">
        <f t="shared" si="18"/>
        <v>175231.74</v>
      </c>
    </row>
    <row r="185" spans="1:38" x14ac:dyDescent="0.2">
      <c r="A185" s="1" t="s">
        <v>529</v>
      </c>
      <c r="B185" s="1" t="s">
        <v>531</v>
      </c>
      <c r="C185" s="67">
        <v>2037</v>
      </c>
      <c r="D185" s="68" t="s">
        <v>1259</v>
      </c>
      <c r="E185" s="256" t="s">
        <v>3184</v>
      </c>
      <c r="F185" s="230">
        <v>284222.94</v>
      </c>
      <c r="G185" s="230">
        <v>31705.99</v>
      </c>
      <c r="H185" s="230">
        <v>30983.200000000001</v>
      </c>
      <c r="I185" s="256">
        <v>95188.22</v>
      </c>
      <c r="J185" s="256">
        <v>75927.039999999994</v>
      </c>
      <c r="K185" s="234">
        <v>12300</v>
      </c>
      <c r="L185" s="234">
        <v>71737</v>
      </c>
      <c r="N185" s="234">
        <v>290</v>
      </c>
      <c r="R185" s="256">
        <v>1558084.6</v>
      </c>
      <c r="U185" s="231">
        <v>658268.48</v>
      </c>
      <c r="W185" s="231">
        <v>376.07</v>
      </c>
      <c r="X185" s="231">
        <v>529700</v>
      </c>
      <c r="Y185" s="231">
        <v>59656.38</v>
      </c>
      <c r="Z185" s="232">
        <v>840210</v>
      </c>
      <c r="AC185" s="232">
        <v>259119.35</v>
      </c>
      <c r="AD185" s="232">
        <v>27912.57</v>
      </c>
      <c r="AG185" s="77">
        <f t="shared" si="13"/>
        <v>346912.13</v>
      </c>
      <c r="AH185" s="31">
        <f t="shared" si="14"/>
        <v>84327</v>
      </c>
      <c r="AI185" s="21">
        <f t="shared" si="15"/>
        <v>262585.13</v>
      </c>
      <c r="AJ185" s="15">
        <f t="shared" si="16"/>
        <v>1248000.9299999997</v>
      </c>
      <c r="AK185" s="16">
        <f t="shared" si="17"/>
        <v>1127241.9200000002</v>
      </c>
      <c r="AL185" s="26">
        <f t="shared" si="18"/>
        <v>120759.00999999954</v>
      </c>
    </row>
    <row r="186" spans="1:38" x14ac:dyDescent="0.2">
      <c r="A186" s="1" t="s">
        <v>529</v>
      </c>
      <c r="B186" s="1" t="s">
        <v>531</v>
      </c>
      <c r="C186" s="67">
        <v>3571</v>
      </c>
      <c r="D186" s="68" t="s">
        <v>1260</v>
      </c>
      <c r="E186" s="256" t="s">
        <v>3185</v>
      </c>
      <c r="F186" s="230">
        <v>613795.9</v>
      </c>
      <c r="G186" s="230">
        <v>8434.15</v>
      </c>
      <c r="H186" s="230">
        <v>25911.75</v>
      </c>
      <c r="I186" s="256">
        <v>382918.8</v>
      </c>
      <c r="J186" s="256">
        <v>183421.11</v>
      </c>
      <c r="K186" s="234">
        <v>0</v>
      </c>
      <c r="Q186" s="256">
        <v>-5507.15</v>
      </c>
      <c r="R186" s="256">
        <v>1939631.19</v>
      </c>
      <c r="U186" s="231">
        <v>1139220.1100000001</v>
      </c>
      <c r="W186" s="231">
        <v>780.27</v>
      </c>
      <c r="X186" s="231">
        <v>685320</v>
      </c>
      <c r="Y186" s="231">
        <v>204456.58</v>
      </c>
      <c r="Z186" s="232">
        <v>1216597</v>
      </c>
      <c r="AC186" s="232">
        <v>421564.83</v>
      </c>
      <c r="AD186" s="232">
        <v>72527.8</v>
      </c>
      <c r="AG186" s="77">
        <f t="shared" si="13"/>
        <v>648141.80000000005</v>
      </c>
      <c r="AH186" s="31">
        <f t="shared" si="14"/>
        <v>0</v>
      </c>
      <c r="AI186" s="21">
        <f t="shared" si="15"/>
        <v>648141.80000000005</v>
      </c>
      <c r="AJ186" s="15">
        <f t="shared" si="16"/>
        <v>2029776.9600000002</v>
      </c>
      <c r="AK186" s="16">
        <f t="shared" si="17"/>
        <v>1710689.6300000001</v>
      </c>
      <c r="AL186" s="26">
        <f t="shared" si="18"/>
        <v>319087.33000000007</v>
      </c>
    </row>
    <row r="187" spans="1:38" x14ac:dyDescent="0.2">
      <c r="A187" s="1" t="s">
        <v>529</v>
      </c>
      <c r="B187" s="1" t="s">
        <v>531</v>
      </c>
      <c r="C187" s="67">
        <v>6793</v>
      </c>
      <c r="D187" s="68" t="s">
        <v>1261</v>
      </c>
      <c r="E187" s="256" t="s">
        <v>3186</v>
      </c>
      <c r="F187" s="230">
        <v>861739.1</v>
      </c>
      <c r="G187" s="230">
        <v>52380.35</v>
      </c>
      <c r="H187" s="230">
        <v>94696.28</v>
      </c>
      <c r="I187" s="256">
        <v>117688.28</v>
      </c>
      <c r="J187" s="256">
        <v>58375.21</v>
      </c>
      <c r="K187" s="234">
        <v>18250</v>
      </c>
      <c r="L187" s="234">
        <v>6255</v>
      </c>
      <c r="N187" s="234">
        <v>860</v>
      </c>
      <c r="Q187" s="256">
        <v>-10487.98</v>
      </c>
      <c r="R187" s="256">
        <v>2258666.42</v>
      </c>
      <c r="U187" s="231">
        <v>1281716.1000000001</v>
      </c>
      <c r="V187" s="231">
        <v>22140</v>
      </c>
      <c r="W187" s="231">
        <v>1341.91</v>
      </c>
      <c r="X187" s="231">
        <v>2729590</v>
      </c>
      <c r="Y187" s="231">
        <v>211871.51</v>
      </c>
      <c r="Z187" s="232">
        <v>3226555</v>
      </c>
      <c r="AC187" s="232">
        <v>722632.56</v>
      </c>
      <c r="AD187" s="232">
        <v>57553.87</v>
      </c>
      <c r="AG187" s="77">
        <f t="shared" si="13"/>
        <v>1008815.73</v>
      </c>
      <c r="AH187" s="31">
        <f t="shared" si="14"/>
        <v>25365</v>
      </c>
      <c r="AI187" s="21">
        <f t="shared" si="15"/>
        <v>983450.73</v>
      </c>
      <c r="AJ187" s="15">
        <f t="shared" si="16"/>
        <v>4246659.5199999996</v>
      </c>
      <c r="AK187" s="16">
        <f t="shared" si="17"/>
        <v>4006741.43</v>
      </c>
      <c r="AL187" s="26">
        <f t="shared" si="18"/>
        <v>239918.08999999939</v>
      </c>
    </row>
    <row r="188" spans="1:38" x14ac:dyDescent="0.2">
      <c r="A188" s="1" t="s">
        <v>529</v>
      </c>
      <c r="B188" s="1" t="s">
        <v>531</v>
      </c>
      <c r="C188" s="67">
        <v>1011</v>
      </c>
      <c r="D188" s="68" t="s">
        <v>1262</v>
      </c>
      <c r="E188" s="256" t="s">
        <v>3187</v>
      </c>
      <c r="F188" s="230">
        <v>255243.77</v>
      </c>
      <c r="G188" s="230">
        <v>37948.46</v>
      </c>
      <c r="H188" s="230">
        <v>58088.57</v>
      </c>
      <c r="I188" s="256">
        <v>-49685.16</v>
      </c>
      <c r="J188" s="256">
        <v>596280.81999999995</v>
      </c>
      <c r="K188" s="234">
        <v>20622</v>
      </c>
      <c r="L188" s="234">
        <v>23712.5</v>
      </c>
      <c r="R188" s="256">
        <v>3335566.08</v>
      </c>
      <c r="U188" s="231">
        <v>497487.51</v>
      </c>
      <c r="W188" s="231">
        <v>319.82</v>
      </c>
      <c r="X188" s="231">
        <v>466670</v>
      </c>
      <c r="Y188" s="231">
        <v>40153.26</v>
      </c>
      <c r="Z188" s="232">
        <v>617312</v>
      </c>
      <c r="AC188" s="232">
        <v>213674.32</v>
      </c>
      <c r="AD188" s="232">
        <v>103411.02</v>
      </c>
      <c r="AG188" s="77">
        <f t="shared" si="13"/>
        <v>351280.8</v>
      </c>
      <c r="AH188" s="31">
        <f t="shared" si="14"/>
        <v>44334.5</v>
      </c>
      <c r="AI188" s="21">
        <f t="shared" si="15"/>
        <v>306946.3</v>
      </c>
      <c r="AJ188" s="15">
        <f t="shared" si="16"/>
        <v>1004630.5900000001</v>
      </c>
      <c r="AK188" s="16">
        <f t="shared" si="17"/>
        <v>934397.34000000008</v>
      </c>
      <c r="AL188" s="26">
        <f t="shared" si="18"/>
        <v>70233.25</v>
      </c>
    </row>
    <row r="189" spans="1:38" x14ac:dyDescent="0.2">
      <c r="A189" s="1" t="s">
        <v>529</v>
      </c>
      <c r="B189" s="1" t="s">
        <v>531</v>
      </c>
      <c r="C189" s="67">
        <v>3164</v>
      </c>
      <c r="D189" s="68" t="s">
        <v>1263</v>
      </c>
      <c r="E189" s="256" t="s">
        <v>3188</v>
      </c>
      <c r="F189" s="230">
        <v>752761.28</v>
      </c>
      <c r="G189" s="230">
        <v>0</v>
      </c>
      <c r="H189" s="230">
        <v>23649.26</v>
      </c>
      <c r="I189" s="256">
        <v>221627.62</v>
      </c>
      <c r="J189" s="256">
        <v>44528.03</v>
      </c>
      <c r="K189" s="234">
        <v>22410.77</v>
      </c>
      <c r="L189" s="234">
        <v>63265.94</v>
      </c>
      <c r="R189" s="256">
        <v>1980732.96</v>
      </c>
      <c r="U189" s="231">
        <v>1099900.48</v>
      </c>
      <c r="V189" s="231">
        <v>32650</v>
      </c>
      <c r="W189" s="231">
        <v>1056.6400000000001</v>
      </c>
      <c r="X189" s="231">
        <v>551240</v>
      </c>
      <c r="Y189" s="231">
        <v>186381.46</v>
      </c>
      <c r="Z189" s="232">
        <v>1108076</v>
      </c>
      <c r="AC189" s="232">
        <v>361629.53</v>
      </c>
      <c r="AD189" s="232">
        <v>92145.13</v>
      </c>
      <c r="AG189" s="77">
        <f t="shared" si="13"/>
        <v>776410.54</v>
      </c>
      <c r="AH189" s="31">
        <f t="shared" si="14"/>
        <v>85676.71</v>
      </c>
      <c r="AI189" s="21">
        <f t="shared" si="15"/>
        <v>690733.83000000007</v>
      </c>
      <c r="AJ189" s="15">
        <f t="shared" si="16"/>
        <v>1871228.5799999998</v>
      </c>
      <c r="AK189" s="16">
        <f t="shared" si="17"/>
        <v>1561850.6600000001</v>
      </c>
      <c r="AL189" s="26">
        <f t="shared" si="18"/>
        <v>309377.91999999969</v>
      </c>
    </row>
    <row r="201" spans="5:30" x14ac:dyDescent="0.2">
      <c r="E201" s="256" t="s">
        <v>3200</v>
      </c>
      <c r="H201" s="230">
        <v>95152.86</v>
      </c>
      <c r="J201" s="256">
        <v>140975.04000000001</v>
      </c>
      <c r="U201" s="231">
        <v>200670.37</v>
      </c>
      <c r="AC201" s="232">
        <v>170589.77</v>
      </c>
      <c r="AD201" s="232">
        <v>32968.14</v>
      </c>
    </row>
    <row r="206" spans="5:30" x14ac:dyDescent="0.2">
      <c r="E206" s="256" t="s">
        <v>3205</v>
      </c>
      <c r="F206" s="230">
        <v>860004.92</v>
      </c>
      <c r="H206" s="230">
        <v>21806</v>
      </c>
      <c r="I206" s="256">
        <v>1455683.31</v>
      </c>
      <c r="J206" s="256">
        <v>191507.4</v>
      </c>
      <c r="N206" s="234">
        <v>27.27</v>
      </c>
      <c r="R206" s="256">
        <v>669277.43000000005</v>
      </c>
      <c r="U206" s="231">
        <v>1229412.6200000001</v>
      </c>
      <c r="V206" s="231">
        <v>229700</v>
      </c>
      <c r="W206" s="231">
        <v>1046.44</v>
      </c>
      <c r="Z206" s="232">
        <v>343220</v>
      </c>
      <c r="AC206" s="232">
        <v>425970.51</v>
      </c>
      <c r="AD206" s="232">
        <v>135440.62</v>
      </c>
    </row>
    <row r="207" spans="5:30" x14ac:dyDescent="0.2">
      <c r="E207" s="256" t="s">
        <v>3206</v>
      </c>
      <c r="F207" s="230">
        <v>878848.5</v>
      </c>
      <c r="G207" s="230">
        <v>55046.34</v>
      </c>
      <c r="H207" s="230">
        <v>15649.01</v>
      </c>
      <c r="J207" s="256">
        <v>10313.459999999999</v>
      </c>
      <c r="Q207" s="256">
        <v>84537.93</v>
      </c>
      <c r="U207" s="231">
        <v>988535.09</v>
      </c>
      <c r="V207" s="231">
        <v>88385</v>
      </c>
      <c r="W207" s="231">
        <v>1377.41</v>
      </c>
      <c r="Z207" s="232">
        <v>174966</v>
      </c>
      <c r="AC207" s="232">
        <v>685066.5</v>
      </c>
      <c r="AD207" s="232">
        <v>13700.16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66"/>
  <sheetViews>
    <sheetView topLeftCell="AC1" zoomScale="70" zoomScaleNormal="70" workbookViewId="0">
      <selection activeCell="AF1" sqref="A1:AF1048576"/>
    </sheetView>
  </sheetViews>
  <sheetFormatPr defaultColWidth="33.125" defaultRowHeight="14.25" x14ac:dyDescent="0.2"/>
  <cols>
    <col min="1" max="1" width="33.125" style="253"/>
    <col min="2" max="5" width="33.125" style="90"/>
    <col min="6" max="8" width="33.125" style="253"/>
    <col min="9" max="9" width="33.125" style="252"/>
    <col min="10" max="12" width="33.125" style="246"/>
    <col min="13" max="13" width="33.125" style="233"/>
    <col min="14" max="17" width="33.125" style="253"/>
    <col min="18" max="24" width="33.125" style="74"/>
    <col min="25" max="32" width="33.125" style="91"/>
    <col min="33" max="16384" width="33.125" style="253"/>
  </cols>
  <sheetData>
    <row r="1" spans="1:33" x14ac:dyDescent="0.2">
      <c r="A1" s="252" t="s">
        <v>2457</v>
      </c>
      <c r="B1" s="245" t="s">
        <v>2458</v>
      </c>
      <c r="C1" s="245" t="s">
        <v>2459</v>
      </c>
      <c r="D1" s="245" t="s">
        <v>2460</v>
      </c>
      <c r="E1" s="245" t="s">
        <v>2598</v>
      </c>
      <c r="F1" s="252" t="s">
        <v>2461</v>
      </c>
      <c r="G1" s="252" t="s">
        <v>2462</v>
      </c>
      <c r="H1" s="252" t="s">
        <v>2463</v>
      </c>
      <c r="I1" s="252" t="s">
        <v>2600</v>
      </c>
      <c r="J1" s="246" t="s">
        <v>2464</v>
      </c>
      <c r="K1" s="246" t="s">
        <v>2465</v>
      </c>
      <c r="L1" s="246" t="s">
        <v>2466</v>
      </c>
      <c r="M1" s="246" t="s">
        <v>2467</v>
      </c>
      <c r="N1" s="252" t="s">
        <v>2468</v>
      </c>
      <c r="O1" s="252" t="s">
        <v>2469</v>
      </c>
      <c r="P1" s="252" t="s">
        <v>2470</v>
      </c>
      <c r="Q1" s="252" t="s">
        <v>2471</v>
      </c>
      <c r="R1" s="40" t="s">
        <v>2934</v>
      </c>
      <c r="S1" s="40" t="s">
        <v>3210</v>
      </c>
      <c r="T1" s="40" t="s">
        <v>2472</v>
      </c>
      <c r="U1" s="40" t="s">
        <v>2473</v>
      </c>
      <c r="V1" s="40" t="s">
        <v>2474</v>
      </c>
      <c r="W1" s="40" t="s">
        <v>2476</v>
      </c>
      <c r="X1" s="40" t="s">
        <v>2477</v>
      </c>
      <c r="Y1" s="247" t="s">
        <v>2478</v>
      </c>
      <c r="Z1" s="247" t="s">
        <v>2479</v>
      </c>
      <c r="AA1" s="247" t="s">
        <v>2480</v>
      </c>
      <c r="AB1" s="247" t="s">
        <v>2481</v>
      </c>
      <c r="AC1" s="247" t="s">
        <v>2482</v>
      </c>
      <c r="AD1" s="247" t="s">
        <v>3211</v>
      </c>
      <c r="AE1" s="247" t="s">
        <v>2602</v>
      </c>
      <c r="AF1" s="247" t="s">
        <v>2483</v>
      </c>
      <c r="AG1" s="252"/>
    </row>
    <row r="2" spans="1:33" x14ac:dyDescent="0.2">
      <c r="A2" s="252" t="s">
        <v>2484</v>
      </c>
      <c r="B2" s="245" t="s">
        <v>2485</v>
      </c>
      <c r="C2" s="245" t="s">
        <v>2486</v>
      </c>
      <c r="D2" s="245" t="s">
        <v>2487</v>
      </c>
      <c r="E2" s="245" t="s">
        <v>2603</v>
      </c>
      <c r="F2" s="252" t="s">
        <v>2488</v>
      </c>
      <c r="G2" s="252" t="s">
        <v>2489</v>
      </c>
      <c r="H2" s="252" t="s">
        <v>2490</v>
      </c>
      <c r="I2" s="252" t="s">
        <v>2605</v>
      </c>
      <c r="J2" s="246" t="s">
        <v>2491</v>
      </c>
      <c r="K2" s="246" t="s">
        <v>2492</v>
      </c>
      <c r="L2" s="246" t="s">
        <v>2493</v>
      </c>
      <c r="M2" s="246" t="s">
        <v>2494</v>
      </c>
      <c r="N2" s="252" t="s">
        <v>2495</v>
      </c>
      <c r="O2" s="252" t="s">
        <v>2496</v>
      </c>
      <c r="P2" s="252" t="s">
        <v>2497</v>
      </c>
      <c r="Q2" s="252" t="s">
        <v>2498</v>
      </c>
      <c r="R2" s="40" t="s">
        <v>2935</v>
      </c>
      <c r="S2" s="40" t="s">
        <v>3212</v>
      </c>
      <c r="T2" s="40" t="s">
        <v>2499</v>
      </c>
      <c r="U2" s="40" t="s">
        <v>2500</v>
      </c>
      <c r="V2" s="40" t="s">
        <v>2501</v>
      </c>
      <c r="W2" s="40" t="s">
        <v>2503</v>
      </c>
      <c r="X2" s="40" t="s">
        <v>2504</v>
      </c>
      <c r="Y2" s="247" t="s">
        <v>2505</v>
      </c>
      <c r="Z2" s="247" t="s">
        <v>2506</v>
      </c>
      <c r="AA2" s="247" t="s">
        <v>2507</v>
      </c>
      <c r="AB2" s="247" t="s">
        <v>2508</v>
      </c>
      <c r="AC2" s="247" t="s">
        <v>2509</v>
      </c>
      <c r="AD2" s="247" t="s">
        <v>3213</v>
      </c>
      <c r="AE2" s="247" t="s">
        <v>2607</v>
      </c>
      <c r="AF2" s="247" t="s">
        <v>2510</v>
      </c>
      <c r="AG2" s="252"/>
    </row>
    <row r="3" spans="1:33" x14ac:dyDescent="0.2">
      <c r="A3" s="252" t="s">
        <v>2511</v>
      </c>
      <c r="B3" s="245">
        <v>65016967.960000001</v>
      </c>
      <c r="C3" s="245">
        <v>897303.54</v>
      </c>
      <c r="D3" s="245">
        <v>19470005.140000001</v>
      </c>
      <c r="E3" s="245">
        <v>13288</v>
      </c>
      <c r="F3" s="252">
        <v>109858174.12</v>
      </c>
      <c r="G3" s="252">
        <v>32434671.170000002</v>
      </c>
      <c r="H3" s="252">
        <v>1447.51</v>
      </c>
      <c r="I3" s="252">
        <v>212170</v>
      </c>
      <c r="J3" s="246">
        <v>803000</v>
      </c>
      <c r="K3" s="246">
        <v>3865578.82</v>
      </c>
      <c r="L3" s="246">
        <v>3156996.49</v>
      </c>
      <c r="M3" s="246">
        <v>982405.37</v>
      </c>
      <c r="N3" s="252">
        <v>1074586</v>
      </c>
      <c r="O3" s="252">
        <v>-2904863.25</v>
      </c>
      <c r="P3" s="252">
        <v>-6922643.3099999996</v>
      </c>
      <c r="Q3" s="252">
        <v>280655676.07999998</v>
      </c>
      <c r="R3" s="40">
        <v>4272.34</v>
      </c>
      <c r="S3" s="40">
        <v>27510</v>
      </c>
      <c r="T3" s="40">
        <v>85123853.519999996</v>
      </c>
      <c r="U3" s="40">
        <v>5591256.0700000003</v>
      </c>
      <c r="V3" s="40">
        <v>90443.25</v>
      </c>
      <c r="W3" s="40">
        <v>100290239.06</v>
      </c>
      <c r="X3" s="40">
        <v>13146381.199999999</v>
      </c>
      <c r="Y3" s="247">
        <v>124909878</v>
      </c>
      <c r="Z3" s="247">
        <v>77746</v>
      </c>
      <c r="AA3" s="247">
        <v>306720</v>
      </c>
      <c r="AB3" s="247">
        <v>45568013.880000003</v>
      </c>
      <c r="AC3" s="247">
        <v>17851831.789999999</v>
      </c>
      <c r="AD3" s="247">
        <v>20000</v>
      </c>
      <c r="AE3" s="247">
        <v>423.45</v>
      </c>
      <c r="AF3" s="247">
        <v>93451.8</v>
      </c>
      <c r="AG3" s="252"/>
    </row>
    <row r="4" spans="1:33" x14ac:dyDescent="0.2">
      <c r="A4" s="252" t="s">
        <v>3214</v>
      </c>
      <c r="B4" s="245">
        <v>316435.98</v>
      </c>
      <c r="C4" s="245">
        <v>29512.95</v>
      </c>
      <c r="D4" s="245">
        <v>286616.67</v>
      </c>
      <c r="E4" s="245"/>
      <c r="F4" s="252">
        <v>141077.38</v>
      </c>
      <c r="G4" s="252">
        <v>88328.68</v>
      </c>
      <c r="H4" s="252"/>
      <c r="K4" s="246">
        <v>17001</v>
      </c>
      <c r="M4" s="246"/>
      <c r="N4" s="252">
        <v>25000</v>
      </c>
      <c r="O4" s="252"/>
      <c r="P4" s="252"/>
      <c r="Q4" s="252">
        <v>2193223.69</v>
      </c>
      <c r="R4" s="40"/>
      <c r="S4" s="40"/>
      <c r="T4" s="40">
        <v>554377.42000000004</v>
      </c>
      <c r="U4" s="40"/>
      <c r="V4" s="40">
        <v>426.98</v>
      </c>
      <c r="W4" s="40">
        <v>796530</v>
      </c>
      <c r="X4" s="40"/>
      <c r="Y4" s="247">
        <v>871354</v>
      </c>
      <c r="Z4" s="247"/>
      <c r="AA4" s="247"/>
      <c r="AB4" s="247">
        <v>196937.54</v>
      </c>
      <c r="AC4" s="247">
        <v>402302.62</v>
      </c>
      <c r="AD4" s="247"/>
      <c r="AE4" s="247"/>
      <c r="AF4" s="247"/>
      <c r="AG4" s="252"/>
    </row>
    <row r="5" spans="1:33" x14ac:dyDescent="0.2">
      <c r="A5" s="252" t="s">
        <v>3215</v>
      </c>
      <c r="B5" s="245">
        <v>563184.31999999995</v>
      </c>
      <c r="C5" s="245">
        <v>0</v>
      </c>
      <c r="D5" s="245">
        <v>78242.649999999994</v>
      </c>
      <c r="E5" s="245"/>
      <c r="F5" s="252">
        <v>878586.54</v>
      </c>
      <c r="G5" s="252">
        <v>553956.16</v>
      </c>
      <c r="H5" s="252"/>
      <c r="K5" s="246">
        <v>35916</v>
      </c>
      <c r="M5" s="246">
        <v>32.71</v>
      </c>
      <c r="N5" s="252">
        <v>72000</v>
      </c>
      <c r="O5" s="252"/>
      <c r="P5" s="252"/>
      <c r="Q5" s="252">
        <v>1265427.9099999999</v>
      </c>
      <c r="R5" s="40"/>
      <c r="S5" s="40"/>
      <c r="T5" s="40">
        <v>714556.03</v>
      </c>
      <c r="U5" s="40"/>
      <c r="V5" s="40">
        <v>1044.33</v>
      </c>
      <c r="W5" s="40">
        <v>999730</v>
      </c>
      <c r="X5" s="40"/>
      <c r="Y5" s="247">
        <v>1195078</v>
      </c>
      <c r="Z5" s="247"/>
      <c r="AA5" s="247"/>
      <c r="AB5" s="247">
        <v>353424.39</v>
      </c>
      <c r="AC5" s="247">
        <v>3348.32</v>
      </c>
      <c r="AD5" s="247"/>
      <c r="AE5" s="247"/>
      <c r="AF5" s="247">
        <v>480</v>
      </c>
      <c r="AG5" s="252"/>
    </row>
    <row r="6" spans="1:33" x14ac:dyDescent="0.2">
      <c r="A6" s="252" t="s">
        <v>3216</v>
      </c>
      <c r="B6" s="245">
        <v>239859.94</v>
      </c>
      <c r="C6" s="245">
        <v>0</v>
      </c>
      <c r="D6" s="245">
        <v>155474.54999999999</v>
      </c>
      <c r="E6" s="245"/>
      <c r="F6" s="252">
        <v>1022051.93</v>
      </c>
      <c r="G6" s="252">
        <v>791048.75</v>
      </c>
      <c r="H6" s="252"/>
      <c r="J6" s="246">
        <v>1500</v>
      </c>
      <c r="K6" s="246">
        <v>12380</v>
      </c>
      <c r="M6" s="246">
        <v>38.619999999999997</v>
      </c>
      <c r="N6" s="252">
        <v>42000</v>
      </c>
      <c r="O6" s="252"/>
      <c r="P6" s="252">
        <v>629200</v>
      </c>
      <c r="Q6" s="252">
        <v>3482828.65</v>
      </c>
      <c r="R6" s="40"/>
      <c r="S6" s="40"/>
      <c r="T6" s="40">
        <v>449136.99</v>
      </c>
      <c r="U6" s="40"/>
      <c r="V6" s="40">
        <v>707.5</v>
      </c>
      <c r="W6" s="40">
        <v>912520</v>
      </c>
      <c r="X6" s="40">
        <v>174785</v>
      </c>
      <c r="Y6" s="247">
        <v>1085469</v>
      </c>
      <c r="Z6" s="247"/>
      <c r="AA6" s="247"/>
      <c r="AB6" s="247">
        <v>404315.54</v>
      </c>
      <c r="AC6" s="247">
        <v>140223.65</v>
      </c>
      <c r="AD6" s="247"/>
      <c r="AE6" s="247"/>
      <c r="AF6" s="247"/>
      <c r="AG6" s="252"/>
    </row>
    <row r="7" spans="1:33" x14ac:dyDescent="0.2">
      <c r="A7" s="252" t="s">
        <v>3217</v>
      </c>
      <c r="B7" s="245">
        <v>274104.53999999998</v>
      </c>
      <c r="C7" s="245">
        <v>0</v>
      </c>
      <c r="D7" s="245">
        <v>143786</v>
      </c>
      <c r="E7" s="245"/>
      <c r="F7" s="252">
        <v>508285.86</v>
      </c>
      <c r="G7" s="252">
        <v>393804.55</v>
      </c>
      <c r="H7" s="252"/>
      <c r="K7" s="246">
        <v>135266.63</v>
      </c>
      <c r="M7" s="246">
        <v>32.71</v>
      </c>
      <c r="N7" s="252">
        <v>130000</v>
      </c>
      <c r="O7" s="252"/>
      <c r="P7" s="252"/>
      <c r="Q7" s="252">
        <v>3940312</v>
      </c>
      <c r="R7" s="40"/>
      <c r="S7" s="40"/>
      <c r="T7" s="40">
        <v>677450.85</v>
      </c>
      <c r="U7" s="40"/>
      <c r="V7" s="40">
        <v>330.08</v>
      </c>
      <c r="W7" s="40">
        <v>601090</v>
      </c>
      <c r="X7" s="40"/>
      <c r="Y7" s="247">
        <v>785950</v>
      </c>
      <c r="Z7" s="247"/>
      <c r="AA7" s="247"/>
      <c r="AB7" s="247">
        <v>342769.85</v>
      </c>
      <c r="AC7" s="247">
        <v>197478.92</v>
      </c>
      <c r="AD7" s="247"/>
      <c r="AE7" s="247"/>
      <c r="AF7" s="247"/>
      <c r="AG7" s="252"/>
    </row>
    <row r="8" spans="1:33" x14ac:dyDescent="0.2">
      <c r="A8" s="252" t="s">
        <v>3218</v>
      </c>
      <c r="B8" s="245">
        <v>393966.98</v>
      </c>
      <c r="C8" s="245">
        <v>0</v>
      </c>
      <c r="D8" s="245">
        <v>27722.75</v>
      </c>
      <c r="E8" s="245"/>
      <c r="F8" s="252">
        <v>349901.86</v>
      </c>
      <c r="G8" s="252">
        <v>266091.05</v>
      </c>
      <c r="H8" s="252"/>
      <c r="I8" s="252">
        <v>194900</v>
      </c>
      <c r="K8" s="246">
        <v>26790</v>
      </c>
      <c r="M8" s="246">
        <v>32.71</v>
      </c>
      <c r="N8" s="252"/>
      <c r="O8" s="252"/>
      <c r="P8" s="252"/>
      <c r="Q8" s="252">
        <v>2735240.51</v>
      </c>
      <c r="R8" s="40"/>
      <c r="S8" s="40"/>
      <c r="T8" s="40">
        <v>333405.93</v>
      </c>
      <c r="U8" s="40"/>
      <c r="V8" s="40">
        <v>1037.29</v>
      </c>
      <c r="W8" s="40">
        <v>775460</v>
      </c>
      <c r="X8" s="40"/>
      <c r="Y8" s="247">
        <v>848612</v>
      </c>
      <c r="Z8" s="247"/>
      <c r="AA8" s="247"/>
      <c r="AB8" s="247">
        <v>333499.28000000003</v>
      </c>
      <c r="AC8" s="247">
        <v>69460.23</v>
      </c>
      <c r="AD8" s="247"/>
      <c r="AE8" s="247"/>
      <c r="AF8" s="247"/>
      <c r="AG8" s="252"/>
    </row>
    <row r="9" spans="1:33" x14ac:dyDescent="0.2">
      <c r="A9" s="252" t="s">
        <v>3219</v>
      </c>
      <c r="B9" s="245">
        <v>85029</v>
      </c>
      <c r="C9" s="245">
        <v>0</v>
      </c>
      <c r="D9" s="245">
        <v>50521.65</v>
      </c>
      <c r="E9" s="245"/>
      <c r="F9" s="252">
        <v>757010.11</v>
      </c>
      <c r="G9" s="252">
        <v>1122135.72</v>
      </c>
      <c r="H9" s="252"/>
      <c r="K9" s="246">
        <v>22930</v>
      </c>
      <c r="M9" s="246">
        <v>32.71</v>
      </c>
      <c r="N9" s="252"/>
      <c r="O9" s="252"/>
      <c r="P9" s="252">
        <v>180423.8</v>
      </c>
      <c r="Q9" s="252">
        <v>2266802.89</v>
      </c>
      <c r="R9" s="40"/>
      <c r="S9" s="40"/>
      <c r="T9" s="40">
        <v>315780.8</v>
      </c>
      <c r="U9" s="40"/>
      <c r="V9" s="40">
        <v>204.35</v>
      </c>
      <c r="W9" s="40">
        <v>576840</v>
      </c>
      <c r="X9" s="40"/>
      <c r="Y9" s="247">
        <v>645787.80000000005</v>
      </c>
      <c r="Z9" s="247"/>
      <c r="AA9" s="247"/>
      <c r="AB9" s="247">
        <v>300931.65000000002</v>
      </c>
      <c r="AC9" s="247">
        <v>1247.22</v>
      </c>
      <c r="AD9" s="247"/>
      <c r="AE9" s="247"/>
      <c r="AF9" s="247"/>
      <c r="AG9" s="252"/>
    </row>
    <row r="10" spans="1:33" x14ac:dyDescent="0.2">
      <c r="A10" s="252" t="s">
        <v>3220</v>
      </c>
      <c r="B10" s="245">
        <v>228325.29</v>
      </c>
      <c r="C10" s="245">
        <v>0</v>
      </c>
      <c r="D10" s="245">
        <v>395181.64</v>
      </c>
      <c r="E10" s="245"/>
      <c r="F10" s="252">
        <v>927649.41</v>
      </c>
      <c r="G10" s="252">
        <v>655797.17000000004</v>
      </c>
      <c r="H10" s="252"/>
      <c r="K10" s="246">
        <v>24493</v>
      </c>
      <c r="M10" s="246">
        <v>65.42</v>
      </c>
      <c r="N10" s="252">
        <v>18000</v>
      </c>
      <c r="O10" s="252"/>
      <c r="P10" s="252"/>
      <c r="Q10" s="252">
        <v>2678016.84</v>
      </c>
      <c r="R10" s="40"/>
      <c r="S10" s="40"/>
      <c r="T10" s="40">
        <v>778987.7</v>
      </c>
      <c r="U10" s="40">
        <v>260</v>
      </c>
      <c r="V10" s="40">
        <v>471</v>
      </c>
      <c r="W10" s="40">
        <v>454400</v>
      </c>
      <c r="X10" s="40"/>
      <c r="Y10" s="247">
        <v>529682</v>
      </c>
      <c r="Z10" s="247"/>
      <c r="AA10" s="247"/>
      <c r="AB10" s="247">
        <v>626708.59</v>
      </c>
      <c r="AC10" s="247">
        <v>151580.32</v>
      </c>
      <c r="AD10" s="247"/>
      <c r="AE10" s="247"/>
      <c r="AF10" s="247"/>
      <c r="AG10" s="252"/>
    </row>
    <row r="11" spans="1:33" x14ac:dyDescent="0.2">
      <c r="A11" s="252" t="s">
        <v>3221</v>
      </c>
      <c r="B11" s="245">
        <v>313261.5</v>
      </c>
      <c r="C11" s="245">
        <v>78655.259999999995</v>
      </c>
      <c r="D11" s="245">
        <v>48017.75</v>
      </c>
      <c r="E11" s="245"/>
      <c r="F11" s="252">
        <v>1948763.65</v>
      </c>
      <c r="G11" s="252">
        <v>32914.29</v>
      </c>
      <c r="H11" s="252"/>
      <c r="K11" s="246">
        <v>40220</v>
      </c>
      <c r="M11" s="246">
        <v>25837.439999999999</v>
      </c>
      <c r="N11" s="252"/>
      <c r="O11" s="252"/>
      <c r="P11" s="252"/>
      <c r="Q11" s="252">
        <v>585220.22</v>
      </c>
      <c r="R11" s="40"/>
      <c r="S11" s="40"/>
      <c r="T11" s="40">
        <v>738366.04</v>
      </c>
      <c r="U11" s="40"/>
      <c r="V11" s="40">
        <v>456.96</v>
      </c>
      <c r="W11" s="40">
        <v>518240</v>
      </c>
      <c r="X11" s="40"/>
      <c r="Y11" s="247">
        <v>740920</v>
      </c>
      <c r="Z11" s="247"/>
      <c r="AA11" s="247"/>
      <c r="AB11" s="247">
        <v>330104.38</v>
      </c>
      <c r="AC11" s="247">
        <v>370892.76</v>
      </c>
      <c r="AD11" s="247"/>
      <c r="AE11" s="247"/>
      <c r="AF11" s="247"/>
      <c r="AG11" s="252"/>
    </row>
    <row r="12" spans="1:33" x14ac:dyDescent="0.2">
      <c r="A12" s="252" t="s">
        <v>3222</v>
      </c>
      <c r="B12" s="245">
        <v>444360.57</v>
      </c>
      <c r="C12" s="245">
        <v>50000</v>
      </c>
      <c r="D12" s="245">
        <v>283035.09999999998</v>
      </c>
      <c r="E12" s="245"/>
      <c r="F12" s="252">
        <v>476040.62</v>
      </c>
      <c r="G12" s="252">
        <v>941795.2</v>
      </c>
      <c r="H12" s="252"/>
      <c r="J12" s="246">
        <v>50000</v>
      </c>
      <c r="K12" s="246">
        <v>56540</v>
      </c>
      <c r="M12" s="246"/>
      <c r="N12" s="252">
        <v>55000</v>
      </c>
      <c r="O12" s="252"/>
      <c r="P12" s="252"/>
      <c r="Q12" s="252">
        <v>1804328.64</v>
      </c>
      <c r="R12" s="40"/>
      <c r="S12" s="40"/>
      <c r="T12" s="40">
        <v>326720.87</v>
      </c>
      <c r="U12" s="40"/>
      <c r="V12" s="40">
        <v>809.99</v>
      </c>
      <c r="W12" s="40">
        <v>865740</v>
      </c>
      <c r="X12" s="40"/>
      <c r="Y12" s="247">
        <v>931740</v>
      </c>
      <c r="Z12" s="247"/>
      <c r="AA12" s="247"/>
      <c r="AB12" s="247">
        <v>253657.24</v>
      </c>
      <c r="AC12" s="247">
        <v>153507.35999999999</v>
      </c>
      <c r="AD12" s="247"/>
      <c r="AE12" s="247"/>
      <c r="AF12" s="247">
        <v>370</v>
      </c>
      <c r="AG12" s="252"/>
    </row>
    <row r="13" spans="1:33" x14ac:dyDescent="0.2">
      <c r="A13" s="252" t="s">
        <v>3223</v>
      </c>
      <c r="B13" s="245">
        <v>246705.55</v>
      </c>
      <c r="C13" s="245">
        <v>12974.59</v>
      </c>
      <c r="D13" s="245">
        <v>129044.22</v>
      </c>
      <c r="E13" s="245"/>
      <c r="F13" s="252">
        <v>189513.97</v>
      </c>
      <c r="G13" s="252">
        <v>300419.07</v>
      </c>
      <c r="H13" s="252"/>
      <c r="K13" s="246">
        <v>10327</v>
      </c>
      <c r="M13" s="246">
        <v>32.71</v>
      </c>
      <c r="N13" s="252">
        <v>35000</v>
      </c>
      <c r="O13" s="252"/>
      <c r="P13" s="252"/>
      <c r="Q13" s="252">
        <v>667029.63</v>
      </c>
      <c r="R13" s="40"/>
      <c r="S13" s="40"/>
      <c r="T13" s="40">
        <v>748884.72</v>
      </c>
      <c r="U13" s="40"/>
      <c r="V13" s="40">
        <v>431.58</v>
      </c>
      <c r="W13" s="40">
        <v>721040</v>
      </c>
      <c r="X13" s="40"/>
      <c r="Y13" s="247">
        <v>775077</v>
      </c>
      <c r="Z13" s="247"/>
      <c r="AA13" s="247"/>
      <c r="AB13" s="247">
        <v>467206.53</v>
      </c>
      <c r="AC13" s="247">
        <v>44839.02</v>
      </c>
      <c r="AD13" s="247"/>
      <c r="AE13" s="247"/>
      <c r="AF13" s="247"/>
      <c r="AG13" s="252"/>
    </row>
    <row r="14" spans="1:33" x14ac:dyDescent="0.2">
      <c r="A14" s="252" t="s">
        <v>3224</v>
      </c>
      <c r="B14" s="245">
        <v>61565.42</v>
      </c>
      <c r="C14" s="245">
        <v>0</v>
      </c>
      <c r="D14" s="245">
        <v>291839.78999999998</v>
      </c>
      <c r="E14" s="245"/>
      <c r="F14" s="252">
        <v>-893.6</v>
      </c>
      <c r="G14" s="252">
        <v>306696.45</v>
      </c>
      <c r="H14" s="252"/>
      <c r="K14" s="246">
        <v>20850</v>
      </c>
      <c r="M14" s="246">
        <v>32.71</v>
      </c>
      <c r="N14" s="252">
        <v>15000</v>
      </c>
      <c r="O14" s="252"/>
      <c r="P14" s="252"/>
      <c r="Q14" s="252">
        <v>818351.54</v>
      </c>
      <c r="R14" s="40"/>
      <c r="S14" s="40"/>
      <c r="T14" s="40">
        <v>613640.64</v>
      </c>
      <c r="U14" s="40"/>
      <c r="V14" s="40">
        <v>250.25</v>
      </c>
      <c r="W14" s="40">
        <v>412210</v>
      </c>
      <c r="X14" s="40"/>
      <c r="Y14" s="247">
        <v>611222</v>
      </c>
      <c r="Z14" s="247"/>
      <c r="AA14" s="247"/>
      <c r="AB14" s="247">
        <v>435254.73</v>
      </c>
      <c r="AC14" s="247">
        <v>37496.65</v>
      </c>
      <c r="AD14" s="247"/>
      <c r="AE14" s="247"/>
      <c r="AF14" s="247"/>
      <c r="AG14" s="252"/>
    </row>
    <row r="15" spans="1:33" x14ac:dyDescent="0.2">
      <c r="A15" s="252" t="s">
        <v>3225</v>
      </c>
      <c r="B15" s="245">
        <v>131962.85999999999</v>
      </c>
      <c r="C15" s="245">
        <v>0</v>
      </c>
      <c r="D15" s="245">
        <v>116893.28</v>
      </c>
      <c r="E15" s="245"/>
      <c r="F15" s="252">
        <v>466480.97</v>
      </c>
      <c r="G15" s="252">
        <v>-170103.94</v>
      </c>
      <c r="H15" s="252"/>
      <c r="K15" s="246">
        <v>24340</v>
      </c>
      <c r="M15" s="246">
        <v>203.7</v>
      </c>
      <c r="N15" s="252"/>
      <c r="O15" s="252"/>
      <c r="P15" s="252"/>
      <c r="Q15" s="252">
        <v>3873985.05</v>
      </c>
      <c r="R15" s="40"/>
      <c r="S15" s="40"/>
      <c r="T15" s="40">
        <v>309324.28000000003</v>
      </c>
      <c r="U15" s="40"/>
      <c r="V15" s="40">
        <v>256.74</v>
      </c>
      <c r="W15" s="40">
        <v>973420</v>
      </c>
      <c r="X15" s="40"/>
      <c r="Y15" s="247">
        <v>1022420</v>
      </c>
      <c r="Z15" s="247"/>
      <c r="AA15" s="247"/>
      <c r="AB15" s="247">
        <v>241855.03</v>
      </c>
      <c r="AC15" s="247">
        <v>1977768.02</v>
      </c>
      <c r="AD15" s="247"/>
      <c r="AE15" s="247"/>
      <c r="AF15" s="247"/>
      <c r="AG15" s="252"/>
    </row>
    <row r="16" spans="1:33" x14ac:dyDescent="0.2">
      <c r="A16" s="252" t="s">
        <v>3226</v>
      </c>
      <c r="B16" s="245">
        <v>184275.44</v>
      </c>
      <c r="C16" s="245">
        <v>0</v>
      </c>
      <c r="D16" s="245">
        <v>118552.85</v>
      </c>
      <c r="E16" s="245"/>
      <c r="F16" s="252">
        <v>1519615.34</v>
      </c>
      <c r="G16" s="252">
        <v>156842.01</v>
      </c>
      <c r="H16" s="252"/>
      <c r="K16" s="246">
        <v>91847</v>
      </c>
      <c r="M16" s="246"/>
      <c r="N16" s="252">
        <v>85000</v>
      </c>
      <c r="O16" s="252"/>
      <c r="P16" s="252"/>
      <c r="Q16" s="252">
        <v>2037072.22</v>
      </c>
      <c r="R16" s="40"/>
      <c r="S16" s="40"/>
      <c r="T16" s="40">
        <v>611560.36</v>
      </c>
      <c r="U16" s="40"/>
      <c r="V16" s="40">
        <v>144.34</v>
      </c>
      <c r="W16" s="40">
        <v>547310</v>
      </c>
      <c r="X16" s="40">
        <v>60000</v>
      </c>
      <c r="Y16" s="247">
        <v>805608</v>
      </c>
      <c r="Z16" s="247"/>
      <c r="AA16" s="247"/>
      <c r="AB16" s="247">
        <v>392765.45</v>
      </c>
      <c r="AC16" s="247">
        <v>78126.080000000002</v>
      </c>
      <c r="AD16" s="247"/>
      <c r="AE16" s="247"/>
      <c r="AF16" s="247">
        <v>60000</v>
      </c>
      <c r="AG16" s="252"/>
    </row>
    <row r="17" spans="1:33" x14ac:dyDescent="0.2">
      <c r="A17" s="252" t="s">
        <v>3227</v>
      </c>
      <c r="B17" s="245">
        <v>313943.33</v>
      </c>
      <c r="C17" s="245">
        <v>0</v>
      </c>
      <c r="D17" s="245">
        <v>80498.45</v>
      </c>
      <c r="E17" s="245"/>
      <c r="F17" s="252">
        <v>216690.8</v>
      </c>
      <c r="G17" s="252">
        <v>455591.83</v>
      </c>
      <c r="H17" s="252"/>
      <c r="K17" s="246">
        <v>64587</v>
      </c>
      <c r="M17" s="246">
        <v>32.71</v>
      </c>
      <c r="N17" s="252">
        <v>100000</v>
      </c>
      <c r="O17" s="252"/>
      <c r="P17" s="252"/>
      <c r="Q17" s="252">
        <v>2706524.69</v>
      </c>
      <c r="R17" s="40"/>
      <c r="S17" s="40"/>
      <c r="T17" s="40">
        <v>271739.11</v>
      </c>
      <c r="U17" s="40"/>
      <c r="V17" s="40">
        <v>483.33</v>
      </c>
      <c r="W17" s="40">
        <v>697560</v>
      </c>
      <c r="X17" s="40"/>
      <c r="Y17" s="247">
        <v>795433</v>
      </c>
      <c r="Z17" s="247"/>
      <c r="AA17" s="247"/>
      <c r="AB17" s="247">
        <v>203032.85</v>
      </c>
      <c r="AC17" s="247">
        <v>124599.61</v>
      </c>
      <c r="AD17" s="247"/>
      <c r="AE17" s="247"/>
      <c r="AF17" s="247"/>
      <c r="AG17" s="252"/>
    </row>
    <row r="18" spans="1:33" x14ac:dyDescent="0.2">
      <c r="A18" s="252" t="s">
        <v>3228</v>
      </c>
      <c r="B18" s="245">
        <v>227297.29</v>
      </c>
      <c r="C18" s="245">
        <v>44600</v>
      </c>
      <c r="D18" s="245">
        <v>209579.58</v>
      </c>
      <c r="E18" s="245"/>
      <c r="F18" s="252">
        <v>2058943.75</v>
      </c>
      <c r="G18" s="252">
        <v>159353.74</v>
      </c>
      <c r="H18" s="252"/>
      <c r="K18" s="246">
        <v>53100</v>
      </c>
      <c r="M18" s="246">
        <v>32.71</v>
      </c>
      <c r="N18" s="252">
        <v>65000</v>
      </c>
      <c r="O18" s="252"/>
      <c r="P18" s="252"/>
      <c r="Q18" s="252">
        <v>865508.28</v>
      </c>
      <c r="R18" s="40"/>
      <c r="S18" s="40"/>
      <c r="T18" s="40">
        <v>579001.41</v>
      </c>
      <c r="U18" s="40"/>
      <c r="V18" s="40">
        <v>346.71</v>
      </c>
      <c r="W18" s="40">
        <v>162120</v>
      </c>
      <c r="X18" s="40">
        <v>3094900</v>
      </c>
      <c r="Y18" s="247">
        <v>231420</v>
      </c>
      <c r="Z18" s="247"/>
      <c r="AA18" s="247"/>
      <c r="AB18" s="247">
        <v>382999.76</v>
      </c>
      <c r="AC18" s="247">
        <v>1195007.3</v>
      </c>
      <c r="AD18" s="247"/>
      <c r="AE18" s="247"/>
      <c r="AF18" s="247"/>
      <c r="AG18" s="252"/>
    </row>
    <row r="19" spans="1:33" x14ac:dyDescent="0.2">
      <c r="A19" s="252" t="s">
        <v>3229</v>
      </c>
      <c r="B19" s="245">
        <v>175115.99</v>
      </c>
      <c r="C19" s="245">
        <v>0</v>
      </c>
      <c r="D19" s="245">
        <v>69769.91</v>
      </c>
      <c r="E19" s="245"/>
      <c r="F19" s="252">
        <v>44298.13</v>
      </c>
      <c r="G19" s="252">
        <v>165029.99</v>
      </c>
      <c r="H19" s="252"/>
      <c r="K19" s="246">
        <v>6240</v>
      </c>
      <c r="M19" s="246"/>
      <c r="N19" s="252">
        <v>90000</v>
      </c>
      <c r="O19" s="252"/>
      <c r="P19" s="252"/>
      <c r="Q19" s="252">
        <v>2831701.19</v>
      </c>
      <c r="R19" s="40"/>
      <c r="S19" s="40"/>
      <c r="T19" s="40">
        <v>458472.77</v>
      </c>
      <c r="U19" s="40"/>
      <c r="V19" s="40">
        <v>304.70999999999998</v>
      </c>
      <c r="W19" s="40">
        <v>653730</v>
      </c>
      <c r="X19" s="40"/>
      <c r="Y19" s="247">
        <v>850224.5</v>
      </c>
      <c r="Z19" s="247"/>
      <c r="AA19" s="247"/>
      <c r="AB19" s="247">
        <v>252401.27</v>
      </c>
      <c r="AC19" s="247">
        <v>19605.52</v>
      </c>
      <c r="AD19" s="247"/>
      <c r="AE19" s="247"/>
      <c r="AF19" s="247"/>
      <c r="AG19" s="252"/>
    </row>
    <row r="20" spans="1:33" x14ac:dyDescent="0.2">
      <c r="A20" s="252" t="s">
        <v>3230</v>
      </c>
      <c r="B20" s="245">
        <v>657948.53</v>
      </c>
      <c r="C20" s="245">
        <v>0</v>
      </c>
      <c r="D20" s="245">
        <v>191106.55</v>
      </c>
      <c r="E20" s="245"/>
      <c r="F20" s="252">
        <v>2570415.0499999998</v>
      </c>
      <c r="G20" s="252">
        <v>432052.42</v>
      </c>
      <c r="H20" s="252"/>
      <c r="K20" s="246">
        <v>6240</v>
      </c>
      <c r="M20" s="246"/>
      <c r="N20" s="252">
        <v>90000</v>
      </c>
      <c r="O20" s="252"/>
      <c r="P20" s="252"/>
      <c r="Q20" s="252">
        <v>5546813.3099999996</v>
      </c>
      <c r="R20" s="40"/>
      <c r="S20" s="40"/>
      <c r="T20" s="40">
        <v>382757.05</v>
      </c>
      <c r="U20" s="40">
        <v>1000</v>
      </c>
      <c r="V20" s="40">
        <v>2962.99</v>
      </c>
      <c r="W20" s="40">
        <v>742580</v>
      </c>
      <c r="X20" s="40">
        <v>105</v>
      </c>
      <c r="Y20" s="247">
        <v>826170</v>
      </c>
      <c r="Z20" s="247"/>
      <c r="AA20" s="247"/>
      <c r="AB20" s="247">
        <v>266951.52</v>
      </c>
      <c r="AC20" s="247">
        <v>23887.32</v>
      </c>
      <c r="AD20" s="247"/>
      <c r="AE20" s="247"/>
      <c r="AF20" s="247"/>
      <c r="AG20" s="252"/>
    </row>
    <row r="21" spans="1:33" x14ac:dyDescent="0.2">
      <c r="A21" s="252" t="s">
        <v>3231</v>
      </c>
      <c r="B21" s="245">
        <v>827096.87</v>
      </c>
      <c r="C21" s="245">
        <v>0</v>
      </c>
      <c r="D21" s="245">
        <v>124753.07</v>
      </c>
      <c r="E21" s="245"/>
      <c r="F21" s="252">
        <v>2493692.7999999998</v>
      </c>
      <c r="G21" s="252">
        <v>1295540.75</v>
      </c>
      <c r="H21" s="252"/>
      <c r="K21" s="246">
        <v>27713</v>
      </c>
      <c r="M21" s="246">
        <v>0</v>
      </c>
      <c r="N21" s="252">
        <v>183000</v>
      </c>
      <c r="O21" s="252"/>
      <c r="P21" s="252"/>
      <c r="Q21" s="252">
        <v>1606327.04</v>
      </c>
      <c r="R21" s="40"/>
      <c r="S21" s="40"/>
      <c r="T21" s="40">
        <v>1328953.68</v>
      </c>
      <c r="U21" s="40"/>
      <c r="V21" s="40">
        <v>568.33000000000004</v>
      </c>
      <c r="W21" s="40">
        <v>947100</v>
      </c>
      <c r="X21" s="40"/>
      <c r="Y21" s="247">
        <v>1313551</v>
      </c>
      <c r="Z21" s="247">
        <v>16400</v>
      </c>
      <c r="AA21" s="247"/>
      <c r="AB21" s="247">
        <v>381608.41</v>
      </c>
      <c r="AC21" s="247">
        <v>71309.52</v>
      </c>
      <c r="AD21" s="247"/>
      <c r="AE21" s="247"/>
      <c r="AF21" s="247"/>
      <c r="AG21" s="252"/>
    </row>
    <row r="22" spans="1:33" x14ac:dyDescent="0.2">
      <c r="A22" s="252" t="s">
        <v>3232</v>
      </c>
      <c r="B22" s="245">
        <v>955625.68</v>
      </c>
      <c r="C22" s="245">
        <v>0</v>
      </c>
      <c r="D22" s="245">
        <v>23404.02</v>
      </c>
      <c r="E22" s="245"/>
      <c r="F22" s="252">
        <v>1852996.17</v>
      </c>
      <c r="G22" s="252">
        <v>490434.17</v>
      </c>
      <c r="H22" s="252"/>
      <c r="K22" s="246">
        <v>43229</v>
      </c>
      <c r="M22" s="246">
        <v>47730.71</v>
      </c>
      <c r="N22" s="252">
        <v>60000</v>
      </c>
      <c r="O22" s="252"/>
      <c r="P22" s="252"/>
      <c r="Q22" s="252">
        <v>1373222.93</v>
      </c>
      <c r="R22" s="40"/>
      <c r="S22" s="40"/>
      <c r="T22" s="40">
        <v>638987.05000000005</v>
      </c>
      <c r="U22" s="40"/>
      <c r="V22" s="40">
        <v>1012.74</v>
      </c>
      <c r="W22" s="40">
        <v>931370</v>
      </c>
      <c r="X22" s="40"/>
      <c r="Y22" s="247">
        <v>1026093</v>
      </c>
      <c r="Z22" s="247"/>
      <c r="AA22" s="247"/>
      <c r="AB22" s="247">
        <v>244841.63</v>
      </c>
      <c r="AC22" s="247">
        <v>109907</v>
      </c>
      <c r="AD22" s="247"/>
      <c r="AE22" s="247"/>
      <c r="AF22" s="247"/>
      <c r="AG22" s="252"/>
    </row>
    <row r="23" spans="1:33" x14ac:dyDescent="0.2">
      <c r="A23" s="252" t="s">
        <v>3233</v>
      </c>
      <c r="B23" s="245">
        <v>525364.65</v>
      </c>
      <c r="C23" s="245">
        <v>3341.04</v>
      </c>
      <c r="D23" s="245">
        <v>115314.77</v>
      </c>
      <c r="E23" s="245"/>
      <c r="F23" s="252">
        <v>1971336.12</v>
      </c>
      <c r="G23" s="252">
        <v>-64934.09</v>
      </c>
      <c r="H23" s="252"/>
      <c r="K23" s="246">
        <v>18830</v>
      </c>
      <c r="M23" s="246">
        <v>262.70999999999998</v>
      </c>
      <c r="N23" s="252"/>
      <c r="O23" s="252"/>
      <c r="P23" s="252"/>
      <c r="Q23" s="252">
        <v>466379.49</v>
      </c>
      <c r="R23" s="40"/>
      <c r="S23" s="40"/>
      <c r="T23" s="40">
        <v>661747.42000000004</v>
      </c>
      <c r="U23" s="40">
        <v>87900</v>
      </c>
      <c r="V23" s="40">
        <v>910.72</v>
      </c>
      <c r="W23" s="40">
        <v>488930</v>
      </c>
      <c r="X23" s="40"/>
      <c r="Y23" s="247">
        <v>649045</v>
      </c>
      <c r="Z23" s="247"/>
      <c r="AA23" s="247"/>
      <c r="AB23" s="247">
        <v>333169.32</v>
      </c>
      <c r="AC23" s="247">
        <v>1021358.36</v>
      </c>
      <c r="AD23" s="247"/>
      <c r="AE23" s="247"/>
      <c r="AF23" s="247"/>
      <c r="AG23" s="252"/>
    </row>
    <row r="24" spans="1:33" x14ac:dyDescent="0.2">
      <c r="A24" s="252" t="s">
        <v>3234</v>
      </c>
      <c r="B24" s="245">
        <v>122153.42</v>
      </c>
      <c r="C24" s="245">
        <v>3206</v>
      </c>
      <c r="D24" s="245">
        <v>149913.29</v>
      </c>
      <c r="E24" s="245"/>
      <c r="F24" s="252">
        <v>229567.97</v>
      </c>
      <c r="G24" s="252">
        <v>305575.55</v>
      </c>
      <c r="H24" s="252"/>
      <c r="J24" s="246">
        <v>50000</v>
      </c>
      <c r="K24" s="246">
        <v>13822</v>
      </c>
      <c r="M24" s="246"/>
      <c r="N24" s="252"/>
      <c r="O24" s="252"/>
      <c r="P24" s="252"/>
      <c r="Q24" s="252">
        <v>1804328.64</v>
      </c>
      <c r="R24" s="40"/>
      <c r="S24" s="40"/>
      <c r="T24" s="40">
        <v>382526.37</v>
      </c>
      <c r="U24" s="40"/>
      <c r="V24" s="40">
        <v>155.13</v>
      </c>
      <c r="W24" s="40">
        <v>588512</v>
      </c>
      <c r="X24" s="40"/>
      <c r="Y24" s="247">
        <v>654842</v>
      </c>
      <c r="Z24" s="247"/>
      <c r="AA24" s="247"/>
      <c r="AB24" s="247">
        <v>263694.55</v>
      </c>
      <c r="AC24" s="247">
        <v>176030</v>
      </c>
      <c r="AD24" s="247"/>
      <c r="AE24" s="247"/>
      <c r="AF24" s="247"/>
      <c r="AG24" s="252"/>
    </row>
    <row r="25" spans="1:33" x14ac:dyDescent="0.2">
      <c r="A25" s="252" t="s">
        <v>3235</v>
      </c>
      <c r="B25" s="245">
        <v>215235.32</v>
      </c>
      <c r="C25" s="245">
        <v>0</v>
      </c>
      <c r="D25" s="245">
        <v>341565.65</v>
      </c>
      <c r="E25" s="245"/>
      <c r="F25" s="252">
        <v>447441.98</v>
      </c>
      <c r="G25" s="252">
        <v>89441.98</v>
      </c>
      <c r="H25" s="252"/>
      <c r="K25" s="246">
        <v>57432</v>
      </c>
      <c r="M25" s="246">
        <v>32.71</v>
      </c>
      <c r="N25" s="252"/>
      <c r="O25" s="252"/>
      <c r="P25" s="252"/>
      <c r="Q25" s="252">
        <v>1601555.91</v>
      </c>
      <c r="R25" s="40"/>
      <c r="S25" s="40"/>
      <c r="T25" s="40">
        <v>819485.04</v>
      </c>
      <c r="U25" s="40"/>
      <c r="V25" s="40">
        <v>636.94000000000005</v>
      </c>
      <c r="W25" s="40">
        <v>471000</v>
      </c>
      <c r="X25" s="40"/>
      <c r="Y25" s="247">
        <v>809499.81</v>
      </c>
      <c r="Z25" s="247"/>
      <c r="AA25" s="247"/>
      <c r="AB25" s="247">
        <v>723247.59</v>
      </c>
      <c r="AC25" s="247">
        <v>14068</v>
      </c>
      <c r="AD25" s="247"/>
      <c r="AE25" s="247"/>
      <c r="AF25" s="247"/>
      <c r="AG25" s="252"/>
    </row>
    <row r="26" spans="1:33" x14ac:dyDescent="0.2">
      <c r="A26" s="252" t="s">
        <v>3236</v>
      </c>
      <c r="B26" s="245">
        <v>272042.99</v>
      </c>
      <c r="C26" s="245">
        <v>0</v>
      </c>
      <c r="D26" s="245">
        <v>145372.41</v>
      </c>
      <c r="E26" s="245"/>
      <c r="F26" s="252">
        <v>112561.86</v>
      </c>
      <c r="G26" s="252">
        <v>225728.37</v>
      </c>
      <c r="H26" s="252"/>
      <c r="K26" s="246">
        <v>16735</v>
      </c>
      <c r="M26" s="246">
        <v>699.71</v>
      </c>
      <c r="N26" s="252"/>
      <c r="O26" s="252"/>
      <c r="P26" s="252"/>
      <c r="Q26" s="252">
        <v>1188537.31</v>
      </c>
      <c r="R26" s="40"/>
      <c r="S26" s="40"/>
      <c r="T26" s="40">
        <v>527279.22</v>
      </c>
      <c r="U26" s="40"/>
      <c r="V26" s="40">
        <v>451.75</v>
      </c>
      <c r="W26" s="40">
        <v>935440</v>
      </c>
      <c r="X26" s="40"/>
      <c r="Y26" s="247">
        <v>1009183</v>
      </c>
      <c r="Z26" s="247"/>
      <c r="AA26" s="247"/>
      <c r="AB26" s="247">
        <v>595436.07999999996</v>
      </c>
      <c r="AC26" s="247">
        <v>24328.38</v>
      </c>
      <c r="AD26" s="247"/>
      <c r="AE26" s="247"/>
      <c r="AF26" s="247"/>
      <c r="AG26" s="252"/>
    </row>
    <row r="27" spans="1:33" x14ac:dyDescent="0.2">
      <c r="A27" s="252" t="s">
        <v>3356</v>
      </c>
      <c r="B27" s="245">
        <v>130557.31</v>
      </c>
      <c r="C27" s="245">
        <v>0</v>
      </c>
      <c r="D27" s="245">
        <v>160816</v>
      </c>
      <c r="E27" s="245"/>
      <c r="F27" s="252">
        <v>687731.56</v>
      </c>
      <c r="G27" s="252">
        <v>342583.66</v>
      </c>
      <c r="H27" s="252"/>
      <c r="K27" s="246">
        <v>16280</v>
      </c>
      <c r="M27" s="246">
        <v>415605.68</v>
      </c>
      <c r="N27" s="252"/>
      <c r="O27" s="252"/>
      <c r="P27" s="252"/>
      <c r="Q27" s="252">
        <v>3378480.39</v>
      </c>
      <c r="R27" s="40"/>
      <c r="S27" s="40"/>
      <c r="T27" s="40">
        <v>591442.42000000004</v>
      </c>
      <c r="U27" s="40"/>
      <c r="V27" s="40">
        <v>318.10000000000002</v>
      </c>
      <c r="W27" s="40">
        <v>447895</v>
      </c>
      <c r="X27" s="40"/>
      <c r="Y27" s="247">
        <v>677825.5</v>
      </c>
      <c r="Z27" s="247"/>
      <c r="AA27" s="247"/>
      <c r="AB27" s="247">
        <v>314971.32</v>
      </c>
      <c r="AC27" s="247">
        <v>35</v>
      </c>
      <c r="AD27" s="247"/>
      <c r="AE27" s="247"/>
      <c r="AF27" s="247"/>
      <c r="AG27" s="252"/>
    </row>
    <row r="28" spans="1:33" x14ac:dyDescent="0.2">
      <c r="A28" s="252" t="s">
        <v>3361</v>
      </c>
      <c r="B28" s="245">
        <v>225862.75</v>
      </c>
      <c r="C28" s="245">
        <v>0</v>
      </c>
      <c r="D28" s="245">
        <v>168854.39999999999</v>
      </c>
      <c r="E28" s="245"/>
      <c r="F28" s="252">
        <v>3515576.2</v>
      </c>
      <c r="G28" s="252">
        <v>270913.33</v>
      </c>
      <c r="H28" s="252"/>
      <c r="K28" s="246">
        <v>42064</v>
      </c>
      <c r="M28" s="246">
        <v>32.71</v>
      </c>
      <c r="N28" s="252"/>
      <c r="O28" s="252"/>
      <c r="P28" s="252">
        <v>25000</v>
      </c>
      <c r="Q28" s="252">
        <v>4652638.84</v>
      </c>
      <c r="R28" s="40"/>
      <c r="S28" s="40"/>
      <c r="T28" s="40">
        <v>346846.6</v>
      </c>
      <c r="U28" s="40"/>
      <c r="V28" s="40">
        <v>465.8</v>
      </c>
      <c r="W28" s="40">
        <v>427660</v>
      </c>
      <c r="X28" s="40"/>
      <c r="Y28" s="247">
        <v>511959</v>
      </c>
      <c r="Z28" s="247"/>
      <c r="AA28" s="247"/>
      <c r="AB28" s="247">
        <v>227606.01</v>
      </c>
      <c r="AC28" s="247">
        <v>2889.58</v>
      </c>
      <c r="AD28" s="247"/>
      <c r="AE28" s="247"/>
      <c r="AF28" s="247"/>
      <c r="AG28" s="252"/>
    </row>
    <row r="29" spans="1:33" x14ac:dyDescent="0.2">
      <c r="A29" s="252" t="s">
        <v>3237</v>
      </c>
      <c r="B29" s="245">
        <v>342336.06</v>
      </c>
      <c r="C29" s="245">
        <v>0</v>
      </c>
      <c r="D29" s="245">
        <v>18400</v>
      </c>
      <c r="E29" s="245"/>
      <c r="F29" s="252">
        <v>2265304.2799999998</v>
      </c>
      <c r="G29" s="252">
        <v>318757.5</v>
      </c>
      <c r="H29" s="252"/>
      <c r="M29" s="246"/>
      <c r="N29" s="252"/>
      <c r="O29" s="252"/>
      <c r="P29" s="252">
        <v>-1234725.33</v>
      </c>
      <c r="Q29" s="252">
        <v>3908830.71</v>
      </c>
      <c r="R29" s="40"/>
      <c r="S29" s="40"/>
      <c r="T29" s="40">
        <v>274646.34999999998</v>
      </c>
      <c r="U29" s="40">
        <v>255330.19</v>
      </c>
      <c r="V29" s="40">
        <v>369.72</v>
      </c>
      <c r="W29" s="40">
        <v>873460</v>
      </c>
      <c r="X29" s="40">
        <v>561200</v>
      </c>
      <c r="Y29" s="247">
        <v>1231790</v>
      </c>
      <c r="Z29" s="247"/>
      <c r="AA29" s="247"/>
      <c r="AB29" s="247">
        <v>317770.15000000002</v>
      </c>
      <c r="AC29" s="247">
        <v>127525.65</v>
      </c>
      <c r="AD29" s="247"/>
      <c r="AE29" s="247"/>
      <c r="AF29" s="247">
        <v>1231</v>
      </c>
      <c r="AG29" s="252"/>
    </row>
    <row r="30" spans="1:33" x14ac:dyDescent="0.2">
      <c r="A30" s="252" t="s">
        <v>3238</v>
      </c>
      <c r="B30" s="245">
        <v>253444.49</v>
      </c>
      <c r="C30" s="245">
        <v>0</v>
      </c>
      <c r="D30" s="245">
        <v>203875.20000000001</v>
      </c>
      <c r="E30" s="245"/>
      <c r="F30" s="252">
        <v>920784</v>
      </c>
      <c r="G30" s="252">
        <v>326513</v>
      </c>
      <c r="H30" s="252"/>
      <c r="M30" s="246">
        <v>46.73</v>
      </c>
      <c r="N30" s="252"/>
      <c r="O30" s="252"/>
      <c r="P30" s="252">
        <v>-2230501.0499999998</v>
      </c>
      <c r="Q30" s="252">
        <v>3967213.3</v>
      </c>
      <c r="R30" s="40">
        <v>515.61</v>
      </c>
      <c r="S30" s="40"/>
      <c r="T30" s="40">
        <v>615675.29</v>
      </c>
      <c r="U30" s="40"/>
      <c r="V30" s="40"/>
      <c r="W30" s="40">
        <v>777140</v>
      </c>
      <c r="X30" s="40">
        <v>100000</v>
      </c>
      <c r="Y30" s="247">
        <v>996170.3</v>
      </c>
      <c r="Z30" s="247"/>
      <c r="AA30" s="247">
        <v>10804</v>
      </c>
      <c r="AB30" s="247">
        <v>419626.19</v>
      </c>
      <c r="AC30" s="247">
        <v>90692</v>
      </c>
      <c r="AD30" s="247"/>
      <c r="AE30" s="247"/>
      <c r="AF30" s="247"/>
      <c r="AG30" s="252"/>
    </row>
    <row r="31" spans="1:33" x14ac:dyDescent="0.2">
      <c r="A31" s="252" t="s">
        <v>3239</v>
      </c>
      <c r="B31" s="245">
        <v>581798.85</v>
      </c>
      <c r="C31" s="245">
        <v>0</v>
      </c>
      <c r="D31" s="245">
        <v>51037.55</v>
      </c>
      <c r="E31" s="245"/>
      <c r="F31" s="252">
        <v>18785</v>
      </c>
      <c r="G31" s="252">
        <v>281858.15999999997</v>
      </c>
      <c r="H31" s="252"/>
      <c r="M31" s="246"/>
      <c r="N31" s="252"/>
      <c r="O31" s="252"/>
      <c r="P31" s="252"/>
      <c r="Q31" s="252">
        <v>1728640.99</v>
      </c>
      <c r="R31" s="40"/>
      <c r="S31" s="40"/>
      <c r="T31" s="40">
        <v>507288.57</v>
      </c>
      <c r="U31" s="40"/>
      <c r="V31" s="40">
        <v>765.23</v>
      </c>
      <c r="W31" s="40">
        <v>770000</v>
      </c>
      <c r="X31" s="40">
        <v>60309.38</v>
      </c>
      <c r="Y31" s="247">
        <v>838770</v>
      </c>
      <c r="Z31" s="247"/>
      <c r="AA31" s="247"/>
      <c r="AB31" s="247">
        <v>221040.66</v>
      </c>
      <c r="AC31" s="247">
        <v>100383.42</v>
      </c>
      <c r="AD31" s="247"/>
      <c r="AE31" s="247"/>
      <c r="AF31" s="247"/>
      <c r="AG31" s="252"/>
    </row>
    <row r="32" spans="1:33" x14ac:dyDescent="0.2">
      <c r="A32" s="252" t="s">
        <v>3240</v>
      </c>
      <c r="B32" s="245">
        <v>253576.38</v>
      </c>
      <c r="C32" s="245">
        <v>29976</v>
      </c>
      <c r="D32" s="245">
        <v>46432.28</v>
      </c>
      <c r="E32" s="245"/>
      <c r="F32" s="252">
        <v>12098.8</v>
      </c>
      <c r="G32" s="252">
        <v>323248.28000000003</v>
      </c>
      <c r="H32" s="252"/>
      <c r="M32" s="246">
        <v>248025.21</v>
      </c>
      <c r="N32" s="252"/>
      <c r="O32" s="252"/>
      <c r="P32" s="252">
        <v>-1577763.78</v>
      </c>
      <c r="Q32" s="252">
        <v>2399403.2599999998</v>
      </c>
      <c r="R32" s="40"/>
      <c r="S32" s="40"/>
      <c r="T32" s="40">
        <v>317082.15999999997</v>
      </c>
      <c r="U32" s="40"/>
      <c r="V32" s="40"/>
      <c r="W32" s="40"/>
      <c r="X32" s="40">
        <v>79020.61</v>
      </c>
      <c r="Y32" s="247">
        <v>188236</v>
      </c>
      <c r="Z32" s="247"/>
      <c r="AA32" s="247">
        <v>51124</v>
      </c>
      <c r="AB32" s="247">
        <v>437062.91</v>
      </c>
      <c r="AC32" s="247">
        <v>67470.399999999994</v>
      </c>
      <c r="AD32" s="247"/>
      <c r="AE32" s="247"/>
      <c r="AF32" s="247">
        <v>449.41</v>
      </c>
      <c r="AG32" s="252"/>
    </row>
    <row r="33" spans="1:33" x14ac:dyDescent="0.2">
      <c r="A33" s="252" t="s">
        <v>3241</v>
      </c>
      <c r="B33" s="245">
        <v>433819.9</v>
      </c>
      <c r="C33" s="245">
        <v>0</v>
      </c>
      <c r="D33" s="245">
        <v>52018.51</v>
      </c>
      <c r="E33" s="245"/>
      <c r="F33" s="252">
        <v>11297408.66</v>
      </c>
      <c r="G33" s="252">
        <v>479291.79</v>
      </c>
      <c r="H33" s="252"/>
      <c r="M33" s="246">
        <v>280</v>
      </c>
      <c r="N33" s="252"/>
      <c r="O33" s="252"/>
      <c r="P33" s="252">
        <v>4064707.73</v>
      </c>
      <c r="Q33" s="252">
        <v>8039383.1299999999</v>
      </c>
      <c r="R33" s="40"/>
      <c r="S33" s="40"/>
      <c r="T33" s="40">
        <v>988478.3</v>
      </c>
      <c r="U33" s="40"/>
      <c r="V33" s="40">
        <v>661.75</v>
      </c>
      <c r="W33" s="40">
        <v>551860</v>
      </c>
      <c r="X33" s="40"/>
      <c r="Y33" s="247">
        <v>904361</v>
      </c>
      <c r="Z33" s="247"/>
      <c r="AA33" s="247">
        <v>5208</v>
      </c>
      <c r="AB33" s="247">
        <v>351081.06</v>
      </c>
      <c r="AC33" s="247">
        <v>111893.99</v>
      </c>
      <c r="AD33" s="247"/>
      <c r="AE33" s="247"/>
      <c r="AF33" s="247"/>
      <c r="AG33" s="252"/>
    </row>
    <row r="34" spans="1:33" x14ac:dyDescent="0.2">
      <c r="A34" s="252" t="s">
        <v>3242</v>
      </c>
      <c r="B34" s="245">
        <v>380804.89</v>
      </c>
      <c r="C34" s="245">
        <v>0</v>
      </c>
      <c r="D34" s="245">
        <v>124659.81</v>
      </c>
      <c r="E34" s="245"/>
      <c r="F34" s="252">
        <v>2167640.94</v>
      </c>
      <c r="G34" s="252">
        <v>123911.7</v>
      </c>
      <c r="H34" s="252"/>
      <c r="K34" s="246">
        <v>242</v>
      </c>
      <c r="M34" s="246"/>
      <c r="N34" s="252"/>
      <c r="O34" s="252"/>
      <c r="P34" s="252">
        <v>541704.46</v>
      </c>
      <c r="Q34" s="252">
        <v>2109112.34</v>
      </c>
      <c r="R34" s="40"/>
      <c r="S34" s="40"/>
      <c r="T34" s="40">
        <v>586317.53</v>
      </c>
      <c r="U34" s="40"/>
      <c r="V34" s="40">
        <v>460.18</v>
      </c>
      <c r="W34" s="40">
        <v>516540</v>
      </c>
      <c r="X34" s="40">
        <v>294562</v>
      </c>
      <c r="Y34" s="247">
        <v>811012</v>
      </c>
      <c r="Z34" s="247">
        <v>5982</v>
      </c>
      <c r="AA34" s="247"/>
      <c r="AB34" s="247">
        <v>287520.89</v>
      </c>
      <c r="AC34" s="247">
        <v>131897.28</v>
      </c>
      <c r="AD34" s="247"/>
      <c r="AE34" s="247"/>
      <c r="AF34" s="247">
        <v>3000</v>
      </c>
      <c r="AG34" s="252"/>
    </row>
    <row r="35" spans="1:33" x14ac:dyDescent="0.2">
      <c r="A35" s="252" t="s">
        <v>3243</v>
      </c>
      <c r="B35" s="245">
        <v>371414.68</v>
      </c>
      <c r="C35" s="245">
        <v>2500</v>
      </c>
      <c r="D35" s="245">
        <v>46040.82</v>
      </c>
      <c r="E35" s="245"/>
      <c r="F35" s="252">
        <v>2178049.63</v>
      </c>
      <c r="G35" s="252">
        <v>260977.21</v>
      </c>
      <c r="H35" s="252"/>
      <c r="M35" s="246">
        <v>29966.93</v>
      </c>
      <c r="N35" s="252"/>
      <c r="O35" s="252"/>
      <c r="P35" s="252">
        <v>783827.26</v>
      </c>
      <c r="Q35" s="252">
        <v>2003005.18</v>
      </c>
      <c r="R35" s="40"/>
      <c r="S35" s="40"/>
      <c r="T35" s="40">
        <v>512255.35</v>
      </c>
      <c r="U35" s="40">
        <v>20000</v>
      </c>
      <c r="V35" s="40">
        <v>991.16</v>
      </c>
      <c r="W35" s="40"/>
      <c r="X35" s="40">
        <v>150000</v>
      </c>
      <c r="Y35" s="247">
        <v>166434</v>
      </c>
      <c r="Z35" s="247"/>
      <c r="AA35" s="247">
        <v>2520</v>
      </c>
      <c r="AB35" s="247">
        <v>333701.63</v>
      </c>
      <c r="AC35" s="247">
        <v>111902.91</v>
      </c>
      <c r="AD35" s="247"/>
      <c r="AE35" s="247"/>
      <c r="AF35" s="247"/>
      <c r="AG35" s="252"/>
    </row>
    <row r="36" spans="1:33" x14ac:dyDescent="0.2">
      <c r="A36" s="254" t="s">
        <v>3244</v>
      </c>
      <c r="B36" s="245">
        <v>372182.74</v>
      </c>
      <c r="C36" s="245">
        <v>0</v>
      </c>
      <c r="D36" s="245">
        <v>10607.42</v>
      </c>
      <c r="E36" s="245"/>
      <c r="F36" s="252">
        <v>1259075.25</v>
      </c>
      <c r="G36" s="252">
        <v>128381.68</v>
      </c>
      <c r="H36" s="252"/>
      <c r="M36" s="246"/>
      <c r="N36" s="252"/>
      <c r="O36" s="252"/>
      <c r="P36" s="252">
        <v>-421262.16</v>
      </c>
      <c r="Q36" s="252">
        <v>2067007.72</v>
      </c>
      <c r="R36" s="40"/>
      <c r="S36" s="40"/>
      <c r="T36" s="40">
        <v>596697.97</v>
      </c>
      <c r="U36" s="40"/>
      <c r="V36" s="40">
        <v>362.56</v>
      </c>
      <c r="W36" s="40"/>
      <c r="X36" s="40"/>
      <c r="Y36" s="247">
        <v>125630</v>
      </c>
      <c r="Z36" s="247"/>
      <c r="AA36" s="247">
        <v>17644</v>
      </c>
      <c r="AB36" s="247">
        <v>261560.79</v>
      </c>
      <c r="AC36" s="247">
        <v>65324.21</v>
      </c>
      <c r="AD36" s="247"/>
      <c r="AE36" s="247"/>
      <c r="AF36" s="247"/>
      <c r="AG36" s="252"/>
    </row>
    <row r="37" spans="1:33" x14ac:dyDescent="0.2">
      <c r="A37" s="252" t="s">
        <v>3245</v>
      </c>
      <c r="B37" s="245">
        <v>250230.59</v>
      </c>
      <c r="C37" s="245">
        <v>0</v>
      </c>
      <c r="D37" s="245">
        <v>167466.97</v>
      </c>
      <c r="E37" s="245"/>
      <c r="F37" s="252">
        <v>548552.94999999995</v>
      </c>
      <c r="G37" s="252">
        <v>901896.57</v>
      </c>
      <c r="H37" s="252"/>
      <c r="M37" s="246"/>
      <c r="N37" s="252"/>
      <c r="O37" s="252"/>
      <c r="P37" s="252">
        <v>-1052658.8400000001</v>
      </c>
      <c r="Q37" s="252">
        <v>2721924.84</v>
      </c>
      <c r="R37" s="40"/>
      <c r="S37" s="40"/>
      <c r="T37" s="40">
        <v>746458.34</v>
      </c>
      <c r="U37" s="40"/>
      <c r="V37" s="40">
        <v>279.39999999999998</v>
      </c>
      <c r="W37" s="40">
        <v>530182</v>
      </c>
      <c r="X37" s="40">
        <v>132910</v>
      </c>
      <c r="Y37" s="247">
        <v>826411</v>
      </c>
      <c r="Z37" s="247"/>
      <c r="AA37" s="247">
        <v>12112</v>
      </c>
      <c r="AB37" s="247">
        <v>282588.65999999997</v>
      </c>
      <c r="AC37" s="247">
        <v>103013</v>
      </c>
      <c r="AD37" s="247"/>
      <c r="AE37" s="247"/>
      <c r="AF37" s="247"/>
      <c r="AG37" s="252"/>
    </row>
    <row r="38" spans="1:33" x14ac:dyDescent="0.2">
      <c r="A38" s="252" t="s">
        <v>3246</v>
      </c>
      <c r="B38" s="245">
        <v>281745.24</v>
      </c>
      <c r="C38" s="245">
        <v>0</v>
      </c>
      <c r="D38" s="245">
        <v>84450.71</v>
      </c>
      <c r="E38" s="245"/>
      <c r="F38" s="252">
        <v>3</v>
      </c>
      <c r="G38" s="252">
        <v>-70862.320000000007</v>
      </c>
      <c r="H38" s="252"/>
      <c r="K38" s="246">
        <v>1050</v>
      </c>
      <c r="M38" s="246">
        <v>95.86</v>
      </c>
      <c r="N38" s="252"/>
      <c r="O38" s="252"/>
      <c r="P38" s="252">
        <v>79693</v>
      </c>
      <c r="Q38" s="252">
        <v>1153430.04</v>
      </c>
      <c r="R38" s="40"/>
      <c r="S38" s="40"/>
      <c r="T38" s="40">
        <v>486437.24</v>
      </c>
      <c r="U38" s="40"/>
      <c r="V38" s="40">
        <v>466.98</v>
      </c>
      <c r="W38" s="40">
        <v>647180</v>
      </c>
      <c r="X38" s="40"/>
      <c r="Y38" s="247">
        <v>775172</v>
      </c>
      <c r="Z38" s="247"/>
      <c r="AA38" s="247">
        <v>6880</v>
      </c>
      <c r="AB38" s="247">
        <v>198743.21</v>
      </c>
      <c r="AC38" s="247">
        <v>49930.55</v>
      </c>
      <c r="AD38" s="247"/>
      <c r="AE38" s="247"/>
      <c r="AF38" s="247"/>
      <c r="AG38" s="252"/>
    </row>
    <row r="39" spans="1:33" x14ac:dyDescent="0.2">
      <c r="A39" s="252" t="s">
        <v>3247</v>
      </c>
      <c r="B39" s="245">
        <v>441034.81</v>
      </c>
      <c r="C39" s="245">
        <v>0</v>
      </c>
      <c r="D39" s="245">
        <v>189590.44</v>
      </c>
      <c r="E39" s="245"/>
      <c r="F39" s="252">
        <v>-415312.88</v>
      </c>
      <c r="G39" s="252">
        <v>97959.94</v>
      </c>
      <c r="H39" s="252"/>
      <c r="K39" s="246">
        <v>260325</v>
      </c>
      <c r="M39" s="246">
        <v>0</v>
      </c>
      <c r="N39" s="252"/>
      <c r="O39" s="252">
        <v>-2304521.69</v>
      </c>
      <c r="P39" s="252">
        <v>-291259</v>
      </c>
      <c r="Q39" s="252">
        <v>2737074.7</v>
      </c>
      <c r="R39" s="40"/>
      <c r="S39" s="40"/>
      <c r="T39" s="40">
        <v>529432.18000000005</v>
      </c>
      <c r="U39" s="40">
        <v>73540</v>
      </c>
      <c r="V39" s="40">
        <v>550.54999999999995</v>
      </c>
      <c r="W39" s="40">
        <v>616480</v>
      </c>
      <c r="X39" s="40"/>
      <c r="Y39" s="247">
        <v>682980</v>
      </c>
      <c r="Z39" s="247"/>
      <c r="AA39" s="247">
        <v>6880</v>
      </c>
      <c r="AB39" s="247">
        <v>225291.63</v>
      </c>
      <c r="AC39" s="247">
        <v>75229.22</v>
      </c>
      <c r="AD39" s="247"/>
      <c r="AE39" s="247"/>
      <c r="AF39" s="247"/>
      <c r="AG39" s="252"/>
    </row>
    <row r="40" spans="1:33" x14ac:dyDescent="0.2">
      <c r="A40" s="252" t="s">
        <v>3248</v>
      </c>
      <c r="B40" s="245">
        <v>626207.12</v>
      </c>
      <c r="C40" s="245">
        <v>0</v>
      </c>
      <c r="D40" s="245">
        <v>133184.39000000001</v>
      </c>
      <c r="E40" s="245"/>
      <c r="F40" s="252">
        <v>146621.59</v>
      </c>
      <c r="G40" s="252">
        <v>121845.18</v>
      </c>
      <c r="H40" s="252"/>
      <c r="K40" s="246">
        <v>6300</v>
      </c>
      <c r="M40" s="246"/>
      <c r="N40" s="252"/>
      <c r="O40" s="252"/>
      <c r="P40" s="252">
        <v>24543</v>
      </c>
      <c r="Q40" s="252">
        <v>1656318.18</v>
      </c>
      <c r="R40" s="40"/>
      <c r="S40" s="40"/>
      <c r="T40" s="40">
        <v>351769.87</v>
      </c>
      <c r="U40" s="40">
        <v>122400</v>
      </c>
      <c r="V40" s="40">
        <v>2057.84</v>
      </c>
      <c r="W40" s="40">
        <v>739100</v>
      </c>
      <c r="X40" s="40"/>
      <c r="Y40" s="247">
        <v>805712</v>
      </c>
      <c r="Z40" s="247"/>
      <c r="AA40" s="247">
        <v>7840</v>
      </c>
      <c r="AB40" s="247">
        <v>196712.66</v>
      </c>
      <c r="AC40" s="247">
        <v>77478.070000000007</v>
      </c>
      <c r="AD40" s="247"/>
      <c r="AE40" s="247"/>
      <c r="AF40" s="247"/>
      <c r="AG40" s="252"/>
    </row>
    <row r="41" spans="1:33" x14ac:dyDescent="0.2">
      <c r="A41" s="252" t="s">
        <v>3249</v>
      </c>
      <c r="B41" s="245">
        <v>169821.04</v>
      </c>
      <c r="C41" s="245">
        <v>0</v>
      </c>
      <c r="D41" s="245">
        <v>71487.19</v>
      </c>
      <c r="E41" s="245"/>
      <c r="F41" s="252">
        <v>99140.24</v>
      </c>
      <c r="G41" s="252">
        <v>-49368.5</v>
      </c>
      <c r="H41" s="252"/>
      <c r="K41" s="246">
        <v>577325</v>
      </c>
      <c r="M41" s="246">
        <v>166.35</v>
      </c>
      <c r="N41" s="252"/>
      <c r="O41" s="252"/>
      <c r="P41" s="252">
        <v>3744.1</v>
      </c>
      <c r="Q41" s="252">
        <v>1118559.83</v>
      </c>
      <c r="R41" s="40"/>
      <c r="S41" s="40"/>
      <c r="T41" s="40">
        <v>414817.09</v>
      </c>
      <c r="U41" s="40">
        <v>77860</v>
      </c>
      <c r="V41" s="40">
        <v>168.73</v>
      </c>
      <c r="W41" s="40">
        <v>600960</v>
      </c>
      <c r="X41" s="40"/>
      <c r="Y41" s="247">
        <v>717231</v>
      </c>
      <c r="Z41" s="247"/>
      <c r="AA41" s="247"/>
      <c r="AB41" s="247">
        <v>218283.7</v>
      </c>
      <c r="AC41" s="247">
        <v>66054.66</v>
      </c>
      <c r="AD41" s="247"/>
      <c r="AE41" s="247"/>
      <c r="AF41" s="247"/>
      <c r="AG41" s="252"/>
    </row>
    <row r="42" spans="1:33" x14ac:dyDescent="0.2">
      <c r="A42" s="252" t="s">
        <v>3250</v>
      </c>
      <c r="B42" s="245">
        <v>253818.81</v>
      </c>
      <c r="C42" s="245">
        <v>0</v>
      </c>
      <c r="D42" s="245">
        <v>848590.21</v>
      </c>
      <c r="E42" s="245"/>
      <c r="F42" s="252">
        <v>-719369.45</v>
      </c>
      <c r="G42" s="252">
        <v>-126166.69</v>
      </c>
      <c r="H42" s="252"/>
      <c r="J42" s="246">
        <v>150000</v>
      </c>
      <c r="K42" s="246">
        <v>41770</v>
      </c>
      <c r="M42" s="246"/>
      <c r="N42" s="252"/>
      <c r="O42" s="252"/>
      <c r="P42" s="252"/>
      <c r="Q42" s="252">
        <v>1381244.13</v>
      </c>
      <c r="R42" s="40"/>
      <c r="S42" s="40"/>
      <c r="T42" s="40">
        <v>498418.31</v>
      </c>
      <c r="U42" s="40">
        <v>190590</v>
      </c>
      <c r="V42" s="40">
        <v>406.11</v>
      </c>
      <c r="W42" s="40">
        <v>842400</v>
      </c>
      <c r="X42" s="40"/>
      <c r="Y42" s="247">
        <v>973510</v>
      </c>
      <c r="Z42" s="247"/>
      <c r="AA42" s="247"/>
      <c r="AB42" s="247">
        <v>181938.43</v>
      </c>
      <c r="AC42" s="247">
        <v>100837.28</v>
      </c>
      <c r="AD42" s="247"/>
      <c r="AE42" s="247"/>
      <c r="AF42" s="247"/>
      <c r="AG42" s="252"/>
    </row>
    <row r="43" spans="1:33" x14ac:dyDescent="0.2">
      <c r="A43" s="252" t="s">
        <v>3251</v>
      </c>
      <c r="B43" s="245">
        <v>280120.78999999998</v>
      </c>
      <c r="C43" s="245">
        <v>0</v>
      </c>
      <c r="D43" s="245">
        <v>930163.28</v>
      </c>
      <c r="E43" s="245"/>
      <c r="F43" s="252">
        <v>209809.31</v>
      </c>
      <c r="G43" s="252">
        <v>-125910.22</v>
      </c>
      <c r="H43" s="252"/>
      <c r="K43" s="246">
        <v>144138</v>
      </c>
      <c r="M43" s="246">
        <v>524.15</v>
      </c>
      <c r="N43" s="252"/>
      <c r="O43" s="252"/>
      <c r="P43" s="252"/>
      <c r="Q43" s="252">
        <v>1240631.49</v>
      </c>
      <c r="R43" s="40"/>
      <c r="S43" s="40"/>
      <c r="T43" s="40">
        <v>490525.77</v>
      </c>
      <c r="U43" s="40">
        <v>63563.88</v>
      </c>
      <c r="V43" s="40">
        <v>400.87</v>
      </c>
      <c r="W43" s="40">
        <v>858130</v>
      </c>
      <c r="X43" s="40"/>
      <c r="Y43" s="247">
        <v>1008670</v>
      </c>
      <c r="Z43" s="247"/>
      <c r="AA43" s="247">
        <v>1280</v>
      </c>
      <c r="AB43" s="247">
        <v>169885.61</v>
      </c>
      <c r="AC43" s="247">
        <v>132658.41</v>
      </c>
      <c r="AD43" s="247"/>
      <c r="AE43" s="247"/>
      <c r="AF43" s="247"/>
      <c r="AG43" s="252"/>
    </row>
    <row r="44" spans="1:33" x14ac:dyDescent="0.2">
      <c r="A44" s="252" t="s">
        <v>3252</v>
      </c>
      <c r="B44" s="245">
        <v>398870.01</v>
      </c>
      <c r="C44" s="245">
        <v>100000</v>
      </c>
      <c r="D44" s="245">
        <v>520578.03</v>
      </c>
      <c r="E44" s="245"/>
      <c r="F44" s="252">
        <v>27119.11</v>
      </c>
      <c r="G44" s="252">
        <v>99475.06</v>
      </c>
      <c r="H44" s="252"/>
      <c r="J44" s="246">
        <v>100000</v>
      </c>
      <c r="K44" s="246">
        <v>332250</v>
      </c>
      <c r="M44" s="246"/>
      <c r="N44" s="252"/>
      <c r="O44" s="252"/>
      <c r="P44" s="252">
        <v>-740413.1</v>
      </c>
      <c r="Q44" s="252">
        <v>2770050.54</v>
      </c>
      <c r="R44" s="40"/>
      <c r="S44" s="40"/>
      <c r="T44" s="40">
        <v>410830.63</v>
      </c>
      <c r="U44" s="40">
        <v>89225</v>
      </c>
      <c r="V44" s="40">
        <v>555.94000000000005</v>
      </c>
      <c r="W44" s="40">
        <v>6880</v>
      </c>
      <c r="X44" s="40"/>
      <c r="Y44" s="247">
        <v>115920</v>
      </c>
      <c r="Z44" s="247"/>
      <c r="AA44" s="247"/>
      <c r="AB44" s="247">
        <v>167719.76</v>
      </c>
      <c r="AC44" s="247">
        <v>24260.45</v>
      </c>
      <c r="AD44" s="247"/>
      <c r="AE44" s="247"/>
      <c r="AF44" s="247"/>
      <c r="AG44" s="252"/>
    </row>
    <row r="45" spans="1:33" x14ac:dyDescent="0.2">
      <c r="A45" s="252" t="s">
        <v>3253</v>
      </c>
      <c r="B45" s="245">
        <v>506186.3</v>
      </c>
      <c r="C45" s="245">
        <v>0</v>
      </c>
      <c r="D45" s="245">
        <v>95113.64</v>
      </c>
      <c r="E45" s="245"/>
      <c r="F45" s="252">
        <v>45097.31</v>
      </c>
      <c r="G45" s="252">
        <v>192750.83</v>
      </c>
      <c r="H45" s="252"/>
      <c r="K45" s="246">
        <v>8540</v>
      </c>
      <c r="M45" s="246">
        <v>1050.3599999999999</v>
      </c>
      <c r="N45" s="252"/>
      <c r="O45" s="252">
        <v>16660.38</v>
      </c>
      <c r="P45" s="252">
        <v>132878.26999999999</v>
      </c>
      <c r="Q45" s="252">
        <v>2356118.79</v>
      </c>
      <c r="R45" s="40"/>
      <c r="S45" s="40"/>
      <c r="T45" s="40">
        <v>452466.42</v>
      </c>
      <c r="U45" s="40">
        <v>160100</v>
      </c>
      <c r="V45" s="40">
        <v>1691.12</v>
      </c>
      <c r="W45" s="40">
        <v>856200</v>
      </c>
      <c r="X45" s="40"/>
      <c r="Y45" s="247">
        <v>925220</v>
      </c>
      <c r="Z45" s="247"/>
      <c r="AA45" s="247">
        <v>16910</v>
      </c>
      <c r="AB45" s="247">
        <v>210054.96</v>
      </c>
      <c r="AC45" s="247">
        <v>18117.259999999998</v>
      </c>
      <c r="AD45" s="247"/>
      <c r="AE45" s="247"/>
      <c r="AF45" s="247"/>
      <c r="AG45" s="252"/>
    </row>
    <row r="46" spans="1:33" x14ac:dyDescent="0.2">
      <c r="A46" s="254" t="s">
        <v>3254</v>
      </c>
      <c r="B46" s="245">
        <v>246400.26</v>
      </c>
      <c r="C46" s="245">
        <v>0</v>
      </c>
      <c r="D46" s="245">
        <v>156567.97</v>
      </c>
      <c r="E46" s="245"/>
      <c r="F46" s="252">
        <v>162006.82</v>
      </c>
      <c r="G46" s="252">
        <v>219118.5</v>
      </c>
      <c r="H46" s="252"/>
      <c r="K46" s="246">
        <v>21960</v>
      </c>
      <c r="L46" s="246">
        <v>2759</v>
      </c>
      <c r="M46" s="246">
        <v>350.05</v>
      </c>
      <c r="N46" s="252"/>
      <c r="O46" s="252">
        <v>-341908.85</v>
      </c>
      <c r="P46" s="252">
        <v>105525.12</v>
      </c>
      <c r="Q46" s="252">
        <v>1990390.15</v>
      </c>
      <c r="R46" s="40"/>
      <c r="S46" s="40"/>
      <c r="T46" s="40">
        <v>444778.58</v>
      </c>
      <c r="U46" s="40">
        <v>65200</v>
      </c>
      <c r="V46" s="40">
        <v>322.95</v>
      </c>
      <c r="W46" s="40">
        <v>438140</v>
      </c>
      <c r="X46" s="40">
        <v>62550</v>
      </c>
      <c r="Y46" s="247">
        <v>514780</v>
      </c>
      <c r="Z46" s="247"/>
      <c r="AA46" s="247">
        <v>8972</v>
      </c>
      <c r="AB46" s="247">
        <v>273841.14</v>
      </c>
      <c r="AC46" s="247">
        <v>74887.570000000007</v>
      </c>
      <c r="AD46" s="247"/>
      <c r="AE46" s="247"/>
      <c r="AF46" s="247"/>
      <c r="AG46" s="252"/>
    </row>
    <row r="47" spans="1:33" x14ac:dyDescent="0.2">
      <c r="A47" s="253" t="s">
        <v>3255</v>
      </c>
      <c r="B47" s="245">
        <v>330877.03000000003</v>
      </c>
      <c r="C47" s="245">
        <v>0</v>
      </c>
      <c r="D47" s="245">
        <v>41583.06</v>
      </c>
      <c r="E47" s="245"/>
      <c r="F47" s="252">
        <v>275449.49</v>
      </c>
      <c r="G47" s="252">
        <v>-1403.53</v>
      </c>
      <c r="H47" s="252"/>
      <c r="J47" s="246">
        <v>100000</v>
      </c>
      <c r="K47" s="246">
        <v>49470</v>
      </c>
      <c r="M47" s="246">
        <v>113.26</v>
      </c>
      <c r="N47" s="252"/>
      <c r="O47" s="252"/>
      <c r="P47" s="252"/>
      <c r="Q47" s="252">
        <v>498635.02</v>
      </c>
      <c r="R47" s="40"/>
      <c r="S47" s="40"/>
      <c r="T47" s="40">
        <v>416434.04</v>
      </c>
      <c r="U47" s="40">
        <v>46250</v>
      </c>
      <c r="V47" s="40">
        <v>397.71</v>
      </c>
      <c r="W47" s="40">
        <v>539520</v>
      </c>
      <c r="X47" s="40"/>
      <c r="Y47" s="247">
        <v>597510</v>
      </c>
      <c r="Z47" s="247"/>
      <c r="AA47" s="247"/>
      <c r="AB47" s="247">
        <v>137241.15</v>
      </c>
      <c r="AC47" s="247">
        <v>25579.95</v>
      </c>
      <c r="AD47" s="247"/>
      <c r="AE47" s="247"/>
      <c r="AF47" s="247"/>
      <c r="AG47" s="252"/>
    </row>
    <row r="48" spans="1:33" x14ac:dyDescent="0.2">
      <c r="A48" s="252" t="s">
        <v>3256</v>
      </c>
      <c r="B48" s="245">
        <v>100690.59</v>
      </c>
      <c r="C48" s="245">
        <v>0</v>
      </c>
      <c r="D48" s="245">
        <v>238647.67</v>
      </c>
      <c r="E48" s="245"/>
      <c r="F48" s="252">
        <v>3</v>
      </c>
      <c r="G48" s="252">
        <v>28514.560000000001</v>
      </c>
      <c r="H48" s="252"/>
      <c r="K48" s="246">
        <v>44412</v>
      </c>
      <c r="M48" s="246"/>
      <c r="N48" s="252"/>
      <c r="O48" s="252">
        <v>-11452.2</v>
      </c>
      <c r="P48" s="252"/>
      <c r="Q48" s="252">
        <v>452082.82</v>
      </c>
      <c r="R48" s="40"/>
      <c r="S48" s="40"/>
      <c r="T48" s="40">
        <v>457803.67</v>
      </c>
      <c r="U48" s="40"/>
      <c r="V48" s="40">
        <v>272</v>
      </c>
      <c r="W48" s="40">
        <v>442430</v>
      </c>
      <c r="X48" s="40"/>
      <c r="Y48" s="247">
        <v>550790</v>
      </c>
      <c r="Z48" s="247"/>
      <c r="AA48" s="247"/>
      <c r="AB48" s="247">
        <v>269060.69</v>
      </c>
      <c r="AC48" s="247">
        <v>14904.34</v>
      </c>
      <c r="AD48" s="247"/>
      <c r="AE48" s="247"/>
      <c r="AF48" s="247"/>
      <c r="AG48" s="252"/>
    </row>
    <row r="49" spans="1:33" x14ac:dyDescent="0.2">
      <c r="A49" s="254" t="s">
        <v>3257</v>
      </c>
      <c r="B49" s="245">
        <v>489366.8</v>
      </c>
      <c r="C49" s="245">
        <v>0</v>
      </c>
      <c r="D49" s="245">
        <v>34482.21</v>
      </c>
      <c r="E49" s="245"/>
      <c r="F49" s="252">
        <v>2591167.7599999998</v>
      </c>
      <c r="G49" s="252">
        <v>140966.57999999999</v>
      </c>
      <c r="H49" s="252"/>
      <c r="K49" s="246">
        <v>26630</v>
      </c>
      <c r="M49" s="246"/>
      <c r="N49" s="252"/>
      <c r="O49" s="252"/>
      <c r="P49" s="252">
        <v>97200</v>
      </c>
      <c r="Q49" s="252">
        <v>5378772.1500000004</v>
      </c>
      <c r="R49" s="40"/>
      <c r="S49" s="40"/>
      <c r="T49" s="40">
        <v>486249.46</v>
      </c>
      <c r="U49" s="40"/>
      <c r="V49" s="40">
        <v>774.24</v>
      </c>
      <c r="W49" s="40">
        <v>654240</v>
      </c>
      <c r="X49" s="40">
        <v>138000</v>
      </c>
      <c r="Y49" s="247">
        <v>856360</v>
      </c>
      <c r="Z49" s="247"/>
      <c r="AA49" s="247">
        <v>6960</v>
      </c>
      <c r="AB49" s="247">
        <v>243853.23</v>
      </c>
      <c r="AC49" s="247">
        <v>124749.4</v>
      </c>
      <c r="AD49" s="247"/>
      <c r="AE49" s="247"/>
      <c r="AF49" s="247"/>
      <c r="AG49" s="252"/>
    </row>
    <row r="50" spans="1:33" x14ac:dyDescent="0.2">
      <c r="A50" s="252" t="s">
        <v>3258</v>
      </c>
      <c r="B50" s="245">
        <v>283919.21999999997</v>
      </c>
      <c r="C50" s="245">
        <v>0</v>
      </c>
      <c r="D50" s="245">
        <v>741674.54</v>
      </c>
      <c r="E50" s="245"/>
      <c r="F50" s="252">
        <v>-160990.47</v>
      </c>
      <c r="G50" s="252">
        <v>-253035.53</v>
      </c>
      <c r="H50" s="252"/>
      <c r="K50" s="246">
        <v>106690</v>
      </c>
      <c r="M50" s="246">
        <v>56.6</v>
      </c>
      <c r="N50" s="252">
        <v>4586</v>
      </c>
      <c r="O50" s="252"/>
      <c r="P50" s="252"/>
      <c r="Q50" s="252">
        <v>1780248.13</v>
      </c>
      <c r="R50" s="40"/>
      <c r="S50" s="40"/>
      <c r="T50" s="40">
        <v>493844.12</v>
      </c>
      <c r="U50" s="40"/>
      <c r="V50" s="40">
        <v>987.64</v>
      </c>
      <c r="W50" s="40">
        <v>774680</v>
      </c>
      <c r="X50" s="40"/>
      <c r="Y50" s="247">
        <v>903270</v>
      </c>
      <c r="Z50" s="247"/>
      <c r="AA50" s="247"/>
      <c r="AB50" s="247">
        <v>188865.56</v>
      </c>
      <c r="AC50" s="247">
        <v>100140.05</v>
      </c>
      <c r="AD50" s="247"/>
      <c r="AE50" s="247"/>
      <c r="AF50" s="247"/>
      <c r="AG50" s="252"/>
    </row>
    <row r="51" spans="1:33" x14ac:dyDescent="0.2">
      <c r="A51" s="252" t="s">
        <v>3259</v>
      </c>
      <c r="B51" s="245">
        <v>711831.6</v>
      </c>
      <c r="C51" s="245">
        <v>78470.720000000001</v>
      </c>
      <c r="D51" s="245">
        <v>123857.62</v>
      </c>
      <c r="E51" s="245"/>
      <c r="F51" s="252">
        <v>846856.72</v>
      </c>
      <c r="G51" s="252">
        <v>276592.14</v>
      </c>
      <c r="H51" s="252"/>
      <c r="L51" s="246">
        <v>57130</v>
      </c>
      <c r="M51" s="246">
        <v>380</v>
      </c>
      <c r="N51" s="252"/>
      <c r="O51" s="252"/>
      <c r="P51" s="252">
        <v>197487.27</v>
      </c>
      <c r="Q51" s="252">
        <v>2690789.95</v>
      </c>
      <c r="R51" s="40"/>
      <c r="S51" s="40"/>
      <c r="T51" s="40">
        <v>467861.28</v>
      </c>
      <c r="U51" s="40">
        <v>135000</v>
      </c>
      <c r="V51" s="40">
        <v>1008.84</v>
      </c>
      <c r="W51" s="40">
        <v>675360</v>
      </c>
      <c r="X51" s="40">
        <v>206160</v>
      </c>
      <c r="Y51" s="247">
        <v>884813</v>
      </c>
      <c r="Z51" s="247"/>
      <c r="AA51" s="247"/>
      <c r="AB51" s="247">
        <v>467507.13</v>
      </c>
      <c r="AC51" s="247">
        <v>320</v>
      </c>
      <c r="AD51" s="247"/>
      <c r="AE51" s="247"/>
      <c r="AF51" s="247"/>
      <c r="AG51" s="252"/>
    </row>
    <row r="52" spans="1:33" x14ac:dyDescent="0.2">
      <c r="A52" s="252" t="s">
        <v>3260</v>
      </c>
      <c r="B52" s="245">
        <v>628465.49</v>
      </c>
      <c r="C52" s="245">
        <v>0</v>
      </c>
      <c r="D52" s="245">
        <v>42339.73</v>
      </c>
      <c r="E52" s="245"/>
      <c r="F52" s="252">
        <v>461557.9</v>
      </c>
      <c r="G52" s="252">
        <v>-35423.1</v>
      </c>
      <c r="H52" s="252"/>
      <c r="M52" s="246">
        <v>1981</v>
      </c>
      <c r="N52" s="252"/>
      <c r="O52" s="252"/>
      <c r="P52" s="252">
        <v>36376.46</v>
      </c>
      <c r="Q52" s="252">
        <v>2057308.95</v>
      </c>
      <c r="R52" s="40"/>
      <c r="S52" s="40"/>
      <c r="T52" s="40">
        <v>387832.93</v>
      </c>
      <c r="U52" s="40">
        <v>120000</v>
      </c>
      <c r="V52" s="40">
        <v>1305.17</v>
      </c>
      <c r="W52" s="40"/>
      <c r="X52" s="40"/>
      <c r="Y52" s="247">
        <v>54758</v>
      </c>
      <c r="Z52" s="247"/>
      <c r="AA52" s="247">
        <v>7360</v>
      </c>
      <c r="AB52" s="247">
        <v>169355.33</v>
      </c>
      <c r="AC52" s="247">
        <v>57641.51</v>
      </c>
      <c r="AD52" s="247"/>
      <c r="AE52" s="247"/>
      <c r="AF52" s="247"/>
      <c r="AG52" s="252"/>
    </row>
    <row r="53" spans="1:33" x14ac:dyDescent="0.2">
      <c r="A53" s="252" t="s">
        <v>3261</v>
      </c>
      <c r="B53" s="245">
        <v>64726.7</v>
      </c>
      <c r="C53" s="245">
        <v>0</v>
      </c>
      <c r="D53" s="245">
        <v>67238.820000000007</v>
      </c>
      <c r="E53" s="245"/>
      <c r="F53" s="252">
        <v>119432.95</v>
      </c>
      <c r="G53" s="252">
        <v>170471.98</v>
      </c>
      <c r="H53" s="252"/>
      <c r="M53" s="246">
        <v>14.39</v>
      </c>
      <c r="N53" s="252"/>
      <c r="O53" s="252"/>
      <c r="P53" s="252">
        <v>-889</v>
      </c>
      <c r="Q53" s="252">
        <v>1988049.06</v>
      </c>
      <c r="R53" s="40"/>
      <c r="S53" s="40"/>
      <c r="T53" s="40">
        <v>300817.38</v>
      </c>
      <c r="U53" s="40"/>
      <c r="V53" s="40">
        <v>111.37</v>
      </c>
      <c r="W53" s="40">
        <v>557820</v>
      </c>
      <c r="X53" s="40">
        <v>50091.85</v>
      </c>
      <c r="Y53" s="247">
        <v>681111</v>
      </c>
      <c r="Z53" s="247"/>
      <c r="AA53" s="247"/>
      <c r="AB53" s="247">
        <v>357888.53</v>
      </c>
      <c r="AC53" s="247">
        <v>21354.34</v>
      </c>
      <c r="AD53" s="247"/>
      <c r="AE53" s="247"/>
      <c r="AF53" s="247"/>
      <c r="AG53" s="252"/>
    </row>
    <row r="54" spans="1:33" x14ac:dyDescent="0.2">
      <c r="A54" s="252" t="s">
        <v>3262</v>
      </c>
      <c r="B54" s="245">
        <v>61785.52</v>
      </c>
      <c r="C54" s="245">
        <v>0</v>
      </c>
      <c r="D54" s="245">
        <v>134072.66</v>
      </c>
      <c r="E54" s="245"/>
      <c r="F54" s="252">
        <v>6087.08</v>
      </c>
      <c r="G54" s="252">
        <v>148023.59</v>
      </c>
      <c r="H54" s="252"/>
      <c r="K54" s="246">
        <v>170045</v>
      </c>
      <c r="M54" s="246">
        <v>830</v>
      </c>
      <c r="N54" s="252"/>
      <c r="O54" s="252">
        <v>249356.91</v>
      </c>
      <c r="P54" s="252">
        <v>-510218.18</v>
      </c>
      <c r="Q54" s="252">
        <v>1911374.52</v>
      </c>
      <c r="R54" s="40"/>
      <c r="S54" s="40"/>
      <c r="T54" s="40">
        <v>359557.85</v>
      </c>
      <c r="U54" s="40"/>
      <c r="V54" s="40">
        <v>124.1</v>
      </c>
      <c r="W54" s="40">
        <v>589720</v>
      </c>
      <c r="X54" s="40"/>
      <c r="Y54" s="247">
        <v>720580</v>
      </c>
      <c r="Z54" s="247"/>
      <c r="AA54" s="247"/>
      <c r="AB54" s="247">
        <v>137392.51</v>
      </c>
      <c r="AC54" s="247">
        <v>35687.230000000003</v>
      </c>
      <c r="AD54" s="247"/>
      <c r="AE54" s="247"/>
      <c r="AF54" s="247"/>
      <c r="AG54" s="252"/>
    </row>
    <row r="55" spans="1:33" x14ac:dyDescent="0.2">
      <c r="A55" s="252" t="s">
        <v>3263</v>
      </c>
      <c r="B55" s="245">
        <v>724581.26</v>
      </c>
      <c r="C55" s="245">
        <v>7583</v>
      </c>
      <c r="D55" s="245">
        <v>33679.93</v>
      </c>
      <c r="E55" s="245"/>
      <c r="F55" s="252">
        <v>105485.98</v>
      </c>
      <c r="G55" s="252">
        <v>129512.14</v>
      </c>
      <c r="H55" s="252"/>
      <c r="K55" s="246">
        <v>33015</v>
      </c>
      <c r="M55" s="246">
        <v>499.52</v>
      </c>
      <c r="N55" s="252"/>
      <c r="O55" s="252"/>
      <c r="P55" s="252"/>
      <c r="Q55" s="252">
        <v>1946410.43</v>
      </c>
      <c r="R55" s="40">
        <v>518.71</v>
      </c>
      <c r="S55" s="40"/>
      <c r="T55" s="40">
        <v>869775.07</v>
      </c>
      <c r="U55" s="40"/>
      <c r="V55" s="40"/>
      <c r="W55" s="40">
        <v>806967</v>
      </c>
      <c r="X55" s="40">
        <v>108400</v>
      </c>
      <c r="Y55" s="247">
        <v>963187</v>
      </c>
      <c r="Z55" s="247"/>
      <c r="AA55" s="247"/>
      <c r="AB55" s="247">
        <v>310600.57</v>
      </c>
      <c r="AC55" s="247">
        <v>39714.080000000002</v>
      </c>
      <c r="AD55" s="247"/>
      <c r="AE55" s="247"/>
      <c r="AF55" s="247"/>
      <c r="AG55" s="252"/>
    </row>
    <row r="56" spans="1:33" x14ac:dyDescent="0.2">
      <c r="A56" s="252" t="s">
        <v>3264</v>
      </c>
      <c r="B56" s="245">
        <v>362572.43</v>
      </c>
      <c r="C56" s="245">
        <v>19877.25</v>
      </c>
      <c r="D56" s="245">
        <v>40354.89</v>
      </c>
      <c r="E56" s="245"/>
      <c r="F56" s="252">
        <v>471890.29</v>
      </c>
      <c r="G56" s="252">
        <v>116575.01</v>
      </c>
      <c r="H56" s="252"/>
      <c r="K56" s="246">
        <v>19625</v>
      </c>
      <c r="M56" s="246">
        <v>234.88</v>
      </c>
      <c r="N56" s="252"/>
      <c r="O56" s="252"/>
      <c r="P56" s="252"/>
      <c r="Q56" s="252">
        <v>1372237.86</v>
      </c>
      <c r="R56" s="40"/>
      <c r="S56" s="40"/>
      <c r="T56" s="40">
        <v>352068.96</v>
      </c>
      <c r="U56" s="40">
        <v>61400</v>
      </c>
      <c r="V56" s="40">
        <v>395.8</v>
      </c>
      <c r="W56" s="40">
        <v>377444.9</v>
      </c>
      <c r="X56" s="40">
        <v>63900</v>
      </c>
      <c r="Y56" s="247">
        <v>440344.9</v>
      </c>
      <c r="Z56" s="247"/>
      <c r="AA56" s="247"/>
      <c r="AB56" s="247">
        <v>176499.16</v>
      </c>
      <c r="AC56" s="247">
        <v>138994.14000000001</v>
      </c>
      <c r="AD56" s="247"/>
      <c r="AE56" s="247"/>
      <c r="AF56" s="247"/>
      <c r="AG56" s="252"/>
    </row>
    <row r="57" spans="1:33" x14ac:dyDescent="0.2">
      <c r="A57" s="252" t="s">
        <v>3265</v>
      </c>
      <c r="B57" s="245">
        <v>229649.06</v>
      </c>
      <c r="C57" s="245">
        <v>0</v>
      </c>
      <c r="D57" s="245">
        <v>56337.39</v>
      </c>
      <c r="E57" s="245"/>
      <c r="F57" s="252">
        <v>21906.81</v>
      </c>
      <c r="G57" s="252">
        <v>33380.54</v>
      </c>
      <c r="H57" s="252"/>
      <c r="J57" s="246">
        <v>3000</v>
      </c>
      <c r="K57" s="246">
        <v>26515</v>
      </c>
      <c r="M57" s="246">
        <v>28.04</v>
      </c>
      <c r="N57" s="252"/>
      <c r="O57" s="252"/>
      <c r="P57" s="252">
        <v>3953.5</v>
      </c>
      <c r="Q57" s="252">
        <v>1028783.07</v>
      </c>
      <c r="R57" s="40">
        <v>526.36</v>
      </c>
      <c r="S57" s="40"/>
      <c r="T57" s="40">
        <v>319763.84999999998</v>
      </c>
      <c r="U57" s="40"/>
      <c r="V57" s="40"/>
      <c r="W57" s="40">
        <v>329084.7</v>
      </c>
      <c r="X57" s="40">
        <v>59500</v>
      </c>
      <c r="Y57" s="247">
        <v>437604.7</v>
      </c>
      <c r="Z57" s="247"/>
      <c r="AA57" s="247"/>
      <c r="AB57" s="247">
        <v>316316.34999999998</v>
      </c>
      <c r="AC57" s="247">
        <v>27277.040000000001</v>
      </c>
      <c r="AD57" s="247"/>
      <c r="AE57" s="247"/>
      <c r="AF57" s="247"/>
      <c r="AG57" s="252"/>
    </row>
    <row r="58" spans="1:33" x14ac:dyDescent="0.2">
      <c r="A58" s="252" t="s">
        <v>3266</v>
      </c>
      <c r="B58" s="245">
        <v>519979.41</v>
      </c>
      <c r="C58" s="245">
        <v>3811.84</v>
      </c>
      <c r="D58" s="245">
        <v>79318.429999999993</v>
      </c>
      <c r="E58" s="245"/>
      <c r="F58" s="252">
        <v>72597.73</v>
      </c>
      <c r="G58" s="252">
        <v>60083.02</v>
      </c>
      <c r="H58" s="252"/>
      <c r="J58" s="246">
        <v>2000</v>
      </c>
      <c r="K58" s="246">
        <v>34812.080000000002</v>
      </c>
      <c r="M58" s="246">
        <v>18.690000000000001</v>
      </c>
      <c r="N58" s="252"/>
      <c r="O58" s="252"/>
      <c r="P58" s="252"/>
      <c r="Q58" s="252">
        <v>566631.65</v>
      </c>
      <c r="R58" s="40"/>
      <c r="S58" s="40"/>
      <c r="T58" s="40">
        <v>415711.72</v>
      </c>
      <c r="U58" s="40">
        <v>81000</v>
      </c>
      <c r="V58" s="40">
        <v>1028.27</v>
      </c>
      <c r="W58" s="40">
        <v>649108.89</v>
      </c>
      <c r="X58" s="40">
        <v>80400</v>
      </c>
      <c r="Y58" s="247">
        <v>778528.89</v>
      </c>
      <c r="Z58" s="247"/>
      <c r="AA58" s="247"/>
      <c r="AB58" s="247">
        <v>368694.6</v>
      </c>
      <c r="AC58" s="247">
        <v>21032.31</v>
      </c>
      <c r="AD58" s="247"/>
      <c r="AE58" s="247"/>
      <c r="AF58" s="247"/>
      <c r="AG58" s="252"/>
    </row>
    <row r="59" spans="1:33" x14ac:dyDescent="0.2">
      <c r="A59" s="252" t="s">
        <v>3267</v>
      </c>
      <c r="B59" s="245">
        <v>392095.89</v>
      </c>
      <c r="C59" s="245">
        <v>5827.84</v>
      </c>
      <c r="D59" s="245">
        <v>18014.669999999998</v>
      </c>
      <c r="E59" s="245"/>
      <c r="F59" s="252">
        <v>219247.1</v>
      </c>
      <c r="G59" s="252">
        <v>39744.06</v>
      </c>
      <c r="H59" s="252"/>
      <c r="K59" s="246">
        <v>29725</v>
      </c>
      <c r="M59" s="246">
        <v>0</v>
      </c>
      <c r="N59" s="252"/>
      <c r="O59" s="252"/>
      <c r="P59" s="252">
        <v>-32897.97</v>
      </c>
      <c r="Q59" s="252">
        <v>1787234.17</v>
      </c>
      <c r="R59" s="40"/>
      <c r="S59" s="40"/>
      <c r="T59" s="40">
        <v>495605.36</v>
      </c>
      <c r="U59" s="40">
        <v>104000</v>
      </c>
      <c r="V59" s="40">
        <v>162.97</v>
      </c>
      <c r="W59" s="40">
        <v>360066</v>
      </c>
      <c r="X59" s="40">
        <v>81900</v>
      </c>
      <c r="Y59" s="247">
        <v>497466</v>
      </c>
      <c r="Z59" s="247"/>
      <c r="AA59" s="247"/>
      <c r="AB59" s="247">
        <v>223359.2</v>
      </c>
      <c r="AC59" s="247">
        <v>77153.09</v>
      </c>
      <c r="AD59" s="247"/>
      <c r="AE59" s="247"/>
      <c r="AF59" s="247"/>
      <c r="AG59" s="252"/>
    </row>
    <row r="60" spans="1:33" x14ac:dyDescent="0.2">
      <c r="A60" s="252" t="s">
        <v>3268</v>
      </c>
      <c r="B60" s="245">
        <v>450292.27</v>
      </c>
      <c r="C60" s="245">
        <v>2531.31</v>
      </c>
      <c r="D60" s="245">
        <v>62228.65</v>
      </c>
      <c r="E60" s="245"/>
      <c r="F60" s="252">
        <v>2126760.25</v>
      </c>
      <c r="G60" s="252">
        <v>50380.44</v>
      </c>
      <c r="H60" s="252"/>
      <c r="K60" s="246">
        <v>17825</v>
      </c>
      <c r="M60" s="246">
        <v>7</v>
      </c>
      <c r="N60" s="252"/>
      <c r="O60" s="252"/>
      <c r="P60" s="252">
        <v>1310.96</v>
      </c>
      <c r="Q60" s="252">
        <v>3909726.18</v>
      </c>
      <c r="R60" s="40"/>
      <c r="S60" s="40"/>
      <c r="T60" s="40">
        <v>599599.94999999995</v>
      </c>
      <c r="U60" s="40">
        <v>142325</v>
      </c>
      <c r="V60" s="40">
        <v>226.01</v>
      </c>
      <c r="W60" s="40">
        <v>735824</v>
      </c>
      <c r="X60" s="40">
        <v>102501.63</v>
      </c>
      <c r="Y60" s="247">
        <v>872364</v>
      </c>
      <c r="Z60" s="247"/>
      <c r="AA60" s="247"/>
      <c r="AB60" s="247">
        <v>314267.56</v>
      </c>
      <c r="AC60" s="247">
        <v>105351.65</v>
      </c>
      <c r="AD60" s="247"/>
      <c r="AE60" s="247"/>
      <c r="AF60" s="247"/>
      <c r="AG60" s="252"/>
    </row>
    <row r="61" spans="1:33" x14ac:dyDescent="0.2">
      <c r="A61" s="252" t="s">
        <v>3269</v>
      </c>
      <c r="B61" s="245">
        <v>240783.66</v>
      </c>
      <c r="C61" s="245">
        <v>10173.209999999999</v>
      </c>
      <c r="D61" s="245">
        <v>10401</v>
      </c>
      <c r="E61" s="245"/>
      <c r="F61" s="252">
        <v>136624.56</v>
      </c>
      <c r="G61" s="252">
        <v>811900.62</v>
      </c>
      <c r="H61" s="252"/>
      <c r="J61" s="246">
        <v>2000</v>
      </c>
      <c r="K61" s="246">
        <v>35225</v>
      </c>
      <c r="M61" s="246">
        <v>158.69</v>
      </c>
      <c r="N61" s="252"/>
      <c r="O61" s="252"/>
      <c r="P61" s="252"/>
      <c r="Q61" s="252">
        <v>2469567.41</v>
      </c>
      <c r="R61" s="40">
        <v>400.55</v>
      </c>
      <c r="S61" s="40"/>
      <c r="T61" s="40">
        <v>494376.26</v>
      </c>
      <c r="U61" s="40"/>
      <c r="V61" s="40">
        <v>463.42</v>
      </c>
      <c r="W61" s="40">
        <v>1142888.5</v>
      </c>
      <c r="X61" s="40">
        <v>102900</v>
      </c>
      <c r="Y61" s="247">
        <v>1304698.5</v>
      </c>
      <c r="Z61" s="247"/>
      <c r="AA61" s="247"/>
      <c r="AB61" s="247">
        <v>364981.11</v>
      </c>
      <c r="AC61" s="247">
        <v>111974.89</v>
      </c>
      <c r="AD61" s="247"/>
      <c r="AE61" s="247"/>
      <c r="AF61" s="247">
        <v>20701.63</v>
      </c>
      <c r="AG61" s="252"/>
    </row>
    <row r="62" spans="1:33" x14ac:dyDescent="0.2">
      <c r="A62" s="252" t="s">
        <v>3354</v>
      </c>
      <c r="B62" s="245">
        <v>271780.65999999997</v>
      </c>
      <c r="C62" s="245">
        <v>1005.85</v>
      </c>
      <c r="D62" s="245">
        <v>100087.77</v>
      </c>
      <c r="E62" s="245"/>
      <c r="F62" s="252">
        <v>355901.32</v>
      </c>
      <c r="G62" s="252">
        <v>148054.23000000001</v>
      </c>
      <c r="H62" s="252"/>
      <c r="J62" s="246">
        <v>3000</v>
      </c>
      <c r="K62" s="246">
        <v>18325</v>
      </c>
      <c r="M62" s="246">
        <v>687.79</v>
      </c>
      <c r="N62" s="252"/>
      <c r="O62" s="252"/>
      <c r="P62" s="252"/>
      <c r="Q62" s="252">
        <v>2114448.44</v>
      </c>
      <c r="R62" s="40"/>
      <c r="S62" s="40"/>
      <c r="T62" s="40">
        <v>328735.62</v>
      </c>
      <c r="U62" s="40">
        <v>119700</v>
      </c>
      <c r="V62" s="40">
        <v>993.84</v>
      </c>
      <c r="W62" s="40">
        <v>525169.41</v>
      </c>
      <c r="X62" s="40">
        <v>79000</v>
      </c>
      <c r="Y62" s="247">
        <v>604369.41</v>
      </c>
      <c r="Z62" s="247"/>
      <c r="AA62" s="247"/>
      <c r="AB62" s="247">
        <v>344989.28</v>
      </c>
      <c r="AC62" s="247">
        <v>90862.1</v>
      </c>
      <c r="AD62" s="247"/>
      <c r="AE62" s="247"/>
      <c r="AF62" s="247"/>
      <c r="AG62" s="252"/>
    </row>
    <row r="63" spans="1:33" x14ac:dyDescent="0.2">
      <c r="A63" s="252" t="s">
        <v>3357</v>
      </c>
      <c r="B63" s="245">
        <v>300800.09999999998</v>
      </c>
      <c r="C63" s="245">
        <v>0</v>
      </c>
      <c r="D63" s="245">
        <v>60645.02</v>
      </c>
      <c r="E63" s="245"/>
      <c r="F63" s="252">
        <v>1741701.05</v>
      </c>
      <c r="G63" s="252">
        <v>28797.23</v>
      </c>
      <c r="H63" s="252"/>
      <c r="K63" s="246">
        <v>30525</v>
      </c>
      <c r="M63" s="246">
        <v>312.27999999999997</v>
      </c>
      <c r="N63" s="252"/>
      <c r="O63" s="252"/>
      <c r="P63" s="252"/>
      <c r="Q63" s="252">
        <v>2791483.6</v>
      </c>
      <c r="R63" s="40"/>
      <c r="S63" s="40"/>
      <c r="T63" s="40">
        <v>497096.59</v>
      </c>
      <c r="U63" s="40">
        <v>2000</v>
      </c>
      <c r="V63" s="40">
        <v>239.88</v>
      </c>
      <c r="W63" s="40">
        <v>751629.06</v>
      </c>
      <c r="X63" s="40">
        <v>80400</v>
      </c>
      <c r="Y63" s="247">
        <v>887329.06</v>
      </c>
      <c r="Z63" s="247"/>
      <c r="AA63" s="247"/>
      <c r="AB63" s="247">
        <v>216333.01</v>
      </c>
      <c r="AC63" s="247">
        <v>82675</v>
      </c>
      <c r="AD63" s="247"/>
      <c r="AE63" s="247"/>
      <c r="AF63" s="247"/>
      <c r="AG63" s="252"/>
    </row>
    <row r="64" spans="1:33" x14ac:dyDescent="0.2">
      <c r="A64" s="252" t="s">
        <v>3270</v>
      </c>
      <c r="B64" s="245">
        <v>588137.18000000005</v>
      </c>
      <c r="C64" s="245">
        <v>0</v>
      </c>
      <c r="D64" s="245">
        <v>232823.78</v>
      </c>
      <c r="E64" s="245"/>
      <c r="F64" s="252">
        <v>321825.11</v>
      </c>
      <c r="G64" s="252">
        <v>40478.910000000003</v>
      </c>
      <c r="H64" s="252"/>
      <c r="K64" s="246">
        <v>5850</v>
      </c>
      <c r="L64" s="246">
        <v>76000</v>
      </c>
      <c r="M64" s="246"/>
      <c r="N64" s="252"/>
      <c r="O64" s="252"/>
      <c r="P64" s="252">
        <v>138717.6</v>
      </c>
      <c r="Q64" s="252">
        <v>1683662.57</v>
      </c>
      <c r="R64" s="40"/>
      <c r="S64" s="40"/>
      <c r="T64" s="40">
        <v>427933.85</v>
      </c>
      <c r="U64" s="40">
        <v>73600</v>
      </c>
      <c r="V64" s="40">
        <v>1301.92</v>
      </c>
      <c r="W64" s="40">
        <v>1220920.1000000001</v>
      </c>
      <c r="X64" s="40"/>
      <c r="Y64" s="247">
        <v>1354969.1</v>
      </c>
      <c r="Z64" s="247"/>
      <c r="AA64" s="247"/>
      <c r="AB64" s="247">
        <v>237651.17</v>
      </c>
      <c r="AC64" s="247">
        <v>39481.78</v>
      </c>
      <c r="AD64" s="247"/>
      <c r="AE64" s="247"/>
      <c r="AF64" s="247"/>
      <c r="AG64" s="252"/>
    </row>
    <row r="65" spans="1:33" x14ac:dyDescent="0.2">
      <c r="A65" s="252" t="s">
        <v>3271</v>
      </c>
      <c r="B65" s="245">
        <v>507520.63</v>
      </c>
      <c r="C65" s="245">
        <v>0</v>
      </c>
      <c r="D65" s="245">
        <v>39354.46</v>
      </c>
      <c r="E65" s="245"/>
      <c r="F65" s="252">
        <v>39541.769999999997</v>
      </c>
      <c r="G65" s="252">
        <v>284277.71000000002</v>
      </c>
      <c r="H65" s="252"/>
      <c r="K65" s="246">
        <v>5850</v>
      </c>
      <c r="L65" s="246">
        <v>71300</v>
      </c>
      <c r="M65" s="246">
        <v>163.74</v>
      </c>
      <c r="N65" s="252"/>
      <c r="O65" s="252"/>
      <c r="P65" s="252">
        <v>127999.06</v>
      </c>
      <c r="Q65" s="252">
        <v>1188971.67</v>
      </c>
      <c r="R65" s="40"/>
      <c r="S65" s="40"/>
      <c r="T65" s="40">
        <v>491198.47</v>
      </c>
      <c r="U65" s="40"/>
      <c r="V65" s="40">
        <v>961.28</v>
      </c>
      <c r="W65" s="40">
        <v>358430</v>
      </c>
      <c r="X65" s="40"/>
      <c r="Y65" s="247">
        <v>544070</v>
      </c>
      <c r="Z65" s="247"/>
      <c r="AA65" s="247"/>
      <c r="AB65" s="247">
        <v>261116.76</v>
      </c>
      <c r="AC65" s="247">
        <v>135512.89000000001</v>
      </c>
      <c r="AD65" s="247"/>
      <c r="AE65" s="247"/>
      <c r="AF65" s="247"/>
      <c r="AG65" s="252"/>
    </row>
    <row r="66" spans="1:33" x14ac:dyDescent="0.2">
      <c r="A66" s="252" t="s">
        <v>3272</v>
      </c>
      <c r="B66" s="245">
        <v>500791.68</v>
      </c>
      <c r="C66" s="245">
        <v>0</v>
      </c>
      <c r="D66" s="245">
        <v>104092.63</v>
      </c>
      <c r="E66" s="245"/>
      <c r="F66" s="252">
        <v>590376.78</v>
      </c>
      <c r="G66" s="252">
        <v>253052.13</v>
      </c>
      <c r="H66" s="252"/>
      <c r="K66" s="246">
        <v>8805.7000000000007</v>
      </c>
      <c r="M66" s="246">
        <v>524.85</v>
      </c>
      <c r="N66" s="252"/>
      <c r="O66" s="252"/>
      <c r="P66" s="252">
        <v>130414.07</v>
      </c>
      <c r="Q66" s="252">
        <v>2121250.9300000002</v>
      </c>
      <c r="R66" s="40">
        <v>1129.8800000000001</v>
      </c>
      <c r="S66" s="40"/>
      <c r="T66" s="40">
        <v>393891.49</v>
      </c>
      <c r="U66" s="40"/>
      <c r="V66" s="40"/>
      <c r="W66" s="40">
        <v>597130</v>
      </c>
      <c r="X66" s="40">
        <v>32480</v>
      </c>
      <c r="Y66" s="247">
        <v>833590</v>
      </c>
      <c r="Z66" s="247"/>
      <c r="AA66" s="247"/>
      <c r="AB66" s="247">
        <v>269504.51</v>
      </c>
      <c r="AC66" s="247">
        <v>151041.35</v>
      </c>
      <c r="AD66" s="247"/>
      <c r="AE66" s="247"/>
      <c r="AF66" s="247"/>
      <c r="AG66" s="252"/>
    </row>
    <row r="67" spans="1:33" x14ac:dyDescent="0.2">
      <c r="A67" s="252" t="s">
        <v>3273</v>
      </c>
      <c r="B67" s="245">
        <v>361062.61</v>
      </c>
      <c r="C67" s="245">
        <v>0</v>
      </c>
      <c r="D67" s="245">
        <v>236476.72</v>
      </c>
      <c r="E67" s="245"/>
      <c r="F67" s="252">
        <v>26900.3</v>
      </c>
      <c r="G67" s="252">
        <v>-85635.98</v>
      </c>
      <c r="H67" s="252"/>
      <c r="K67" s="246">
        <v>22620</v>
      </c>
      <c r="L67" s="246">
        <v>58700</v>
      </c>
      <c r="M67" s="246">
        <v>199.99</v>
      </c>
      <c r="N67" s="252"/>
      <c r="O67" s="252"/>
      <c r="P67" s="252">
        <v>238837.49</v>
      </c>
      <c r="Q67" s="252">
        <v>1374864.38</v>
      </c>
      <c r="R67" s="40"/>
      <c r="S67" s="40"/>
      <c r="T67" s="40">
        <v>430679.56</v>
      </c>
      <c r="U67" s="40">
        <v>155000</v>
      </c>
      <c r="V67" s="40">
        <v>967.47</v>
      </c>
      <c r="W67" s="40">
        <v>748645.4</v>
      </c>
      <c r="X67" s="40">
        <v>2500</v>
      </c>
      <c r="Y67" s="247">
        <v>1065445.3999999999</v>
      </c>
      <c r="Z67" s="247">
        <v>9270</v>
      </c>
      <c r="AA67" s="247"/>
      <c r="AB67" s="247">
        <v>255762.77</v>
      </c>
      <c r="AC67" s="247">
        <v>63429.32</v>
      </c>
      <c r="AD67" s="247"/>
      <c r="AE67" s="247"/>
      <c r="AF67" s="247"/>
      <c r="AG67" s="252"/>
    </row>
    <row r="68" spans="1:33" x14ac:dyDescent="0.2">
      <c r="A68" s="252" t="s">
        <v>3274</v>
      </c>
      <c r="B68" s="245">
        <v>729870.76</v>
      </c>
      <c r="C68" s="245">
        <v>0</v>
      </c>
      <c r="D68" s="245">
        <v>45164.51</v>
      </c>
      <c r="E68" s="245"/>
      <c r="F68" s="252">
        <v>36181.910000000003</v>
      </c>
      <c r="G68" s="252">
        <v>1204420.6000000001</v>
      </c>
      <c r="H68" s="252"/>
      <c r="K68" s="246">
        <v>13635.51</v>
      </c>
      <c r="L68" s="246">
        <v>413775</v>
      </c>
      <c r="M68" s="246">
        <v>438</v>
      </c>
      <c r="N68" s="252"/>
      <c r="O68" s="252"/>
      <c r="P68" s="252">
        <v>48481.65</v>
      </c>
      <c r="Q68" s="252">
        <v>2680574.06</v>
      </c>
      <c r="R68" s="40"/>
      <c r="S68" s="40"/>
      <c r="T68" s="40">
        <v>563376.56000000006</v>
      </c>
      <c r="U68" s="40"/>
      <c r="V68" s="40">
        <v>1517.95</v>
      </c>
      <c r="W68" s="40">
        <v>1269511.6000000001</v>
      </c>
      <c r="X68" s="40">
        <v>31500</v>
      </c>
      <c r="Y68" s="247">
        <v>1493581.6</v>
      </c>
      <c r="Z68" s="247"/>
      <c r="AA68" s="247"/>
      <c r="AB68" s="247">
        <v>381722.7</v>
      </c>
      <c r="AC68" s="247">
        <v>231385.81</v>
      </c>
      <c r="AD68" s="247"/>
      <c r="AE68" s="247"/>
      <c r="AF68" s="247"/>
      <c r="AG68" s="252"/>
    </row>
    <row r="69" spans="1:33" x14ac:dyDescent="0.2">
      <c r="A69" s="252" t="s">
        <v>3275</v>
      </c>
      <c r="B69" s="245">
        <v>647424.69999999995</v>
      </c>
      <c r="C69" s="245">
        <v>5000</v>
      </c>
      <c r="D69" s="245">
        <v>192761.03</v>
      </c>
      <c r="E69" s="245"/>
      <c r="F69" s="252">
        <v>60964.160000000003</v>
      </c>
      <c r="G69" s="252">
        <v>127322.64</v>
      </c>
      <c r="H69" s="252"/>
      <c r="K69" s="246">
        <v>5850</v>
      </c>
      <c r="L69" s="246">
        <v>4020</v>
      </c>
      <c r="M69" s="246">
        <v>869</v>
      </c>
      <c r="N69" s="252">
        <v>5000</v>
      </c>
      <c r="O69" s="252"/>
      <c r="P69" s="252">
        <v>71149.2</v>
      </c>
      <c r="Q69" s="252">
        <v>2191965</v>
      </c>
      <c r="R69" s="40"/>
      <c r="S69" s="40"/>
      <c r="T69" s="40">
        <v>455279.95</v>
      </c>
      <c r="U69" s="40">
        <v>175880</v>
      </c>
      <c r="V69" s="40">
        <v>1531.68</v>
      </c>
      <c r="W69" s="40">
        <v>596120</v>
      </c>
      <c r="X69" s="40">
        <v>57600</v>
      </c>
      <c r="Y69" s="247">
        <v>893610</v>
      </c>
      <c r="Z69" s="247"/>
      <c r="AA69" s="247"/>
      <c r="AB69" s="247">
        <v>307232.26</v>
      </c>
      <c r="AC69" s="247">
        <v>100512.18</v>
      </c>
      <c r="AD69" s="247"/>
      <c r="AE69" s="247"/>
      <c r="AF69" s="247"/>
      <c r="AG69" s="252"/>
    </row>
    <row r="70" spans="1:33" x14ac:dyDescent="0.2">
      <c r="A70" s="252" t="s">
        <v>3276</v>
      </c>
      <c r="B70" s="245">
        <v>797184.64</v>
      </c>
      <c r="C70" s="245">
        <v>0</v>
      </c>
      <c r="D70" s="245">
        <v>68184.47</v>
      </c>
      <c r="E70" s="245"/>
      <c r="F70" s="252">
        <v>31882.66</v>
      </c>
      <c r="G70" s="252">
        <v>184396.54</v>
      </c>
      <c r="H70" s="252"/>
      <c r="K70" s="246">
        <v>6266.12</v>
      </c>
      <c r="M70" s="246">
        <v>281.68</v>
      </c>
      <c r="N70" s="252"/>
      <c r="O70" s="252"/>
      <c r="P70" s="252">
        <v>50047.21</v>
      </c>
      <c r="Q70" s="252">
        <v>1302561.3500000001</v>
      </c>
      <c r="R70" s="40"/>
      <c r="S70" s="40"/>
      <c r="T70" s="40">
        <v>804074.01</v>
      </c>
      <c r="U70" s="40">
        <v>600</v>
      </c>
      <c r="V70" s="40">
        <v>2530.25</v>
      </c>
      <c r="W70" s="40">
        <v>712404</v>
      </c>
      <c r="X70" s="40">
        <v>1440</v>
      </c>
      <c r="Y70" s="247">
        <v>927724</v>
      </c>
      <c r="Z70" s="247"/>
      <c r="AA70" s="247"/>
      <c r="AB70" s="247">
        <v>276508.61</v>
      </c>
      <c r="AC70" s="247">
        <v>95538.31</v>
      </c>
      <c r="AD70" s="247"/>
      <c r="AE70" s="247"/>
      <c r="AF70" s="247"/>
      <c r="AG70" s="252"/>
    </row>
    <row r="71" spans="1:33" x14ac:dyDescent="0.2">
      <c r="A71" s="252" t="s">
        <v>3277</v>
      </c>
      <c r="B71" s="245">
        <v>644519.37</v>
      </c>
      <c r="C71" s="245">
        <v>0</v>
      </c>
      <c r="D71" s="245">
        <v>61112.4</v>
      </c>
      <c r="E71" s="245"/>
      <c r="F71" s="252">
        <v>393645.49</v>
      </c>
      <c r="G71" s="252">
        <v>103428.8</v>
      </c>
      <c r="H71" s="252"/>
      <c r="K71" s="246">
        <v>6040</v>
      </c>
      <c r="L71" s="246">
        <v>214900</v>
      </c>
      <c r="M71" s="246"/>
      <c r="N71" s="252"/>
      <c r="O71" s="252"/>
      <c r="P71" s="252">
        <v>196412.55</v>
      </c>
      <c r="Q71" s="252">
        <v>1726865.73</v>
      </c>
      <c r="R71" s="40"/>
      <c r="S71" s="40"/>
      <c r="T71" s="40">
        <v>600099.51</v>
      </c>
      <c r="U71" s="40">
        <v>28000</v>
      </c>
      <c r="V71" s="40">
        <v>957.71</v>
      </c>
      <c r="W71" s="40">
        <v>780057.5</v>
      </c>
      <c r="X71" s="40">
        <v>105700</v>
      </c>
      <c r="Y71" s="247">
        <v>1112417.5</v>
      </c>
      <c r="Z71" s="247"/>
      <c r="AA71" s="247">
        <v>4000</v>
      </c>
      <c r="AB71" s="247">
        <v>441833.23</v>
      </c>
      <c r="AC71" s="247">
        <v>80379.19</v>
      </c>
      <c r="AD71" s="247"/>
      <c r="AE71" s="247"/>
      <c r="AF71" s="247"/>
      <c r="AG71" s="252"/>
    </row>
    <row r="72" spans="1:33" x14ac:dyDescent="0.2">
      <c r="A72" s="252" t="s">
        <v>3278</v>
      </c>
      <c r="B72" s="245">
        <v>398619.29</v>
      </c>
      <c r="C72" s="245">
        <v>0</v>
      </c>
      <c r="D72" s="245">
        <v>135484.63</v>
      </c>
      <c r="E72" s="245"/>
      <c r="F72" s="252">
        <v>272621.67</v>
      </c>
      <c r="G72" s="252">
        <v>214796.43</v>
      </c>
      <c r="H72" s="252"/>
      <c r="K72" s="246">
        <v>6150</v>
      </c>
      <c r="L72" s="246">
        <v>37000</v>
      </c>
      <c r="M72" s="246"/>
      <c r="N72" s="252"/>
      <c r="O72" s="252"/>
      <c r="P72" s="252">
        <v>147763.71</v>
      </c>
      <c r="Q72" s="252">
        <v>1340923.19</v>
      </c>
      <c r="R72" s="40"/>
      <c r="S72" s="40"/>
      <c r="T72" s="40">
        <v>509519.74</v>
      </c>
      <c r="U72" s="40">
        <v>18000</v>
      </c>
      <c r="V72" s="40">
        <v>894.93</v>
      </c>
      <c r="W72" s="40">
        <v>806362.6</v>
      </c>
      <c r="X72" s="40">
        <v>79500</v>
      </c>
      <c r="Y72" s="247">
        <v>1194212.6000000001</v>
      </c>
      <c r="Z72" s="247"/>
      <c r="AA72" s="247"/>
      <c r="AB72" s="247">
        <v>249771.17</v>
      </c>
      <c r="AC72" s="247">
        <v>81008.92</v>
      </c>
      <c r="AD72" s="247"/>
      <c r="AE72" s="247"/>
      <c r="AF72" s="247"/>
      <c r="AG72" s="252"/>
    </row>
    <row r="73" spans="1:33" x14ac:dyDescent="0.2">
      <c r="A73" s="252" t="s">
        <v>3279</v>
      </c>
      <c r="B73" s="245">
        <v>555753.15</v>
      </c>
      <c r="C73" s="245">
        <v>0</v>
      </c>
      <c r="D73" s="245">
        <v>89008.5</v>
      </c>
      <c r="E73" s="245"/>
      <c r="F73" s="252">
        <v>753832.45</v>
      </c>
      <c r="G73" s="252">
        <v>143281.76</v>
      </c>
      <c r="H73" s="252"/>
      <c r="K73" s="246">
        <v>10800</v>
      </c>
      <c r="M73" s="246"/>
      <c r="N73" s="252"/>
      <c r="O73" s="252"/>
      <c r="P73" s="252">
        <v>149934.78</v>
      </c>
      <c r="Q73" s="252">
        <v>1529202.14</v>
      </c>
      <c r="R73" s="40"/>
      <c r="S73" s="40"/>
      <c r="T73" s="40">
        <v>465734.73</v>
      </c>
      <c r="U73" s="40">
        <v>50000</v>
      </c>
      <c r="V73" s="40">
        <v>109.18</v>
      </c>
      <c r="W73" s="40">
        <v>368769.9</v>
      </c>
      <c r="X73" s="40">
        <v>12400</v>
      </c>
      <c r="Y73" s="247">
        <v>565689.9</v>
      </c>
      <c r="Z73" s="247"/>
      <c r="AA73" s="247"/>
      <c r="AB73" s="247">
        <v>251358.94</v>
      </c>
      <c r="AC73" s="247">
        <v>145064.26999999999</v>
      </c>
      <c r="AD73" s="247"/>
      <c r="AE73" s="247"/>
      <c r="AF73" s="247"/>
      <c r="AG73" s="252"/>
    </row>
    <row r="74" spans="1:33" x14ac:dyDescent="0.2">
      <c r="A74" s="252" t="s">
        <v>3280</v>
      </c>
      <c r="B74" s="245">
        <v>669484.87</v>
      </c>
      <c r="C74" s="245">
        <v>0</v>
      </c>
      <c r="D74" s="245">
        <v>52174.87</v>
      </c>
      <c r="E74" s="245"/>
      <c r="F74" s="252">
        <v>2059558.81</v>
      </c>
      <c r="G74" s="252">
        <v>301201.53999999998</v>
      </c>
      <c r="H74" s="252"/>
      <c r="K74" s="246">
        <v>5850</v>
      </c>
      <c r="L74" s="246">
        <v>63400</v>
      </c>
      <c r="M74" s="246"/>
      <c r="N74" s="252"/>
      <c r="O74" s="252"/>
      <c r="P74" s="252">
        <v>1141692.69</v>
      </c>
      <c r="Q74" s="252">
        <v>464694.52</v>
      </c>
      <c r="R74" s="40"/>
      <c r="S74" s="40"/>
      <c r="T74" s="40">
        <v>544857.92000000004</v>
      </c>
      <c r="U74" s="40"/>
      <c r="V74" s="40">
        <v>1381.62</v>
      </c>
      <c r="W74" s="40">
        <v>647849.6</v>
      </c>
      <c r="X74" s="40">
        <v>56400</v>
      </c>
      <c r="Y74" s="247">
        <v>878199.6</v>
      </c>
      <c r="Z74" s="247"/>
      <c r="AA74" s="247"/>
      <c r="AB74" s="247">
        <v>218411.66</v>
      </c>
      <c r="AC74" s="247">
        <v>130329.7</v>
      </c>
      <c r="AD74" s="247"/>
      <c r="AE74" s="247"/>
      <c r="AF74" s="247"/>
      <c r="AG74" s="252"/>
    </row>
    <row r="75" spans="1:33" x14ac:dyDescent="0.2">
      <c r="A75" s="252" t="s">
        <v>3281</v>
      </c>
      <c r="B75" s="245">
        <v>294786.2</v>
      </c>
      <c r="C75" s="245">
        <v>0</v>
      </c>
      <c r="D75" s="245">
        <v>115158.91</v>
      </c>
      <c r="E75" s="245"/>
      <c r="F75" s="252">
        <v>1214416.52</v>
      </c>
      <c r="G75" s="252">
        <v>104021.15</v>
      </c>
      <c r="H75" s="252"/>
      <c r="K75" s="246">
        <v>10850</v>
      </c>
      <c r="L75" s="246">
        <v>50400</v>
      </c>
      <c r="M75" s="246">
        <v>126.75</v>
      </c>
      <c r="N75" s="252"/>
      <c r="O75" s="252"/>
      <c r="P75" s="252">
        <v>179180.64</v>
      </c>
      <c r="Q75" s="252">
        <v>961521.58</v>
      </c>
      <c r="R75" s="40"/>
      <c r="S75" s="40"/>
      <c r="T75" s="40">
        <v>375817.1</v>
      </c>
      <c r="U75" s="40">
        <v>44600</v>
      </c>
      <c r="V75" s="40">
        <v>1684.35</v>
      </c>
      <c r="W75" s="40">
        <v>678232.5</v>
      </c>
      <c r="X75" s="40">
        <v>124700</v>
      </c>
      <c r="Y75" s="247">
        <v>1143902.5</v>
      </c>
      <c r="Z75" s="247"/>
      <c r="AA75" s="247"/>
      <c r="AB75" s="247">
        <v>170772.69</v>
      </c>
      <c r="AC75" s="247">
        <v>138285.57</v>
      </c>
      <c r="AD75" s="247"/>
      <c r="AE75" s="247"/>
      <c r="AF75" s="247"/>
      <c r="AG75" s="252"/>
    </row>
    <row r="76" spans="1:33" x14ac:dyDescent="0.2">
      <c r="A76" s="252" t="s">
        <v>3282</v>
      </c>
      <c r="B76" s="245">
        <v>624618.96</v>
      </c>
      <c r="C76" s="245">
        <v>0</v>
      </c>
      <c r="D76" s="245">
        <v>60679.92</v>
      </c>
      <c r="E76" s="245"/>
      <c r="F76" s="252">
        <v>1543275.79</v>
      </c>
      <c r="G76" s="252">
        <v>316315.08</v>
      </c>
      <c r="H76" s="252"/>
      <c r="K76" s="246">
        <v>5850</v>
      </c>
      <c r="L76" s="246">
        <v>79200</v>
      </c>
      <c r="M76" s="246"/>
      <c r="N76" s="252"/>
      <c r="O76" s="252"/>
      <c r="P76" s="252">
        <v>274142.09999999998</v>
      </c>
      <c r="Q76" s="252">
        <v>2317512.06</v>
      </c>
      <c r="R76" s="40"/>
      <c r="S76" s="40"/>
      <c r="T76" s="40">
        <v>412317.75</v>
      </c>
      <c r="U76" s="40">
        <v>51650</v>
      </c>
      <c r="V76" s="40">
        <v>250.73</v>
      </c>
      <c r="W76" s="40">
        <v>534971.4</v>
      </c>
      <c r="X76" s="40">
        <v>75900</v>
      </c>
      <c r="Y76" s="247">
        <v>864201.4</v>
      </c>
      <c r="Z76" s="247"/>
      <c r="AA76" s="247"/>
      <c r="AB76" s="247">
        <v>224598.45</v>
      </c>
      <c r="AC76" s="247">
        <v>88529.8</v>
      </c>
      <c r="AD76" s="247"/>
      <c r="AE76" s="247"/>
      <c r="AF76" s="247"/>
      <c r="AG76" s="252"/>
    </row>
    <row r="77" spans="1:33" x14ac:dyDescent="0.2">
      <c r="A77" s="252" t="s">
        <v>3283</v>
      </c>
      <c r="B77" s="245">
        <v>320514.48</v>
      </c>
      <c r="C77" s="245">
        <v>0</v>
      </c>
      <c r="D77" s="245">
        <v>81060.77</v>
      </c>
      <c r="E77" s="245"/>
      <c r="F77" s="252">
        <v>533369.30000000005</v>
      </c>
      <c r="G77" s="252">
        <v>237515.07</v>
      </c>
      <c r="H77" s="252"/>
      <c r="K77" s="246">
        <v>8712.7900000000009</v>
      </c>
      <c r="L77" s="246">
        <v>374010</v>
      </c>
      <c r="M77" s="246">
        <v>166149.73000000001</v>
      </c>
      <c r="N77" s="252"/>
      <c r="O77" s="252"/>
      <c r="P77" s="252">
        <v>157099.47</v>
      </c>
      <c r="Q77" s="252">
        <v>2233839.69</v>
      </c>
      <c r="R77" s="40"/>
      <c r="S77" s="40"/>
      <c r="T77" s="40">
        <v>496746.93</v>
      </c>
      <c r="U77" s="40"/>
      <c r="V77" s="40">
        <v>887.03</v>
      </c>
      <c r="W77" s="40">
        <v>592281</v>
      </c>
      <c r="X77" s="40">
        <v>107800</v>
      </c>
      <c r="Y77" s="247">
        <v>889431</v>
      </c>
      <c r="Z77" s="247"/>
      <c r="AA77" s="247"/>
      <c r="AB77" s="247">
        <v>365965.37</v>
      </c>
      <c r="AC77" s="247">
        <v>101796.33</v>
      </c>
      <c r="AD77" s="247"/>
      <c r="AE77" s="247"/>
      <c r="AF77" s="247"/>
      <c r="AG77" s="252"/>
    </row>
    <row r="78" spans="1:33" x14ac:dyDescent="0.2">
      <c r="A78" s="252" t="s">
        <v>3355</v>
      </c>
      <c r="B78" s="245">
        <v>636796.64</v>
      </c>
      <c r="C78" s="245">
        <v>0</v>
      </c>
      <c r="D78" s="245">
        <v>101851.75</v>
      </c>
      <c r="E78" s="245"/>
      <c r="F78" s="252">
        <v>307511.69</v>
      </c>
      <c r="G78" s="252">
        <v>500517.2</v>
      </c>
      <c r="H78" s="252"/>
      <c r="M78" s="246">
        <v>1532.73</v>
      </c>
      <c r="N78" s="252"/>
      <c r="O78" s="252"/>
      <c r="P78" s="252">
        <v>61978.239999999998</v>
      </c>
      <c r="Q78" s="252">
        <v>2560558.21</v>
      </c>
      <c r="R78" s="40"/>
      <c r="S78" s="40"/>
      <c r="T78" s="40">
        <v>437789.64</v>
      </c>
      <c r="U78" s="40">
        <v>62000</v>
      </c>
      <c r="V78" s="40"/>
      <c r="W78" s="40">
        <v>364984</v>
      </c>
      <c r="X78" s="40">
        <v>9600</v>
      </c>
      <c r="Y78" s="247">
        <v>566118</v>
      </c>
      <c r="Z78" s="247"/>
      <c r="AA78" s="247"/>
      <c r="AB78" s="247">
        <v>256655.65</v>
      </c>
      <c r="AC78" s="247">
        <v>76355.58</v>
      </c>
      <c r="AD78" s="247"/>
      <c r="AE78" s="247"/>
      <c r="AF78" s="247"/>
      <c r="AG78" s="252"/>
    </row>
    <row r="79" spans="1:33" x14ac:dyDescent="0.2">
      <c r="A79" s="252" t="s">
        <v>3284</v>
      </c>
      <c r="B79" s="245">
        <v>570914.57999999996</v>
      </c>
      <c r="C79" s="245">
        <v>0</v>
      </c>
      <c r="D79" s="245">
        <v>50521.53</v>
      </c>
      <c r="E79" s="245"/>
      <c r="F79" s="252">
        <v>392858.6</v>
      </c>
      <c r="G79" s="252">
        <v>572727.49</v>
      </c>
      <c r="H79" s="252"/>
      <c r="M79" s="246"/>
      <c r="N79" s="252"/>
      <c r="O79" s="252"/>
      <c r="P79" s="252">
        <v>-53232.18</v>
      </c>
      <c r="Q79" s="252">
        <v>1212676.51</v>
      </c>
      <c r="R79" s="40"/>
      <c r="S79" s="40"/>
      <c r="T79" s="40">
        <v>689298.56</v>
      </c>
      <c r="U79" s="40"/>
      <c r="V79" s="40">
        <v>626.35</v>
      </c>
      <c r="W79" s="40">
        <v>1127870</v>
      </c>
      <c r="X79" s="40">
        <v>85000</v>
      </c>
      <c r="Y79" s="247">
        <v>1076760</v>
      </c>
      <c r="Z79" s="247"/>
      <c r="AA79" s="247">
        <v>1980</v>
      </c>
      <c r="AB79" s="247">
        <v>274129.33</v>
      </c>
      <c r="AC79" s="247">
        <v>110862.71</v>
      </c>
      <c r="AD79" s="247"/>
      <c r="AE79" s="247"/>
      <c r="AF79" s="247"/>
      <c r="AG79" s="252"/>
    </row>
    <row r="80" spans="1:33" x14ac:dyDescent="0.2">
      <c r="A80" s="252" t="s">
        <v>3285</v>
      </c>
      <c r="B80" s="245">
        <v>265030.37</v>
      </c>
      <c r="C80" s="245">
        <v>4108.5</v>
      </c>
      <c r="D80" s="245">
        <v>83833.53</v>
      </c>
      <c r="E80" s="245"/>
      <c r="F80" s="252">
        <v>202026.84</v>
      </c>
      <c r="G80" s="252">
        <v>49321.39</v>
      </c>
      <c r="H80" s="252"/>
      <c r="K80" s="246">
        <v>12125</v>
      </c>
      <c r="L80" s="246">
        <v>84300</v>
      </c>
      <c r="M80" s="246"/>
      <c r="N80" s="252"/>
      <c r="O80" s="252"/>
      <c r="P80" s="252">
        <v>-993564.31</v>
      </c>
      <c r="Q80" s="252">
        <v>1431387.54</v>
      </c>
      <c r="R80" s="40"/>
      <c r="S80" s="40"/>
      <c r="T80" s="40">
        <v>538519.55000000005</v>
      </c>
      <c r="U80" s="40"/>
      <c r="V80" s="40">
        <v>268.56</v>
      </c>
      <c r="W80" s="40">
        <v>828240</v>
      </c>
      <c r="X80" s="40">
        <v>39500</v>
      </c>
      <c r="Y80" s="247">
        <v>1015820</v>
      </c>
      <c r="Z80" s="247"/>
      <c r="AA80" s="247"/>
      <c r="AB80" s="247">
        <v>237674.71</v>
      </c>
      <c r="AC80" s="247">
        <v>74190</v>
      </c>
      <c r="AD80" s="247"/>
      <c r="AE80" s="247"/>
      <c r="AF80" s="247"/>
      <c r="AG80" s="252"/>
    </row>
    <row r="81" spans="1:33" x14ac:dyDescent="0.2">
      <c r="A81" s="252" t="s">
        <v>3286</v>
      </c>
      <c r="B81" s="245">
        <v>653623</v>
      </c>
      <c r="C81" s="245">
        <v>0</v>
      </c>
      <c r="D81" s="245">
        <v>57809.01</v>
      </c>
      <c r="E81" s="245"/>
      <c r="F81" s="252">
        <v>443637.29</v>
      </c>
      <c r="G81" s="252">
        <v>799700.47</v>
      </c>
      <c r="H81" s="252"/>
      <c r="J81" s="246">
        <v>0</v>
      </c>
      <c r="K81" s="246">
        <v>171684.84</v>
      </c>
      <c r="L81" s="246">
        <v>69750</v>
      </c>
      <c r="M81" s="246">
        <v>2521.5700000000002</v>
      </c>
      <c r="N81" s="252"/>
      <c r="O81" s="252"/>
      <c r="P81" s="252">
        <v>-175069.08</v>
      </c>
      <c r="Q81" s="252">
        <v>2015625.01</v>
      </c>
      <c r="R81" s="40"/>
      <c r="S81" s="40"/>
      <c r="T81" s="40">
        <v>540432.32999999996</v>
      </c>
      <c r="U81" s="40"/>
      <c r="V81" s="40">
        <v>812</v>
      </c>
      <c r="W81" s="40">
        <v>1018220</v>
      </c>
      <c r="X81" s="40">
        <v>105400</v>
      </c>
      <c r="Y81" s="247">
        <v>1472600</v>
      </c>
      <c r="Z81" s="247"/>
      <c r="AA81" s="247">
        <v>4640</v>
      </c>
      <c r="AB81" s="247">
        <v>220891.05</v>
      </c>
      <c r="AC81" s="247">
        <v>86923.85</v>
      </c>
      <c r="AD81" s="247"/>
      <c r="AE81" s="247"/>
      <c r="AF81" s="247"/>
      <c r="AG81" s="252"/>
    </row>
    <row r="82" spans="1:33" x14ac:dyDescent="0.2">
      <c r="A82" s="257" t="s">
        <v>3287</v>
      </c>
      <c r="B82" s="245">
        <v>337659</v>
      </c>
      <c r="C82" s="245">
        <v>0</v>
      </c>
      <c r="D82" s="245">
        <v>49547.14</v>
      </c>
      <c r="E82" s="245"/>
      <c r="F82" s="252">
        <v>418203.65</v>
      </c>
      <c r="G82" s="252">
        <v>295826.84000000003</v>
      </c>
      <c r="H82" s="252"/>
      <c r="K82" s="246">
        <v>11100</v>
      </c>
      <c r="L82" s="246">
        <v>197468</v>
      </c>
      <c r="M82" s="246">
        <v>500</v>
      </c>
      <c r="N82" s="252"/>
      <c r="O82" s="252"/>
      <c r="P82" s="252">
        <v>-176284.94</v>
      </c>
      <c r="Q82" s="252">
        <v>1171298.0900000001</v>
      </c>
      <c r="R82" s="40"/>
      <c r="S82" s="40"/>
      <c r="T82" s="40">
        <v>354138.58</v>
      </c>
      <c r="U82" s="40">
        <v>100</v>
      </c>
      <c r="V82" s="40">
        <v>292.63</v>
      </c>
      <c r="W82" s="40">
        <v>936460</v>
      </c>
      <c r="X82" s="40">
        <v>173167.65</v>
      </c>
      <c r="Y82" s="247">
        <v>1129710</v>
      </c>
      <c r="Z82" s="247"/>
      <c r="AA82" s="247">
        <v>1680</v>
      </c>
      <c r="AB82" s="247">
        <v>362215.66</v>
      </c>
      <c r="AC82" s="247">
        <v>67015.570000000007</v>
      </c>
      <c r="AD82" s="247"/>
      <c r="AE82" s="247"/>
      <c r="AF82" s="247"/>
      <c r="AG82" s="252"/>
    </row>
    <row r="83" spans="1:33" x14ac:dyDescent="0.2">
      <c r="A83" s="252" t="s">
        <v>3288</v>
      </c>
      <c r="B83" s="245">
        <v>1222997.8799999999</v>
      </c>
      <c r="C83" s="245">
        <v>0</v>
      </c>
      <c r="D83" s="245">
        <v>44406.62</v>
      </c>
      <c r="E83" s="245"/>
      <c r="F83" s="252">
        <v>614612.93999999994</v>
      </c>
      <c r="G83" s="252">
        <v>209018.11</v>
      </c>
      <c r="H83" s="252"/>
      <c r="K83" s="246">
        <v>2484.2399999999998</v>
      </c>
      <c r="L83" s="246">
        <v>185030</v>
      </c>
      <c r="M83" s="246"/>
      <c r="N83" s="252"/>
      <c r="O83" s="252"/>
      <c r="P83" s="252">
        <v>-843295.36</v>
      </c>
      <c r="Q83" s="252">
        <v>1745362.84</v>
      </c>
      <c r="R83" s="40"/>
      <c r="S83" s="40"/>
      <c r="T83" s="40">
        <v>1579864.55</v>
      </c>
      <c r="U83" s="40">
        <v>523710</v>
      </c>
      <c r="V83" s="40">
        <v>1081.79</v>
      </c>
      <c r="W83" s="40">
        <v>1189580</v>
      </c>
      <c r="X83" s="40"/>
      <c r="Y83" s="247">
        <v>1338285</v>
      </c>
      <c r="Z83" s="247"/>
      <c r="AA83" s="247">
        <v>9152</v>
      </c>
      <c r="AB83" s="247">
        <v>819003.8</v>
      </c>
      <c r="AC83" s="247">
        <v>122329.71</v>
      </c>
      <c r="AD83" s="247"/>
      <c r="AE83" s="247"/>
      <c r="AF83" s="247"/>
      <c r="AG83" s="252"/>
    </row>
    <row r="84" spans="1:33" x14ac:dyDescent="0.2">
      <c r="A84" s="257" t="s">
        <v>3289</v>
      </c>
      <c r="B84" s="245">
        <v>562362.93000000005</v>
      </c>
      <c r="C84" s="245">
        <v>89450.69</v>
      </c>
      <c r="D84" s="245">
        <v>22536.77</v>
      </c>
      <c r="E84" s="245"/>
      <c r="F84" s="252">
        <v>955449.81</v>
      </c>
      <c r="G84" s="252">
        <v>344986.83</v>
      </c>
      <c r="H84" s="252"/>
      <c r="J84" s="246">
        <v>0</v>
      </c>
      <c r="K84" s="246">
        <v>12173.76</v>
      </c>
      <c r="M84" s="246">
        <v>539.20000000000005</v>
      </c>
      <c r="N84" s="252"/>
      <c r="O84" s="252"/>
      <c r="P84" s="252">
        <v>-350751.22</v>
      </c>
      <c r="Q84" s="252">
        <v>1929262.58</v>
      </c>
      <c r="R84" s="40">
        <v>4.43</v>
      </c>
      <c r="S84" s="40"/>
      <c r="T84" s="40">
        <v>777922.89</v>
      </c>
      <c r="U84" s="40">
        <v>129289</v>
      </c>
      <c r="V84" s="40">
        <v>666.67</v>
      </c>
      <c r="W84" s="40">
        <v>909020</v>
      </c>
      <c r="X84" s="40">
        <v>30173.5</v>
      </c>
      <c r="Y84" s="247">
        <v>1101940</v>
      </c>
      <c r="Z84" s="247"/>
      <c r="AA84" s="247">
        <v>5160</v>
      </c>
      <c r="AB84" s="247">
        <v>256078.5</v>
      </c>
      <c r="AC84" s="247">
        <v>91793.279999999999</v>
      </c>
      <c r="AD84" s="247"/>
      <c r="AE84" s="247"/>
      <c r="AF84" s="247">
        <v>580</v>
      </c>
      <c r="AG84" s="252"/>
    </row>
    <row r="85" spans="1:33" x14ac:dyDescent="0.2">
      <c r="A85" s="257" t="s">
        <v>3290</v>
      </c>
      <c r="B85" s="245">
        <v>532779.17000000004</v>
      </c>
      <c r="C85" s="245">
        <v>0</v>
      </c>
      <c r="D85" s="245">
        <v>27336.02</v>
      </c>
      <c r="E85" s="245"/>
      <c r="F85" s="252">
        <v>315044.56</v>
      </c>
      <c r="G85" s="252">
        <v>250660.26</v>
      </c>
      <c r="H85" s="252"/>
      <c r="M85" s="246">
        <v>759</v>
      </c>
      <c r="N85" s="252"/>
      <c r="O85" s="252"/>
      <c r="P85" s="252">
        <v>-908579.25</v>
      </c>
      <c r="Q85" s="252">
        <v>1851699.47</v>
      </c>
      <c r="R85" s="40"/>
      <c r="S85" s="40"/>
      <c r="T85" s="40">
        <v>716865.86</v>
      </c>
      <c r="U85" s="40"/>
      <c r="V85" s="40">
        <v>1555.47</v>
      </c>
      <c r="W85" s="40">
        <v>983430</v>
      </c>
      <c r="X85" s="40"/>
      <c r="Y85" s="247">
        <v>1208692</v>
      </c>
      <c r="Z85" s="247"/>
      <c r="AA85" s="247">
        <v>744</v>
      </c>
      <c r="AB85" s="247">
        <v>188130.8</v>
      </c>
      <c r="AC85" s="247">
        <v>112873.74</v>
      </c>
      <c r="AD85" s="247"/>
      <c r="AE85" s="247"/>
      <c r="AF85" s="247"/>
      <c r="AG85" s="252"/>
    </row>
    <row r="86" spans="1:33" x14ac:dyDescent="0.2">
      <c r="A86" s="252" t="s">
        <v>3291</v>
      </c>
      <c r="B86" s="245">
        <v>401441.26</v>
      </c>
      <c r="C86" s="245">
        <v>0</v>
      </c>
      <c r="D86" s="245">
        <v>54108.49</v>
      </c>
      <c r="E86" s="245">
        <v>13288</v>
      </c>
      <c r="F86" s="252">
        <v>577413.93999999994</v>
      </c>
      <c r="G86" s="252">
        <v>153673.82999999999</v>
      </c>
      <c r="H86" s="252"/>
      <c r="M86" s="246">
        <v>13288</v>
      </c>
      <c r="N86" s="252"/>
      <c r="O86" s="252"/>
      <c r="P86" s="252">
        <v>-199216.71</v>
      </c>
      <c r="Q86" s="252">
        <v>1211766.1200000001</v>
      </c>
      <c r="R86" s="40"/>
      <c r="S86" s="40"/>
      <c r="T86" s="40">
        <v>511188.1</v>
      </c>
      <c r="U86" s="40"/>
      <c r="V86" s="40">
        <v>559.74</v>
      </c>
      <c r="W86" s="40">
        <v>865760</v>
      </c>
      <c r="X86" s="40">
        <v>144100</v>
      </c>
      <c r="Y86" s="247">
        <v>1096215</v>
      </c>
      <c r="Z86" s="247">
        <v>4000</v>
      </c>
      <c r="AA86" s="247">
        <v>1320</v>
      </c>
      <c r="AB86" s="247">
        <v>200672.04</v>
      </c>
      <c r="AC86" s="247">
        <v>28434.69</v>
      </c>
      <c r="AD86" s="247"/>
      <c r="AE86" s="247"/>
      <c r="AF86" s="247"/>
      <c r="AG86" s="252"/>
    </row>
    <row r="87" spans="1:33" x14ac:dyDescent="0.2">
      <c r="A87" s="252" t="s">
        <v>3292</v>
      </c>
      <c r="B87" s="245">
        <v>651695.54</v>
      </c>
      <c r="C87" s="245">
        <v>0</v>
      </c>
      <c r="D87" s="245">
        <v>57471.199999999997</v>
      </c>
      <c r="E87" s="245"/>
      <c r="F87" s="252">
        <v>2419.9899999999998</v>
      </c>
      <c r="G87" s="252">
        <v>576341.56000000006</v>
      </c>
      <c r="H87" s="252"/>
      <c r="K87" s="246">
        <v>1500</v>
      </c>
      <c r="L87" s="246">
        <v>118330</v>
      </c>
      <c r="M87" s="246">
        <v>2965.03</v>
      </c>
      <c r="N87" s="252"/>
      <c r="O87" s="252">
        <v>67378.53</v>
      </c>
      <c r="P87" s="252">
        <v>46303.03</v>
      </c>
      <c r="Q87" s="252">
        <v>907622.82</v>
      </c>
      <c r="R87" s="40"/>
      <c r="S87" s="40"/>
      <c r="T87" s="40">
        <v>748350.13</v>
      </c>
      <c r="U87" s="40"/>
      <c r="V87" s="40">
        <v>705.01</v>
      </c>
      <c r="W87" s="40">
        <v>961920</v>
      </c>
      <c r="X87" s="40"/>
      <c r="Y87" s="247">
        <v>1103775</v>
      </c>
      <c r="Z87" s="247"/>
      <c r="AA87" s="247">
        <v>2056</v>
      </c>
      <c r="AB87" s="247">
        <v>397956.44</v>
      </c>
      <c r="AC87" s="247">
        <v>59788.82</v>
      </c>
      <c r="AD87" s="247"/>
      <c r="AE87" s="247"/>
      <c r="AF87" s="247"/>
      <c r="AG87" s="252"/>
    </row>
    <row r="88" spans="1:33" x14ac:dyDescent="0.2">
      <c r="A88" s="252" t="s">
        <v>3362</v>
      </c>
      <c r="B88" s="245">
        <v>305788.90000000002</v>
      </c>
      <c r="C88" s="245">
        <v>21635.08</v>
      </c>
      <c r="D88" s="245">
        <v>18701.54</v>
      </c>
      <c r="E88" s="245"/>
      <c r="F88" s="252">
        <v>615970.01</v>
      </c>
      <c r="G88" s="252">
        <v>131269.70000000001</v>
      </c>
      <c r="H88" s="252"/>
      <c r="J88" s="246">
        <v>0</v>
      </c>
      <c r="K88" s="246">
        <v>28668.26</v>
      </c>
      <c r="M88" s="246"/>
      <c r="N88" s="252"/>
      <c r="O88" s="252"/>
      <c r="P88" s="252">
        <v>-705941.63</v>
      </c>
      <c r="Q88" s="252">
        <v>1583723.57</v>
      </c>
      <c r="R88" s="40"/>
      <c r="S88" s="40"/>
      <c r="T88" s="40">
        <v>622451.53</v>
      </c>
      <c r="U88" s="40">
        <v>21000</v>
      </c>
      <c r="V88" s="40">
        <v>291.18</v>
      </c>
      <c r="W88" s="40">
        <v>852440</v>
      </c>
      <c r="X88" s="40">
        <v>70000</v>
      </c>
      <c r="Y88" s="247">
        <v>1008120</v>
      </c>
      <c r="Z88" s="247"/>
      <c r="AA88" s="247">
        <v>4160</v>
      </c>
      <c r="AB88" s="247">
        <v>241540.32</v>
      </c>
      <c r="AC88" s="247">
        <v>122083.36</v>
      </c>
      <c r="AD88" s="247"/>
      <c r="AE88" s="247"/>
      <c r="AF88" s="247"/>
      <c r="AG88" s="252"/>
    </row>
    <row r="89" spans="1:33" x14ac:dyDescent="0.2">
      <c r="A89" s="252" t="s">
        <v>3293</v>
      </c>
      <c r="B89" s="245">
        <v>342506.91</v>
      </c>
      <c r="C89" s="245">
        <v>0</v>
      </c>
      <c r="D89" s="245">
        <v>20240.71</v>
      </c>
      <c r="E89" s="245"/>
      <c r="F89" s="252">
        <v>135589.71</v>
      </c>
      <c r="G89" s="252">
        <v>8</v>
      </c>
      <c r="H89" s="252"/>
      <c r="K89" s="246">
        <v>6450</v>
      </c>
      <c r="M89" s="246"/>
      <c r="N89" s="252"/>
      <c r="O89" s="252"/>
      <c r="P89" s="252">
        <v>142301.32999999999</v>
      </c>
      <c r="Q89" s="252">
        <v>378263.7</v>
      </c>
      <c r="R89" s="40"/>
      <c r="S89" s="40"/>
      <c r="T89" s="40">
        <v>540025.65</v>
      </c>
      <c r="U89" s="40"/>
      <c r="V89" s="40">
        <v>98.28</v>
      </c>
      <c r="W89" s="40"/>
      <c r="X89" s="40"/>
      <c r="Y89" s="247">
        <v>129150</v>
      </c>
      <c r="Z89" s="247"/>
      <c r="AA89" s="247">
        <v>9900</v>
      </c>
      <c r="AB89" s="247">
        <v>477375.38</v>
      </c>
      <c r="AC89" s="247">
        <v>55420.83</v>
      </c>
      <c r="AD89" s="247"/>
      <c r="AE89" s="247"/>
      <c r="AF89" s="247"/>
      <c r="AG89" s="252"/>
    </row>
    <row r="90" spans="1:33" x14ac:dyDescent="0.2">
      <c r="A90" s="257" t="s">
        <v>3294</v>
      </c>
      <c r="B90" s="245">
        <v>484718.74</v>
      </c>
      <c r="C90" s="245">
        <v>0</v>
      </c>
      <c r="D90" s="245">
        <v>19246.36</v>
      </c>
      <c r="E90" s="245"/>
      <c r="F90" s="252">
        <v>-44172.77</v>
      </c>
      <c r="G90" s="252">
        <v>-172718.77</v>
      </c>
      <c r="H90" s="252"/>
      <c r="J90" s="246">
        <v>6000</v>
      </c>
      <c r="K90" s="246">
        <v>1500</v>
      </c>
      <c r="M90" s="246"/>
      <c r="N90" s="252"/>
      <c r="O90" s="252"/>
      <c r="P90" s="252">
        <v>60093.71</v>
      </c>
      <c r="Q90" s="252">
        <v>646850.12</v>
      </c>
      <c r="R90" s="40"/>
      <c r="S90" s="40"/>
      <c r="T90" s="40">
        <v>517788.71</v>
      </c>
      <c r="U90" s="40">
        <v>81250</v>
      </c>
      <c r="V90" s="40">
        <v>478.12</v>
      </c>
      <c r="W90" s="40">
        <v>667222</v>
      </c>
      <c r="X90" s="40"/>
      <c r="Y90" s="247">
        <v>751378</v>
      </c>
      <c r="Z90" s="247"/>
      <c r="AA90" s="247"/>
      <c r="AB90" s="247">
        <v>177072.16</v>
      </c>
      <c r="AC90" s="247">
        <v>588160.54</v>
      </c>
      <c r="AD90" s="247"/>
      <c r="AE90" s="247"/>
      <c r="AF90" s="247"/>
      <c r="AG90" s="252"/>
    </row>
    <row r="91" spans="1:33" x14ac:dyDescent="0.2">
      <c r="A91" s="252" t="s">
        <v>3295</v>
      </c>
      <c r="B91" s="245">
        <v>533633.25</v>
      </c>
      <c r="C91" s="245">
        <v>0</v>
      </c>
      <c r="D91" s="245">
        <v>117129.46</v>
      </c>
      <c r="E91" s="245"/>
      <c r="F91" s="252">
        <v>2810177.89</v>
      </c>
      <c r="G91" s="252">
        <v>157714.67000000001</v>
      </c>
      <c r="H91" s="252"/>
      <c r="J91" s="246">
        <v>5300</v>
      </c>
      <c r="K91" s="246">
        <v>5850</v>
      </c>
      <c r="M91" s="246"/>
      <c r="N91" s="252"/>
      <c r="O91" s="252"/>
      <c r="P91" s="252">
        <v>214573.65</v>
      </c>
      <c r="Q91" s="252">
        <v>3382854.97</v>
      </c>
      <c r="R91" s="40"/>
      <c r="S91" s="40"/>
      <c r="T91" s="40">
        <v>707383.92</v>
      </c>
      <c r="U91" s="40">
        <v>75550</v>
      </c>
      <c r="V91" s="40">
        <v>1420.96</v>
      </c>
      <c r="W91" s="40">
        <v>944680</v>
      </c>
      <c r="X91" s="40">
        <v>138534.39999999999</v>
      </c>
      <c r="Y91" s="247">
        <v>1149780</v>
      </c>
      <c r="Z91" s="247"/>
      <c r="AA91" s="247"/>
      <c r="AB91" s="247">
        <v>253700.77</v>
      </c>
      <c r="AC91" s="247">
        <v>164145.54</v>
      </c>
      <c r="AD91" s="247"/>
      <c r="AE91" s="247"/>
      <c r="AF91" s="247"/>
      <c r="AG91" s="252"/>
    </row>
    <row r="92" spans="1:33" s="78" customFormat="1" x14ac:dyDescent="0.2">
      <c r="A92" s="252" t="s">
        <v>3296</v>
      </c>
      <c r="B92" s="245">
        <v>587061.29</v>
      </c>
      <c r="C92" s="245">
        <v>6570</v>
      </c>
      <c r="D92" s="245">
        <v>122843.95</v>
      </c>
      <c r="E92" s="245"/>
      <c r="F92" s="252">
        <v>431762.79</v>
      </c>
      <c r="G92" s="252">
        <v>128959.25</v>
      </c>
      <c r="H92" s="252"/>
      <c r="I92" s="252"/>
      <c r="J92" s="246">
        <v>5300</v>
      </c>
      <c r="K92" s="246">
        <v>10800</v>
      </c>
      <c r="L92" s="246"/>
      <c r="M92" s="246"/>
      <c r="N92" s="252"/>
      <c r="O92" s="252"/>
      <c r="P92" s="252">
        <v>97343.27</v>
      </c>
      <c r="Q92" s="252">
        <v>1045747.78</v>
      </c>
      <c r="R92" s="40"/>
      <c r="S92" s="40"/>
      <c r="T92" s="40">
        <v>595241.78</v>
      </c>
      <c r="U92" s="40">
        <v>60000</v>
      </c>
      <c r="V92" s="40">
        <v>454.21</v>
      </c>
      <c r="W92" s="40">
        <v>730360</v>
      </c>
      <c r="X92" s="40"/>
      <c r="Y92" s="247">
        <v>797630</v>
      </c>
      <c r="Z92" s="247"/>
      <c r="AA92" s="247"/>
      <c r="AB92" s="247">
        <v>210198.72</v>
      </c>
      <c r="AC92" s="247">
        <v>89522.33</v>
      </c>
      <c r="AD92" s="247"/>
      <c r="AE92" s="247"/>
      <c r="AF92" s="247"/>
      <c r="AG92" s="252"/>
    </row>
    <row r="93" spans="1:33" x14ac:dyDescent="0.2">
      <c r="A93" s="252" t="s">
        <v>3297</v>
      </c>
      <c r="B93" s="245">
        <v>429635.89</v>
      </c>
      <c r="C93" s="245">
        <v>0</v>
      </c>
      <c r="D93" s="245">
        <v>26135.11</v>
      </c>
      <c r="E93" s="245"/>
      <c r="F93" s="252">
        <v>38247.39</v>
      </c>
      <c r="G93" s="252">
        <v>120398.87</v>
      </c>
      <c r="H93" s="252"/>
      <c r="J93" s="246">
        <v>0</v>
      </c>
      <c r="K93" s="246">
        <v>2700</v>
      </c>
      <c r="M93" s="246"/>
      <c r="N93" s="252"/>
      <c r="O93" s="252"/>
      <c r="P93" s="252">
        <v>126048.56</v>
      </c>
      <c r="Q93" s="252">
        <v>320699.84999999998</v>
      </c>
      <c r="R93" s="40"/>
      <c r="S93" s="40"/>
      <c r="T93" s="40">
        <v>678730.55</v>
      </c>
      <c r="U93" s="40"/>
      <c r="V93" s="40">
        <v>103.93</v>
      </c>
      <c r="W93" s="40">
        <v>885488.8</v>
      </c>
      <c r="X93" s="40"/>
      <c r="Y93" s="247">
        <v>1040908.8</v>
      </c>
      <c r="Z93" s="247"/>
      <c r="AA93" s="247"/>
      <c r="AB93" s="247">
        <v>192055.66</v>
      </c>
      <c r="AC93" s="247">
        <v>25242.41</v>
      </c>
      <c r="AD93" s="247"/>
      <c r="AE93" s="247"/>
      <c r="AF93" s="247"/>
      <c r="AG93" s="252"/>
    </row>
    <row r="94" spans="1:33" x14ac:dyDescent="0.2">
      <c r="A94" s="252" t="s">
        <v>3298</v>
      </c>
      <c r="B94" s="245">
        <v>570031.18000000005</v>
      </c>
      <c r="C94" s="245">
        <v>5810</v>
      </c>
      <c r="D94" s="245">
        <v>13863.44</v>
      </c>
      <c r="E94" s="245"/>
      <c r="F94" s="252">
        <v>631190.1</v>
      </c>
      <c r="G94" s="252">
        <v>-43846.7</v>
      </c>
      <c r="H94" s="252"/>
      <c r="M94" s="246"/>
      <c r="N94" s="252"/>
      <c r="O94" s="252"/>
      <c r="P94" s="252">
        <v>94569.16</v>
      </c>
      <c r="Q94" s="252">
        <v>784633.1</v>
      </c>
      <c r="R94" s="40"/>
      <c r="S94" s="40"/>
      <c r="T94" s="40">
        <v>349580.08</v>
      </c>
      <c r="U94" s="40">
        <v>53640</v>
      </c>
      <c r="V94" s="40">
        <v>543.55999999999995</v>
      </c>
      <c r="W94" s="40">
        <v>486060</v>
      </c>
      <c r="X94" s="40">
        <v>249089.6</v>
      </c>
      <c r="Y94" s="247">
        <v>623750</v>
      </c>
      <c r="Z94" s="247"/>
      <c r="AA94" s="247"/>
      <c r="AB94" s="247">
        <v>101129.74</v>
      </c>
      <c r="AC94" s="247">
        <v>75929.47</v>
      </c>
      <c r="AD94" s="247"/>
      <c r="AE94" s="247"/>
      <c r="AF94" s="247"/>
      <c r="AG94" s="252"/>
    </row>
    <row r="95" spans="1:33" x14ac:dyDescent="0.2">
      <c r="A95" s="252" t="s">
        <v>3299</v>
      </c>
      <c r="B95" s="245">
        <v>749186.02</v>
      </c>
      <c r="C95" s="245">
        <v>0</v>
      </c>
      <c r="D95" s="245">
        <v>112025.1</v>
      </c>
      <c r="E95" s="245"/>
      <c r="F95" s="252">
        <v>31081.35</v>
      </c>
      <c r="G95" s="252">
        <v>443404.89</v>
      </c>
      <c r="H95" s="252"/>
      <c r="J95" s="246">
        <v>6000</v>
      </c>
      <c r="K95" s="246">
        <v>24960</v>
      </c>
      <c r="M95" s="246"/>
      <c r="N95" s="252"/>
      <c r="O95" s="252"/>
      <c r="P95" s="252">
        <v>107116.89</v>
      </c>
      <c r="Q95" s="252">
        <v>573056.03</v>
      </c>
      <c r="R95" s="40">
        <v>738.88</v>
      </c>
      <c r="S95" s="40"/>
      <c r="T95" s="40">
        <v>608812.49</v>
      </c>
      <c r="U95" s="40">
        <v>74995</v>
      </c>
      <c r="V95" s="40"/>
      <c r="W95" s="40">
        <v>850330</v>
      </c>
      <c r="X95" s="40">
        <v>150795</v>
      </c>
      <c r="Y95" s="247">
        <v>999274.02</v>
      </c>
      <c r="Z95" s="247"/>
      <c r="AA95" s="247"/>
      <c r="AB95" s="247">
        <v>209524.44</v>
      </c>
      <c r="AC95" s="247">
        <v>132019.76</v>
      </c>
      <c r="AD95" s="247"/>
      <c r="AE95" s="247"/>
      <c r="AF95" s="247">
        <v>277.02</v>
      </c>
      <c r="AG95" s="252"/>
    </row>
    <row r="96" spans="1:33" x14ac:dyDescent="0.2">
      <c r="A96" s="252" t="s">
        <v>3300</v>
      </c>
      <c r="B96" s="245">
        <v>460092.85</v>
      </c>
      <c r="C96" s="245">
        <v>0</v>
      </c>
      <c r="D96" s="245">
        <v>110572</v>
      </c>
      <c r="E96" s="245"/>
      <c r="F96" s="252">
        <v>1556555.07</v>
      </c>
      <c r="G96" s="252">
        <v>100244.78</v>
      </c>
      <c r="H96" s="252"/>
      <c r="J96" s="246">
        <v>6000</v>
      </c>
      <c r="K96" s="246">
        <v>5850</v>
      </c>
      <c r="M96" s="246"/>
      <c r="N96" s="252"/>
      <c r="O96" s="252"/>
      <c r="P96" s="252">
        <v>96559.01</v>
      </c>
      <c r="Q96" s="252">
        <v>1997218.5</v>
      </c>
      <c r="R96" s="40">
        <v>326.25</v>
      </c>
      <c r="S96" s="40"/>
      <c r="T96" s="40">
        <v>539355.17000000004</v>
      </c>
      <c r="U96" s="40">
        <v>38750</v>
      </c>
      <c r="V96" s="40">
        <v>88.92</v>
      </c>
      <c r="W96" s="40">
        <v>648950</v>
      </c>
      <c r="X96" s="40">
        <v>171272</v>
      </c>
      <c r="Y96" s="247">
        <v>817370</v>
      </c>
      <c r="Z96" s="247"/>
      <c r="AA96" s="247"/>
      <c r="AB96" s="247">
        <v>246712.55</v>
      </c>
      <c r="AC96" s="247">
        <v>109652.56</v>
      </c>
      <c r="AD96" s="247"/>
      <c r="AE96" s="247"/>
      <c r="AF96" s="247"/>
      <c r="AG96" s="252"/>
    </row>
    <row r="97" spans="1:33" x14ac:dyDescent="0.2">
      <c r="A97" s="252" t="s">
        <v>3301</v>
      </c>
      <c r="B97" s="245">
        <v>512761.13</v>
      </c>
      <c r="C97" s="245">
        <v>69600</v>
      </c>
      <c r="D97" s="245">
        <v>27662.95</v>
      </c>
      <c r="E97" s="245"/>
      <c r="F97" s="252">
        <v>198072.97</v>
      </c>
      <c r="G97" s="252">
        <v>111407.62</v>
      </c>
      <c r="H97" s="252"/>
      <c r="J97" s="246">
        <v>5800</v>
      </c>
      <c r="K97" s="246">
        <v>3600</v>
      </c>
      <c r="M97" s="246"/>
      <c r="N97" s="252"/>
      <c r="O97" s="252"/>
      <c r="P97" s="252">
        <v>146581.60999999999</v>
      </c>
      <c r="Q97" s="252">
        <v>569833.9</v>
      </c>
      <c r="R97" s="40"/>
      <c r="S97" s="40"/>
      <c r="T97" s="40">
        <v>580650.27</v>
      </c>
      <c r="U97" s="40">
        <v>116520</v>
      </c>
      <c r="V97" s="40">
        <v>368.45</v>
      </c>
      <c r="W97" s="40">
        <v>1014790</v>
      </c>
      <c r="X97" s="40">
        <v>141441.60000000001</v>
      </c>
      <c r="Y97" s="247">
        <v>1220555</v>
      </c>
      <c r="Z97" s="247"/>
      <c r="AA97" s="247"/>
      <c r="AB97" s="247">
        <v>134098.51</v>
      </c>
      <c r="AC97" s="247">
        <v>45972.89</v>
      </c>
      <c r="AD97" s="247"/>
      <c r="AE97" s="247"/>
      <c r="AF97" s="247"/>
      <c r="AG97" s="252"/>
    </row>
    <row r="98" spans="1:33" x14ac:dyDescent="0.2">
      <c r="A98" s="252" t="s">
        <v>3302</v>
      </c>
      <c r="B98" s="245">
        <v>442755.85</v>
      </c>
      <c r="C98" s="245">
        <v>0</v>
      </c>
      <c r="D98" s="245">
        <v>83659.850000000006</v>
      </c>
      <c r="E98" s="245"/>
      <c r="F98" s="252">
        <v>60020.76</v>
      </c>
      <c r="G98" s="252">
        <v>532864.71</v>
      </c>
      <c r="H98" s="252"/>
      <c r="J98" s="246">
        <v>6000</v>
      </c>
      <c r="K98" s="246">
        <v>7638.63</v>
      </c>
      <c r="M98" s="246">
        <v>180</v>
      </c>
      <c r="N98" s="252"/>
      <c r="O98" s="252"/>
      <c r="P98" s="252">
        <v>156740.07999999999</v>
      </c>
      <c r="Q98" s="252">
        <v>528870.26</v>
      </c>
      <c r="R98" s="40"/>
      <c r="S98" s="40"/>
      <c r="T98" s="40">
        <v>585513.18999999994</v>
      </c>
      <c r="U98" s="40"/>
      <c r="V98" s="40">
        <v>403.77</v>
      </c>
      <c r="W98" s="40">
        <v>828050</v>
      </c>
      <c r="X98" s="40">
        <v>49000</v>
      </c>
      <c r="Y98" s="247">
        <v>976045</v>
      </c>
      <c r="Z98" s="247"/>
      <c r="AA98" s="247"/>
      <c r="AB98" s="247">
        <v>217905.29</v>
      </c>
      <c r="AC98" s="247"/>
      <c r="AD98" s="247"/>
      <c r="AE98" s="247"/>
      <c r="AF98" s="247"/>
      <c r="AG98" s="252"/>
    </row>
    <row r="99" spans="1:33" x14ac:dyDescent="0.2">
      <c r="A99" s="252" t="s">
        <v>3303</v>
      </c>
      <c r="B99" s="245">
        <v>451386.74</v>
      </c>
      <c r="C99" s="245">
        <v>20160</v>
      </c>
      <c r="D99" s="245">
        <v>129295.03</v>
      </c>
      <c r="E99" s="245"/>
      <c r="F99" s="252">
        <v>18652.62</v>
      </c>
      <c r="G99" s="252">
        <v>113867.57</v>
      </c>
      <c r="H99" s="252"/>
      <c r="J99" s="246">
        <v>5500</v>
      </c>
      <c r="K99" s="246">
        <v>5850</v>
      </c>
      <c r="M99" s="246"/>
      <c r="N99" s="252"/>
      <c r="O99" s="252">
        <v>-211401.67</v>
      </c>
      <c r="P99" s="252">
        <v>139858.81</v>
      </c>
      <c r="Q99" s="252">
        <v>713142.2</v>
      </c>
      <c r="R99" s="40"/>
      <c r="S99" s="40"/>
      <c r="T99" s="40">
        <v>674486.14</v>
      </c>
      <c r="U99" s="40"/>
      <c r="V99" s="40">
        <v>352.19</v>
      </c>
      <c r="W99" s="40">
        <v>882591.8</v>
      </c>
      <c r="X99" s="40">
        <v>138534.39999999999</v>
      </c>
      <c r="Y99" s="247">
        <v>1093271.8</v>
      </c>
      <c r="Z99" s="247"/>
      <c r="AA99" s="247"/>
      <c r="AB99" s="247">
        <v>295179.05</v>
      </c>
      <c r="AC99" s="247">
        <v>38323.06</v>
      </c>
      <c r="AD99" s="247"/>
      <c r="AE99" s="247"/>
      <c r="AF99" s="247">
        <v>4</v>
      </c>
      <c r="AG99" s="252"/>
    </row>
    <row r="100" spans="1:33" x14ac:dyDescent="0.2">
      <c r="A100" s="252" t="s">
        <v>3304</v>
      </c>
      <c r="B100" s="245">
        <v>394584.09</v>
      </c>
      <c r="C100" s="245">
        <v>0</v>
      </c>
      <c r="D100" s="245">
        <v>146509.17000000001</v>
      </c>
      <c r="E100" s="245"/>
      <c r="F100" s="252">
        <v>332692.14</v>
      </c>
      <c r="G100" s="252">
        <v>128866.32</v>
      </c>
      <c r="H100" s="252"/>
      <c r="J100" s="246">
        <v>6000</v>
      </c>
      <c r="K100" s="246">
        <v>0</v>
      </c>
      <c r="M100" s="246"/>
      <c r="N100" s="252"/>
      <c r="O100" s="252"/>
      <c r="P100" s="252">
        <v>114420.85</v>
      </c>
      <c r="Q100" s="252">
        <v>673323.61</v>
      </c>
      <c r="R100" s="40"/>
      <c r="S100" s="40"/>
      <c r="T100" s="40">
        <v>669924.06000000006</v>
      </c>
      <c r="U100" s="40"/>
      <c r="V100" s="40">
        <v>215.72</v>
      </c>
      <c r="W100" s="40">
        <v>733740</v>
      </c>
      <c r="X100" s="40"/>
      <c r="Y100" s="247">
        <v>874120</v>
      </c>
      <c r="Z100" s="247"/>
      <c r="AA100" s="247"/>
      <c r="AB100" s="247">
        <v>127109.82</v>
      </c>
      <c r="AC100" s="247">
        <v>84689.51</v>
      </c>
      <c r="AD100" s="247"/>
      <c r="AE100" s="247"/>
      <c r="AF100" s="247"/>
      <c r="AG100" s="252"/>
    </row>
    <row r="101" spans="1:33" x14ac:dyDescent="0.2">
      <c r="A101" s="252" t="s">
        <v>3305</v>
      </c>
      <c r="B101" s="245">
        <v>499488.73</v>
      </c>
      <c r="C101" s="245">
        <v>0</v>
      </c>
      <c r="D101" s="245">
        <v>139915.35</v>
      </c>
      <c r="E101" s="245"/>
      <c r="F101" s="252">
        <v>-822.58</v>
      </c>
      <c r="G101" s="252">
        <v>291631.08</v>
      </c>
      <c r="H101" s="252"/>
      <c r="J101" s="246">
        <v>5000</v>
      </c>
      <c r="K101" s="246">
        <v>5850</v>
      </c>
      <c r="M101" s="246"/>
      <c r="N101" s="252"/>
      <c r="O101" s="252"/>
      <c r="P101" s="252">
        <v>62458.68</v>
      </c>
      <c r="Q101" s="252">
        <v>1404582.07</v>
      </c>
      <c r="R101" s="40"/>
      <c r="S101" s="40"/>
      <c r="T101" s="40">
        <v>526911.07999999996</v>
      </c>
      <c r="U101" s="40"/>
      <c r="V101" s="40">
        <v>365.13</v>
      </c>
      <c r="W101" s="40">
        <v>893020</v>
      </c>
      <c r="X101" s="40"/>
      <c r="Y101" s="247">
        <v>948180</v>
      </c>
      <c r="Z101" s="247"/>
      <c r="AA101" s="247"/>
      <c r="AB101" s="247">
        <v>618938.67000000004</v>
      </c>
      <c r="AC101" s="247">
        <v>36900.230000000003</v>
      </c>
      <c r="AD101" s="247"/>
      <c r="AE101" s="247"/>
      <c r="AF101" s="247"/>
      <c r="AG101" s="252"/>
    </row>
    <row r="102" spans="1:33" x14ac:dyDescent="0.2">
      <c r="A102" s="252" t="s">
        <v>3306</v>
      </c>
      <c r="B102" s="245">
        <v>508074.02</v>
      </c>
      <c r="C102" s="245">
        <v>0</v>
      </c>
      <c r="D102" s="245">
        <v>870379.87</v>
      </c>
      <c r="E102" s="245"/>
      <c r="F102" s="252">
        <v>280452.53000000003</v>
      </c>
      <c r="G102" s="252">
        <v>149052.68</v>
      </c>
      <c r="H102" s="252"/>
      <c r="K102" s="246">
        <v>4130</v>
      </c>
      <c r="M102" s="246"/>
      <c r="N102" s="252"/>
      <c r="O102" s="252">
        <v>-368974.66</v>
      </c>
      <c r="P102" s="252">
        <v>340763.57</v>
      </c>
      <c r="Q102" s="252">
        <v>819557.49</v>
      </c>
      <c r="R102" s="40"/>
      <c r="S102" s="40"/>
      <c r="T102" s="40">
        <v>1427264.75</v>
      </c>
      <c r="U102" s="40">
        <v>29956</v>
      </c>
      <c r="V102" s="40">
        <v>371.53</v>
      </c>
      <c r="W102" s="40">
        <v>972300</v>
      </c>
      <c r="X102" s="40"/>
      <c r="Y102" s="247">
        <v>1107469</v>
      </c>
      <c r="Z102" s="247"/>
      <c r="AA102" s="247"/>
      <c r="AB102" s="247">
        <v>219719.81</v>
      </c>
      <c r="AC102" s="247">
        <v>44968.77</v>
      </c>
      <c r="AD102" s="247"/>
      <c r="AE102" s="247"/>
      <c r="AF102" s="247"/>
      <c r="AG102" s="252"/>
    </row>
    <row r="103" spans="1:33" x14ac:dyDescent="0.2">
      <c r="A103" s="252" t="s">
        <v>3309</v>
      </c>
      <c r="B103" s="245">
        <v>505379.92</v>
      </c>
      <c r="C103" s="245">
        <v>0</v>
      </c>
      <c r="D103" s="245">
        <v>124506.55</v>
      </c>
      <c r="E103" s="245"/>
      <c r="F103" s="252">
        <v>62087.46</v>
      </c>
      <c r="G103" s="252">
        <v>-162992.37</v>
      </c>
      <c r="H103" s="252"/>
      <c r="J103" s="246">
        <v>5700</v>
      </c>
      <c r="K103" s="246">
        <v>12261</v>
      </c>
      <c r="M103" s="246"/>
      <c r="N103" s="252"/>
      <c r="O103" s="252"/>
      <c r="P103" s="252">
        <v>276577.46999999997</v>
      </c>
      <c r="Q103" s="252">
        <v>474645.55</v>
      </c>
      <c r="R103" s="40"/>
      <c r="S103" s="40"/>
      <c r="T103" s="40">
        <v>476922.61</v>
      </c>
      <c r="U103" s="40"/>
      <c r="V103" s="40">
        <v>512.75</v>
      </c>
      <c r="W103" s="40">
        <v>1022808.5</v>
      </c>
      <c r="X103" s="40"/>
      <c r="Y103" s="247">
        <v>1082619.5</v>
      </c>
      <c r="Z103" s="247"/>
      <c r="AA103" s="247"/>
      <c r="AB103" s="247">
        <v>264701.5</v>
      </c>
      <c r="AC103" s="247">
        <v>103513.49</v>
      </c>
      <c r="AD103" s="247"/>
      <c r="AE103" s="247"/>
      <c r="AF103" s="247"/>
      <c r="AG103" s="252"/>
    </row>
    <row r="104" spans="1:33" x14ac:dyDescent="0.2">
      <c r="A104" s="252" t="s">
        <v>3310</v>
      </c>
      <c r="B104" s="245">
        <v>513781.88</v>
      </c>
      <c r="C104" s="245">
        <v>15000</v>
      </c>
      <c r="D104" s="245">
        <v>111170.76</v>
      </c>
      <c r="E104" s="245"/>
      <c r="F104" s="252">
        <v>115506.61</v>
      </c>
      <c r="G104" s="252">
        <v>139247.63</v>
      </c>
      <c r="H104" s="252"/>
      <c r="J104" s="246">
        <v>5000</v>
      </c>
      <c r="K104" s="246">
        <v>2460</v>
      </c>
      <c r="M104" s="246"/>
      <c r="N104" s="252"/>
      <c r="O104" s="252"/>
      <c r="P104" s="252">
        <v>214911.95</v>
      </c>
      <c r="Q104" s="252">
        <v>1172968.6100000001</v>
      </c>
      <c r="R104" s="40"/>
      <c r="S104" s="40"/>
      <c r="T104" s="40">
        <v>656110.18000000005</v>
      </c>
      <c r="U104" s="40"/>
      <c r="V104" s="40">
        <v>505.31</v>
      </c>
      <c r="W104" s="40">
        <v>851510</v>
      </c>
      <c r="X104" s="40">
        <v>148534.39999999999</v>
      </c>
      <c r="Y104" s="247">
        <v>1061428</v>
      </c>
      <c r="Z104" s="247"/>
      <c r="AA104" s="247"/>
      <c r="AB104" s="247">
        <v>243932.12</v>
      </c>
      <c r="AC104" s="247">
        <v>157148.73000000001</v>
      </c>
      <c r="AD104" s="247"/>
      <c r="AE104" s="247"/>
      <c r="AF104" s="247"/>
      <c r="AG104" s="252"/>
    </row>
    <row r="105" spans="1:33" x14ac:dyDescent="0.2">
      <c r="A105" s="252" t="s">
        <v>3358</v>
      </c>
      <c r="B105" s="245">
        <v>655314.34</v>
      </c>
      <c r="C105" s="245">
        <v>0</v>
      </c>
      <c r="D105" s="245">
        <v>27521.45</v>
      </c>
      <c r="E105" s="245"/>
      <c r="F105" s="252">
        <v>296453.87</v>
      </c>
      <c r="G105" s="252">
        <v>55037.63</v>
      </c>
      <c r="H105" s="252"/>
      <c r="J105" s="246">
        <v>6000</v>
      </c>
      <c r="K105" s="246">
        <v>2700</v>
      </c>
      <c r="M105" s="246"/>
      <c r="N105" s="252"/>
      <c r="O105" s="252"/>
      <c r="P105" s="252">
        <v>273340.95</v>
      </c>
      <c r="Q105" s="252">
        <v>764463.81</v>
      </c>
      <c r="R105" s="40"/>
      <c r="S105" s="40"/>
      <c r="T105" s="40">
        <v>534384.62</v>
      </c>
      <c r="U105" s="40">
        <v>47000</v>
      </c>
      <c r="V105" s="40">
        <v>1021.27</v>
      </c>
      <c r="W105" s="40">
        <v>955430</v>
      </c>
      <c r="X105" s="40">
        <v>239809.6</v>
      </c>
      <c r="Y105" s="247">
        <v>1125495</v>
      </c>
      <c r="Z105" s="247"/>
      <c r="AA105" s="247"/>
      <c r="AB105" s="247">
        <v>327714.71000000002</v>
      </c>
      <c r="AC105" s="247">
        <v>126846.39999999999</v>
      </c>
      <c r="AD105" s="247"/>
      <c r="AE105" s="247"/>
      <c r="AF105" s="247">
        <v>27.74</v>
      </c>
      <c r="AG105" s="252"/>
    </row>
    <row r="106" spans="1:33" x14ac:dyDescent="0.2">
      <c r="A106" s="252" t="s">
        <v>3359</v>
      </c>
      <c r="B106" s="245">
        <v>416247.03999999998</v>
      </c>
      <c r="C106" s="245">
        <v>0</v>
      </c>
      <c r="D106" s="245">
        <v>51475.53</v>
      </c>
      <c r="E106" s="245"/>
      <c r="F106" s="252">
        <v>1053345.06</v>
      </c>
      <c r="G106" s="252">
        <v>108849.43</v>
      </c>
      <c r="H106" s="252"/>
      <c r="J106" s="246">
        <v>6000</v>
      </c>
      <c r="K106" s="246">
        <v>2700</v>
      </c>
      <c r="M106" s="246"/>
      <c r="N106" s="252"/>
      <c r="O106" s="252"/>
      <c r="P106" s="252">
        <v>83823.86</v>
      </c>
      <c r="Q106" s="252">
        <v>1440238.21</v>
      </c>
      <c r="R106" s="40"/>
      <c r="S106" s="40"/>
      <c r="T106" s="40">
        <v>594888.93000000005</v>
      </c>
      <c r="U106" s="40"/>
      <c r="V106" s="40">
        <v>205.18</v>
      </c>
      <c r="W106" s="40">
        <v>890328</v>
      </c>
      <c r="X106" s="40"/>
      <c r="Y106" s="247">
        <v>1012064</v>
      </c>
      <c r="Z106" s="247"/>
      <c r="AA106" s="247"/>
      <c r="AB106" s="247">
        <v>196015.68</v>
      </c>
      <c r="AC106" s="247">
        <v>166522.87</v>
      </c>
      <c r="AD106" s="247"/>
      <c r="AE106" s="247"/>
      <c r="AF106" s="247"/>
      <c r="AG106" s="252"/>
    </row>
    <row r="107" spans="1:33" x14ac:dyDescent="0.2">
      <c r="A107" s="252" t="s">
        <v>3364</v>
      </c>
      <c r="B107" s="245">
        <v>1069974.94</v>
      </c>
      <c r="C107" s="245">
        <v>0</v>
      </c>
      <c r="D107" s="245">
        <v>34075.32</v>
      </c>
      <c r="E107" s="245"/>
      <c r="F107" s="252">
        <v>2293006.86</v>
      </c>
      <c r="G107" s="252">
        <v>133440.23000000001</v>
      </c>
      <c r="H107" s="252"/>
      <c r="J107" s="246">
        <v>5500</v>
      </c>
      <c r="K107" s="246">
        <v>5430</v>
      </c>
      <c r="M107" s="246"/>
      <c r="N107" s="252"/>
      <c r="O107" s="252"/>
      <c r="P107" s="252">
        <v>195426.31</v>
      </c>
      <c r="Q107" s="252">
        <v>2616413.23</v>
      </c>
      <c r="R107" s="40"/>
      <c r="S107" s="40"/>
      <c r="T107" s="40">
        <v>569271.16</v>
      </c>
      <c r="U107" s="40"/>
      <c r="V107" s="40">
        <v>1628.94</v>
      </c>
      <c r="W107" s="40">
        <v>615440</v>
      </c>
      <c r="X107" s="40">
        <v>388427.2</v>
      </c>
      <c r="Y107" s="247">
        <v>860030</v>
      </c>
      <c r="Z107" s="247"/>
      <c r="AA107" s="247"/>
      <c r="AB107" s="247">
        <v>247004.18</v>
      </c>
      <c r="AC107" s="247"/>
      <c r="AD107" s="247"/>
      <c r="AE107" s="247"/>
      <c r="AF107" s="247"/>
      <c r="AG107" s="252"/>
    </row>
    <row r="108" spans="1:33" x14ac:dyDescent="0.2">
      <c r="A108" s="252" t="s">
        <v>3312</v>
      </c>
      <c r="B108" s="245">
        <v>546086.06000000006</v>
      </c>
      <c r="C108" s="245">
        <v>0</v>
      </c>
      <c r="D108" s="245">
        <v>46592.76</v>
      </c>
      <c r="E108" s="245"/>
      <c r="F108" s="252">
        <v>75931.92</v>
      </c>
      <c r="G108" s="252">
        <v>65394.38</v>
      </c>
      <c r="H108" s="252"/>
      <c r="K108" s="246">
        <v>18600</v>
      </c>
      <c r="M108" s="246"/>
      <c r="N108" s="252"/>
      <c r="O108" s="252"/>
      <c r="P108" s="252"/>
      <c r="Q108" s="252">
        <v>2310952.34</v>
      </c>
      <c r="R108" s="40"/>
      <c r="S108" s="40"/>
      <c r="T108" s="40">
        <v>676451.73</v>
      </c>
      <c r="U108" s="40"/>
      <c r="V108" s="40">
        <v>610.51</v>
      </c>
      <c r="W108" s="40">
        <v>687750</v>
      </c>
      <c r="X108" s="40">
        <v>285031.62</v>
      </c>
      <c r="Y108" s="247">
        <v>885010</v>
      </c>
      <c r="Z108" s="247"/>
      <c r="AA108" s="247">
        <v>3856</v>
      </c>
      <c r="AB108" s="247">
        <v>374902</v>
      </c>
      <c r="AC108" s="247">
        <v>61472.480000000003</v>
      </c>
      <c r="AD108" s="247"/>
      <c r="AE108" s="247"/>
      <c r="AF108" s="247"/>
      <c r="AG108" s="252"/>
    </row>
    <row r="109" spans="1:33" x14ac:dyDescent="0.2">
      <c r="A109" s="252" t="s">
        <v>3313</v>
      </c>
      <c r="B109" s="245">
        <v>736302.28</v>
      </c>
      <c r="C109" s="245">
        <v>0</v>
      </c>
      <c r="D109" s="245">
        <v>24099.79</v>
      </c>
      <c r="E109" s="245"/>
      <c r="F109" s="252">
        <v>1473885.87</v>
      </c>
      <c r="G109" s="252">
        <v>86391.03</v>
      </c>
      <c r="H109" s="252"/>
      <c r="K109" s="246">
        <v>18200</v>
      </c>
      <c r="M109" s="246"/>
      <c r="N109" s="252"/>
      <c r="O109" s="252"/>
      <c r="P109" s="252">
        <v>33</v>
      </c>
      <c r="Q109" s="252">
        <v>1228203.58</v>
      </c>
      <c r="R109" s="40"/>
      <c r="S109" s="40"/>
      <c r="T109" s="40">
        <v>556393.51</v>
      </c>
      <c r="U109" s="40"/>
      <c r="V109" s="40">
        <v>1116.7</v>
      </c>
      <c r="W109" s="40">
        <v>586740</v>
      </c>
      <c r="X109" s="40">
        <v>303258.05</v>
      </c>
      <c r="Y109" s="247">
        <v>780850</v>
      </c>
      <c r="Z109" s="247"/>
      <c r="AA109" s="247">
        <v>6720</v>
      </c>
      <c r="AB109" s="247">
        <v>440983.74</v>
      </c>
      <c r="AC109" s="247">
        <v>84410.4</v>
      </c>
      <c r="AD109" s="247"/>
      <c r="AE109" s="247"/>
      <c r="AF109" s="247"/>
      <c r="AG109" s="252"/>
    </row>
    <row r="110" spans="1:33" x14ac:dyDescent="0.2">
      <c r="A110" s="252" t="s">
        <v>3314</v>
      </c>
      <c r="B110" s="245">
        <v>566626.57999999996</v>
      </c>
      <c r="C110" s="245">
        <v>636.07000000000005</v>
      </c>
      <c r="D110" s="245">
        <v>39907.57</v>
      </c>
      <c r="E110" s="245"/>
      <c r="F110" s="252">
        <v>1434608.46</v>
      </c>
      <c r="G110" s="252">
        <v>52749.5</v>
      </c>
      <c r="H110" s="252"/>
      <c r="K110" s="246">
        <v>23500</v>
      </c>
      <c r="M110" s="246"/>
      <c r="N110" s="252"/>
      <c r="O110" s="252"/>
      <c r="P110" s="252"/>
      <c r="Q110" s="252">
        <v>1322855.6000000001</v>
      </c>
      <c r="R110" s="40"/>
      <c r="S110" s="40"/>
      <c r="T110" s="40">
        <v>571520.59</v>
      </c>
      <c r="U110" s="40">
        <v>94800</v>
      </c>
      <c r="V110" s="40">
        <v>506.6</v>
      </c>
      <c r="W110" s="40">
        <v>786260</v>
      </c>
      <c r="X110" s="40">
        <v>349761.64</v>
      </c>
      <c r="Y110" s="247">
        <v>990797.26</v>
      </c>
      <c r="Z110" s="247"/>
      <c r="AA110" s="247">
        <v>8364</v>
      </c>
      <c r="AB110" s="247">
        <v>435464.11</v>
      </c>
      <c r="AC110" s="247">
        <v>78252.399999999994</v>
      </c>
      <c r="AD110" s="247"/>
      <c r="AE110" s="247"/>
      <c r="AF110" s="247"/>
      <c r="AG110" s="252"/>
    </row>
    <row r="111" spans="1:33" x14ac:dyDescent="0.2">
      <c r="A111" s="252" t="s">
        <v>3315</v>
      </c>
      <c r="B111" s="245">
        <v>633405.62</v>
      </c>
      <c r="C111" s="245">
        <v>3748.5</v>
      </c>
      <c r="D111" s="245">
        <v>153006.66</v>
      </c>
      <c r="E111" s="245"/>
      <c r="F111" s="252">
        <v>1494362.34</v>
      </c>
      <c r="G111" s="252">
        <v>511734.45</v>
      </c>
      <c r="H111" s="252"/>
      <c r="J111" s="246">
        <v>52900</v>
      </c>
      <c r="K111" s="246">
        <v>20065.189999999999</v>
      </c>
      <c r="M111" s="246"/>
      <c r="N111" s="252"/>
      <c r="O111" s="252"/>
      <c r="P111" s="252">
        <v>330546.24</v>
      </c>
      <c r="Q111" s="252">
        <v>2235714.37</v>
      </c>
      <c r="R111" s="40"/>
      <c r="S111" s="40">
        <v>20310</v>
      </c>
      <c r="T111" s="40">
        <v>1069314.71</v>
      </c>
      <c r="U111" s="40">
        <v>93200</v>
      </c>
      <c r="V111" s="40">
        <v>622.4</v>
      </c>
      <c r="W111" s="40">
        <v>741520.8</v>
      </c>
      <c r="X111" s="40">
        <v>84600</v>
      </c>
      <c r="Y111" s="247">
        <v>867420.8</v>
      </c>
      <c r="Z111" s="247"/>
      <c r="AA111" s="247"/>
      <c r="AB111" s="247">
        <v>385610.77</v>
      </c>
      <c r="AC111" s="247">
        <v>216200.2</v>
      </c>
      <c r="AD111" s="247"/>
      <c r="AE111" s="247"/>
      <c r="AF111" s="247"/>
      <c r="AG111" s="252"/>
    </row>
    <row r="112" spans="1:33" x14ac:dyDescent="0.2">
      <c r="A112" s="252" t="s">
        <v>3316</v>
      </c>
      <c r="B112" s="245">
        <v>454921.77</v>
      </c>
      <c r="C112" s="245">
        <v>0</v>
      </c>
      <c r="D112" s="245">
        <v>108558.91</v>
      </c>
      <c r="E112" s="245"/>
      <c r="F112" s="252">
        <v>273652.43</v>
      </c>
      <c r="G112" s="252">
        <v>154183</v>
      </c>
      <c r="H112" s="252"/>
      <c r="K112" s="246">
        <v>7550</v>
      </c>
      <c r="M112" s="246"/>
      <c r="N112" s="252"/>
      <c r="O112" s="252"/>
      <c r="P112" s="252"/>
      <c r="Q112" s="252">
        <v>1762414.5</v>
      </c>
      <c r="R112" s="40"/>
      <c r="S112" s="40"/>
      <c r="T112" s="40">
        <v>799663.97</v>
      </c>
      <c r="U112" s="40"/>
      <c r="V112" s="40">
        <v>433.74</v>
      </c>
      <c r="W112" s="40">
        <v>554449</v>
      </c>
      <c r="X112" s="40">
        <v>86750</v>
      </c>
      <c r="Y112" s="247">
        <v>734899</v>
      </c>
      <c r="Z112" s="247"/>
      <c r="AA112" s="247"/>
      <c r="AB112" s="247">
        <v>342319.34</v>
      </c>
      <c r="AC112" s="247">
        <v>98834.57</v>
      </c>
      <c r="AD112" s="247"/>
      <c r="AE112" s="247"/>
      <c r="AF112" s="247"/>
      <c r="AG112" s="252"/>
    </row>
    <row r="113" spans="1:33" x14ac:dyDescent="0.2">
      <c r="A113" s="252" t="s">
        <v>3317</v>
      </c>
      <c r="B113" s="245">
        <v>501612.17</v>
      </c>
      <c r="C113" s="245">
        <v>3330.5</v>
      </c>
      <c r="D113" s="245">
        <v>12200.67</v>
      </c>
      <c r="E113" s="245"/>
      <c r="F113" s="252">
        <v>2146511.5499999998</v>
      </c>
      <c r="G113" s="252">
        <v>181178.1</v>
      </c>
      <c r="H113" s="252">
        <v>1</v>
      </c>
      <c r="K113" s="246">
        <v>14200</v>
      </c>
      <c r="M113" s="246">
        <v>1293.47</v>
      </c>
      <c r="N113" s="252"/>
      <c r="O113" s="252"/>
      <c r="P113" s="252">
        <v>-22988.42</v>
      </c>
      <c r="Q113" s="252">
        <v>513834.47</v>
      </c>
      <c r="R113" s="40"/>
      <c r="S113" s="40"/>
      <c r="T113" s="40">
        <v>468305.4</v>
      </c>
      <c r="U113" s="40">
        <v>58650</v>
      </c>
      <c r="V113" s="40">
        <v>514.49</v>
      </c>
      <c r="W113" s="40">
        <v>516320</v>
      </c>
      <c r="X113" s="40">
        <v>158132.22</v>
      </c>
      <c r="Y113" s="247">
        <v>670960</v>
      </c>
      <c r="Z113" s="247"/>
      <c r="AA113" s="247"/>
      <c r="AB113" s="247">
        <v>157472.23000000001</v>
      </c>
      <c r="AC113" s="247">
        <v>101970.82</v>
      </c>
      <c r="AD113" s="247"/>
      <c r="AE113" s="247"/>
      <c r="AF113" s="247"/>
      <c r="AG113" s="252"/>
    </row>
    <row r="114" spans="1:33" x14ac:dyDescent="0.2">
      <c r="A114" s="252" t="s">
        <v>3318</v>
      </c>
      <c r="B114" s="245">
        <v>319809.32</v>
      </c>
      <c r="C114" s="245">
        <v>11791.37</v>
      </c>
      <c r="D114" s="245">
        <v>82207.850000000006</v>
      </c>
      <c r="E114" s="245"/>
      <c r="F114" s="252">
        <v>763456.21</v>
      </c>
      <c r="G114" s="252">
        <v>203325.92</v>
      </c>
      <c r="H114" s="252"/>
      <c r="J114" s="246">
        <v>65800</v>
      </c>
      <c r="K114" s="246">
        <v>22172</v>
      </c>
      <c r="M114" s="246"/>
      <c r="N114" s="252"/>
      <c r="O114" s="252"/>
      <c r="P114" s="252">
        <v>23759</v>
      </c>
      <c r="Q114" s="252">
        <v>3774792.24</v>
      </c>
      <c r="R114" s="40"/>
      <c r="S114" s="40"/>
      <c r="T114" s="40">
        <v>700640.55</v>
      </c>
      <c r="U114" s="40"/>
      <c r="V114" s="40">
        <v>353.24</v>
      </c>
      <c r="W114" s="40">
        <v>692420.6</v>
      </c>
      <c r="X114" s="40">
        <v>208868.27</v>
      </c>
      <c r="Y114" s="247">
        <v>911060.6</v>
      </c>
      <c r="Z114" s="247"/>
      <c r="AA114" s="247">
        <v>3542</v>
      </c>
      <c r="AB114" s="247">
        <v>454328.38</v>
      </c>
      <c r="AC114" s="247">
        <v>107568.04</v>
      </c>
      <c r="AD114" s="247"/>
      <c r="AE114" s="247"/>
      <c r="AF114" s="247"/>
      <c r="AG114" s="252"/>
    </row>
    <row r="115" spans="1:33" x14ac:dyDescent="0.2">
      <c r="A115" s="252" t="s">
        <v>3319</v>
      </c>
      <c r="B115" s="245">
        <v>499520.77</v>
      </c>
      <c r="C115" s="245">
        <v>0</v>
      </c>
      <c r="D115" s="245">
        <v>109522.95</v>
      </c>
      <c r="E115" s="245"/>
      <c r="F115" s="252">
        <v>376623.54</v>
      </c>
      <c r="G115" s="252">
        <v>431392.81</v>
      </c>
      <c r="H115" s="252"/>
      <c r="K115" s="246">
        <v>21625</v>
      </c>
      <c r="M115" s="246"/>
      <c r="N115" s="252"/>
      <c r="O115" s="252"/>
      <c r="P115" s="252">
        <v>6900</v>
      </c>
      <c r="Q115" s="252">
        <v>1908283.93</v>
      </c>
      <c r="R115" s="40"/>
      <c r="S115" s="40"/>
      <c r="T115" s="40">
        <v>778180.55</v>
      </c>
      <c r="U115" s="40">
        <v>2572</v>
      </c>
      <c r="V115" s="40">
        <v>655.65</v>
      </c>
      <c r="W115" s="40">
        <v>576946.5</v>
      </c>
      <c r="X115" s="40">
        <v>36300</v>
      </c>
      <c r="Y115" s="247">
        <v>734346.5</v>
      </c>
      <c r="Z115" s="247"/>
      <c r="AA115" s="247"/>
      <c r="AB115" s="247">
        <v>251944.84</v>
      </c>
      <c r="AC115" s="247">
        <v>135315.97</v>
      </c>
      <c r="AD115" s="247"/>
      <c r="AE115" s="247"/>
      <c r="AF115" s="247"/>
      <c r="AG115" s="252"/>
    </row>
    <row r="116" spans="1:33" x14ac:dyDescent="0.2">
      <c r="A116" s="252" t="s">
        <v>3320</v>
      </c>
      <c r="B116" s="245">
        <v>501977.78</v>
      </c>
      <c r="C116" s="245">
        <v>3990.25</v>
      </c>
      <c r="D116" s="245">
        <v>49588.31</v>
      </c>
      <c r="E116" s="245"/>
      <c r="F116" s="252">
        <v>1113244.72</v>
      </c>
      <c r="G116" s="252">
        <v>293924.71000000002</v>
      </c>
      <c r="H116" s="252"/>
      <c r="K116" s="246">
        <v>16012.75</v>
      </c>
      <c r="M116" s="246"/>
      <c r="N116" s="252"/>
      <c r="O116" s="252"/>
      <c r="P116" s="252">
        <v>27025</v>
      </c>
      <c r="Q116" s="252">
        <v>1980426.11</v>
      </c>
      <c r="R116" s="40"/>
      <c r="S116" s="40"/>
      <c r="T116" s="40">
        <v>669573.52</v>
      </c>
      <c r="U116" s="40"/>
      <c r="V116" s="40">
        <v>542.91</v>
      </c>
      <c r="W116" s="40">
        <v>497725.9</v>
      </c>
      <c r="X116" s="40">
        <v>62550</v>
      </c>
      <c r="Y116" s="247">
        <v>611365.9</v>
      </c>
      <c r="Z116" s="247"/>
      <c r="AA116" s="247"/>
      <c r="AB116" s="247">
        <v>312145.05</v>
      </c>
      <c r="AC116" s="247">
        <v>117302.47</v>
      </c>
      <c r="AD116" s="247"/>
      <c r="AE116" s="247"/>
      <c r="AF116" s="247"/>
      <c r="AG116" s="252"/>
    </row>
    <row r="117" spans="1:33" x14ac:dyDescent="0.2">
      <c r="A117" s="252" t="s">
        <v>3321</v>
      </c>
      <c r="B117" s="245">
        <v>579047.77</v>
      </c>
      <c r="C117" s="245">
        <v>10592.08</v>
      </c>
      <c r="D117" s="245">
        <v>24215.66</v>
      </c>
      <c r="E117" s="245"/>
      <c r="F117" s="252">
        <v>264031.32</v>
      </c>
      <c r="G117" s="252">
        <v>278875.11</v>
      </c>
      <c r="H117" s="252"/>
      <c r="K117" s="246">
        <v>23725</v>
      </c>
      <c r="M117" s="246"/>
      <c r="N117" s="252"/>
      <c r="O117" s="252"/>
      <c r="P117" s="252">
        <v>0.7</v>
      </c>
      <c r="Q117" s="252">
        <v>2133398.12</v>
      </c>
      <c r="R117" s="40"/>
      <c r="S117" s="40"/>
      <c r="T117" s="40">
        <v>1063504.1000000001</v>
      </c>
      <c r="U117" s="40"/>
      <c r="V117" s="40">
        <v>364.87</v>
      </c>
      <c r="W117" s="40">
        <v>1135186.8999999999</v>
      </c>
      <c r="X117" s="40">
        <v>75500</v>
      </c>
      <c r="Y117" s="247">
        <v>1346486.9</v>
      </c>
      <c r="Z117" s="247"/>
      <c r="AA117" s="247"/>
      <c r="AB117" s="247">
        <v>322107.56</v>
      </c>
      <c r="AC117" s="247">
        <v>100187.18</v>
      </c>
      <c r="AD117" s="247"/>
      <c r="AE117" s="247"/>
      <c r="AF117" s="247"/>
      <c r="AG117" s="252"/>
    </row>
    <row r="118" spans="1:33" x14ac:dyDescent="0.2">
      <c r="A118" s="252" t="s">
        <v>3322</v>
      </c>
      <c r="B118" s="245">
        <v>561910.19999999995</v>
      </c>
      <c r="C118" s="245">
        <v>0</v>
      </c>
      <c r="D118" s="245">
        <v>46294.81</v>
      </c>
      <c r="E118" s="245"/>
      <c r="F118" s="252">
        <v>5</v>
      </c>
      <c r="G118" s="252">
        <v>127068.4</v>
      </c>
      <c r="H118" s="252"/>
      <c r="J118" s="246">
        <v>0</v>
      </c>
      <c r="K118" s="246">
        <v>22821.56</v>
      </c>
      <c r="M118" s="246">
        <v>875.97</v>
      </c>
      <c r="N118" s="252"/>
      <c r="O118" s="252"/>
      <c r="P118" s="252">
        <v>57700</v>
      </c>
      <c r="Q118" s="252">
        <v>1945240.49</v>
      </c>
      <c r="R118" s="40"/>
      <c r="S118" s="40"/>
      <c r="T118" s="40">
        <v>617026.43999999994</v>
      </c>
      <c r="U118" s="40">
        <v>158000</v>
      </c>
      <c r="V118" s="40"/>
      <c r="W118" s="40">
        <v>540422.80000000005</v>
      </c>
      <c r="X118" s="40">
        <v>131934.91</v>
      </c>
      <c r="Y118" s="247">
        <v>746297.8</v>
      </c>
      <c r="Z118" s="247"/>
      <c r="AA118" s="247"/>
      <c r="AB118" s="247">
        <v>352207.35999999999</v>
      </c>
      <c r="AC118" s="247">
        <v>20974.02</v>
      </c>
      <c r="AD118" s="247"/>
      <c r="AE118" s="247"/>
      <c r="AF118" s="247">
        <v>120</v>
      </c>
      <c r="AG118" s="252"/>
    </row>
    <row r="119" spans="1:33" x14ac:dyDescent="0.2">
      <c r="A119" s="252" t="s">
        <v>3323</v>
      </c>
      <c r="B119" s="245">
        <v>351992.97</v>
      </c>
      <c r="C119" s="245">
        <v>0</v>
      </c>
      <c r="D119" s="245">
        <v>51432.68</v>
      </c>
      <c r="E119" s="245"/>
      <c r="F119" s="252">
        <v>443245.01</v>
      </c>
      <c r="G119" s="252">
        <v>157879.85</v>
      </c>
      <c r="H119" s="252"/>
      <c r="J119" s="246">
        <v>0</v>
      </c>
      <c r="K119" s="246">
        <v>7425</v>
      </c>
      <c r="M119" s="246">
        <v>500</v>
      </c>
      <c r="N119" s="252"/>
      <c r="O119" s="252"/>
      <c r="P119" s="252"/>
      <c r="Q119" s="252">
        <v>2404357.2799999998</v>
      </c>
      <c r="R119" s="40">
        <v>111.67</v>
      </c>
      <c r="S119" s="40"/>
      <c r="T119" s="40">
        <v>731860.07</v>
      </c>
      <c r="U119" s="40">
        <v>81250</v>
      </c>
      <c r="V119" s="40"/>
      <c r="W119" s="40">
        <v>697150</v>
      </c>
      <c r="X119" s="40">
        <v>125100</v>
      </c>
      <c r="Y119" s="247">
        <v>938850</v>
      </c>
      <c r="Z119" s="247"/>
      <c r="AA119" s="247"/>
      <c r="AB119" s="247">
        <v>349437.53</v>
      </c>
      <c r="AC119" s="247">
        <v>90883.56</v>
      </c>
      <c r="AD119" s="247"/>
      <c r="AE119" s="247"/>
      <c r="AF119" s="247"/>
      <c r="AG119" s="252"/>
    </row>
    <row r="120" spans="1:33" ht="16.5" customHeight="1" x14ac:dyDescent="0.2">
      <c r="A120" s="252" t="s">
        <v>3324</v>
      </c>
      <c r="B120" s="245">
        <v>401295.74</v>
      </c>
      <c r="C120" s="245">
        <v>0</v>
      </c>
      <c r="D120" s="245">
        <v>32573.64</v>
      </c>
      <c r="E120" s="245"/>
      <c r="F120" s="252">
        <v>61713.06</v>
      </c>
      <c r="G120" s="252">
        <v>135242.95000000001</v>
      </c>
      <c r="H120" s="252"/>
      <c r="M120" s="246"/>
      <c r="N120" s="252"/>
      <c r="O120" s="252"/>
      <c r="P120" s="252">
        <v>26655.98</v>
      </c>
      <c r="Q120" s="252">
        <v>3154007.83</v>
      </c>
      <c r="R120" s="40"/>
      <c r="S120" s="40"/>
      <c r="T120" s="40">
        <v>724355.34</v>
      </c>
      <c r="U120" s="40"/>
      <c r="V120" s="40">
        <v>463.42</v>
      </c>
      <c r="W120" s="40">
        <v>704040</v>
      </c>
      <c r="X120" s="40">
        <v>65500</v>
      </c>
      <c r="Y120" s="247">
        <v>890780</v>
      </c>
      <c r="Z120" s="247"/>
      <c r="AA120" s="247"/>
      <c r="AB120" s="247">
        <v>383290.39</v>
      </c>
      <c r="AC120" s="247">
        <v>74423.19</v>
      </c>
      <c r="AD120" s="247"/>
      <c r="AE120" s="247"/>
      <c r="AF120" s="247"/>
      <c r="AG120" s="252"/>
    </row>
    <row r="121" spans="1:33" x14ac:dyDescent="0.2">
      <c r="A121" s="252" t="s">
        <v>3325</v>
      </c>
      <c r="B121" s="245">
        <v>751509.26</v>
      </c>
      <c r="C121" s="245">
        <v>0</v>
      </c>
      <c r="D121" s="245">
        <v>69180.3</v>
      </c>
      <c r="E121" s="245"/>
      <c r="F121" s="252">
        <v>766527.64</v>
      </c>
      <c r="G121" s="252">
        <v>258578.7</v>
      </c>
      <c r="H121" s="252"/>
      <c r="K121" s="246">
        <v>14550</v>
      </c>
      <c r="L121" s="246">
        <v>170515</v>
      </c>
      <c r="M121" s="246"/>
      <c r="N121" s="252"/>
      <c r="O121" s="252"/>
      <c r="P121" s="252"/>
      <c r="Q121" s="252">
        <v>2272032.2400000002</v>
      </c>
      <c r="R121" s="40"/>
      <c r="S121" s="40"/>
      <c r="T121" s="40">
        <v>991998.05</v>
      </c>
      <c r="U121" s="40"/>
      <c r="V121" s="40">
        <v>521.37</v>
      </c>
      <c r="W121" s="40">
        <v>609604.4</v>
      </c>
      <c r="X121" s="40">
        <v>50400</v>
      </c>
      <c r="Y121" s="247">
        <v>713023.4</v>
      </c>
      <c r="Z121" s="247"/>
      <c r="AA121" s="247"/>
      <c r="AB121" s="247">
        <v>422206.37</v>
      </c>
      <c r="AC121" s="247">
        <v>102839.52</v>
      </c>
      <c r="AD121" s="247"/>
      <c r="AE121" s="247"/>
      <c r="AF121" s="247">
        <v>2800</v>
      </c>
      <c r="AG121" s="252"/>
    </row>
    <row r="122" spans="1:33" x14ac:dyDescent="0.2">
      <c r="A122" s="252" t="s">
        <v>3326</v>
      </c>
      <c r="B122" s="245">
        <v>402446.84</v>
      </c>
      <c r="C122" s="245">
        <v>0</v>
      </c>
      <c r="D122" s="245">
        <v>281211.89</v>
      </c>
      <c r="E122" s="245"/>
      <c r="F122" s="252">
        <v>348549.48</v>
      </c>
      <c r="G122" s="252">
        <v>87219.41</v>
      </c>
      <c r="H122" s="252"/>
      <c r="K122" s="246">
        <v>14214.3</v>
      </c>
      <c r="M122" s="246"/>
      <c r="N122" s="252"/>
      <c r="O122" s="252"/>
      <c r="P122" s="252">
        <v>3005</v>
      </c>
      <c r="Q122" s="252">
        <v>1679735.01</v>
      </c>
      <c r="R122" s="40"/>
      <c r="S122" s="40"/>
      <c r="T122" s="40">
        <v>541014.62</v>
      </c>
      <c r="U122" s="40">
        <v>20760</v>
      </c>
      <c r="V122" s="40">
        <v>417.73</v>
      </c>
      <c r="W122" s="40">
        <v>307020</v>
      </c>
      <c r="X122" s="40">
        <v>92100</v>
      </c>
      <c r="Y122" s="247">
        <v>424818</v>
      </c>
      <c r="Z122" s="247"/>
      <c r="AA122" s="247"/>
      <c r="AB122" s="247">
        <v>282476.18</v>
      </c>
      <c r="AC122" s="247">
        <v>75273.14</v>
      </c>
      <c r="AD122" s="247"/>
      <c r="AE122" s="247"/>
      <c r="AF122" s="247"/>
      <c r="AG122" s="252"/>
    </row>
    <row r="123" spans="1:33" x14ac:dyDescent="0.2">
      <c r="A123" s="252" t="s">
        <v>3327</v>
      </c>
      <c r="B123" s="245">
        <v>483430.64</v>
      </c>
      <c r="C123" s="245">
        <v>0</v>
      </c>
      <c r="D123" s="245">
        <v>45890.44</v>
      </c>
      <c r="E123" s="245"/>
      <c r="F123" s="252">
        <v>85031.679999999993</v>
      </c>
      <c r="G123" s="252">
        <v>128944.11</v>
      </c>
      <c r="H123" s="252"/>
      <c r="K123" s="246">
        <v>20400</v>
      </c>
      <c r="M123" s="246"/>
      <c r="N123" s="252"/>
      <c r="O123" s="252"/>
      <c r="P123" s="252"/>
      <c r="Q123" s="252">
        <v>1611506.92</v>
      </c>
      <c r="R123" s="40"/>
      <c r="S123" s="40"/>
      <c r="T123" s="40">
        <v>528735.61</v>
      </c>
      <c r="U123" s="40">
        <v>39000</v>
      </c>
      <c r="V123" s="40">
        <v>575.33000000000004</v>
      </c>
      <c r="W123" s="40">
        <v>685160</v>
      </c>
      <c r="X123" s="40">
        <v>169941.87</v>
      </c>
      <c r="Y123" s="247">
        <v>802388</v>
      </c>
      <c r="Z123" s="247"/>
      <c r="AA123" s="247"/>
      <c r="AB123" s="247">
        <v>362181.88</v>
      </c>
      <c r="AC123" s="247">
        <v>62436.7</v>
      </c>
      <c r="AD123" s="247"/>
      <c r="AE123" s="247"/>
      <c r="AF123" s="247"/>
      <c r="AG123" s="252"/>
    </row>
    <row r="124" spans="1:33" x14ac:dyDescent="0.2">
      <c r="A124" s="252" t="s">
        <v>3328</v>
      </c>
      <c r="B124" s="245">
        <v>486330.59</v>
      </c>
      <c r="C124" s="245">
        <v>45022.91</v>
      </c>
      <c r="D124" s="245">
        <v>121324.91</v>
      </c>
      <c r="E124" s="245"/>
      <c r="F124" s="252">
        <v>16403.77</v>
      </c>
      <c r="G124" s="252">
        <v>398062.52</v>
      </c>
      <c r="H124" s="252"/>
      <c r="K124" s="246">
        <v>17025</v>
      </c>
      <c r="M124" s="246"/>
      <c r="N124" s="252"/>
      <c r="O124" s="252"/>
      <c r="P124" s="252">
        <v>8971</v>
      </c>
      <c r="Q124" s="252">
        <v>667875.67000000004</v>
      </c>
      <c r="R124" s="40"/>
      <c r="S124" s="40"/>
      <c r="T124" s="40">
        <v>664797.56000000006</v>
      </c>
      <c r="U124" s="40">
        <v>27300</v>
      </c>
      <c r="V124" s="40">
        <v>381.66</v>
      </c>
      <c r="W124" s="40">
        <v>152299.79999999999</v>
      </c>
      <c r="X124" s="40">
        <v>231300</v>
      </c>
      <c r="Y124" s="247">
        <v>423359.8</v>
      </c>
      <c r="Z124" s="247"/>
      <c r="AA124" s="247">
        <v>1170</v>
      </c>
      <c r="AB124" s="247">
        <v>213097.85</v>
      </c>
      <c r="AC124" s="247">
        <v>42800.04</v>
      </c>
      <c r="AD124" s="247"/>
      <c r="AE124" s="247"/>
      <c r="AF124" s="247"/>
      <c r="AG124" s="252"/>
    </row>
    <row r="125" spans="1:33" x14ac:dyDescent="0.2">
      <c r="A125" s="252" t="s">
        <v>3329</v>
      </c>
      <c r="B125" s="245">
        <v>750037.71</v>
      </c>
      <c r="C125" s="245">
        <v>11010.73</v>
      </c>
      <c r="D125" s="245">
        <v>94079.08</v>
      </c>
      <c r="E125" s="245"/>
      <c r="F125" s="252">
        <v>693832.74</v>
      </c>
      <c r="G125" s="252">
        <v>290676.19</v>
      </c>
      <c r="H125" s="252">
        <v>1446.51</v>
      </c>
      <c r="J125" s="246">
        <v>102400</v>
      </c>
      <c r="K125" s="246">
        <v>19290</v>
      </c>
      <c r="M125" s="246"/>
      <c r="N125" s="252"/>
      <c r="O125" s="252"/>
      <c r="P125" s="252"/>
      <c r="Q125" s="252">
        <v>654977.96</v>
      </c>
      <c r="R125" s="40"/>
      <c r="S125" s="40">
        <v>7200</v>
      </c>
      <c r="T125" s="40">
        <v>1067206.54</v>
      </c>
      <c r="U125" s="40">
        <v>27700</v>
      </c>
      <c r="V125" s="40">
        <v>282.2</v>
      </c>
      <c r="W125" s="40">
        <v>215822.2</v>
      </c>
      <c r="X125" s="40">
        <v>208700</v>
      </c>
      <c r="Y125" s="247">
        <v>428742.2</v>
      </c>
      <c r="Z125" s="247"/>
      <c r="AA125" s="247"/>
      <c r="AB125" s="247">
        <v>310297.14</v>
      </c>
      <c r="AC125" s="247">
        <v>76996.97</v>
      </c>
      <c r="AD125" s="247"/>
      <c r="AE125" s="247"/>
      <c r="AF125" s="247"/>
      <c r="AG125" s="252"/>
    </row>
    <row r="126" spans="1:33" x14ac:dyDescent="0.2">
      <c r="A126" s="252" t="s">
        <v>3330</v>
      </c>
      <c r="B126" s="245">
        <v>206117.42</v>
      </c>
      <c r="C126" s="245">
        <v>0</v>
      </c>
      <c r="D126" s="245">
        <v>246998.38</v>
      </c>
      <c r="E126" s="245"/>
      <c r="F126" s="252">
        <v>462427.62</v>
      </c>
      <c r="G126" s="252">
        <v>-29444.07</v>
      </c>
      <c r="H126" s="252"/>
      <c r="K126" s="246">
        <v>6000</v>
      </c>
      <c r="M126" s="246"/>
      <c r="N126" s="252"/>
      <c r="O126" s="252"/>
      <c r="P126" s="252"/>
      <c r="Q126" s="252">
        <v>3175397.16</v>
      </c>
      <c r="R126" s="40"/>
      <c r="S126" s="40"/>
      <c r="T126" s="40">
        <v>385627.95</v>
      </c>
      <c r="U126" s="40">
        <v>18450</v>
      </c>
      <c r="V126" s="40">
        <v>345.09</v>
      </c>
      <c r="W126" s="40">
        <v>1128180</v>
      </c>
      <c r="X126" s="40"/>
      <c r="Y126" s="247">
        <v>1195490</v>
      </c>
      <c r="Z126" s="247"/>
      <c r="AA126" s="247"/>
      <c r="AB126" s="247">
        <v>337688.31</v>
      </c>
      <c r="AC126" s="247">
        <v>156319.07</v>
      </c>
      <c r="AD126" s="247"/>
      <c r="AE126" s="247"/>
      <c r="AF126" s="247"/>
      <c r="AG126" s="252"/>
    </row>
    <row r="127" spans="1:33" x14ac:dyDescent="0.2">
      <c r="A127" s="252" t="s">
        <v>3331</v>
      </c>
      <c r="B127" s="245">
        <v>121420.65</v>
      </c>
      <c r="C127" s="245">
        <v>0</v>
      </c>
      <c r="D127" s="245">
        <v>37990.25</v>
      </c>
      <c r="E127" s="245"/>
      <c r="F127" s="252">
        <v>122664.72</v>
      </c>
      <c r="G127" s="252">
        <v>22475.63</v>
      </c>
      <c r="H127" s="252"/>
      <c r="K127" s="246">
        <v>6440</v>
      </c>
      <c r="M127" s="246"/>
      <c r="N127" s="252"/>
      <c r="O127" s="252"/>
      <c r="P127" s="252"/>
      <c r="Q127" s="252">
        <v>1191484.79</v>
      </c>
      <c r="R127" s="40"/>
      <c r="S127" s="40"/>
      <c r="T127" s="40">
        <v>290485.84000000003</v>
      </c>
      <c r="U127" s="40"/>
      <c r="V127" s="40">
        <v>576.83000000000004</v>
      </c>
      <c r="W127" s="40">
        <v>508270</v>
      </c>
      <c r="X127" s="40"/>
      <c r="Y127" s="247">
        <v>643300</v>
      </c>
      <c r="Z127" s="247"/>
      <c r="AA127" s="247"/>
      <c r="AB127" s="247">
        <v>132250.47</v>
      </c>
      <c r="AC127" s="247">
        <v>20308.23</v>
      </c>
      <c r="AD127" s="247"/>
      <c r="AE127" s="247"/>
      <c r="AF127" s="247"/>
      <c r="AG127" s="252"/>
    </row>
    <row r="128" spans="1:33" x14ac:dyDescent="0.2">
      <c r="A128" s="252" t="s">
        <v>3332</v>
      </c>
      <c r="B128" s="245">
        <v>247449.89</v>
      </c>
      <c r="C128" s="245">
        <v>0</v>
      </c>
      <c r="D128" s="245">
        <v>261624.61</v>
      </c>
      <c r="E128" s="245"/>
      <c r="F128" s="252">
        <v>2307570.87</v>
      </c>
      <c r="G128" s="252">
        <v>83952.89</v>
      </c>
      <c r="H128" s="252"/>
      <c r="K128" s="246">
        <v>4000</v>
      </c>
      <c r="M128" s="246"/>
      <c r="N128" s="252"/>
      <c r="O128" s="252"/>
      <c r="P128" s="252">
        <v>-363.44</v>
      </c>
      <c r="Q128" s="252">
        <v>918887.6</v>
      </c>
      <c r="R128" s="40"/>
      <c r="S128" s="40"/>
      <c r="T128" s="40">
        <v>336745.94</v>
      </c>
      <c r="U128" s="40"/>
      <c r="V128" s="40">
        <v>366.04</v>
      </c>
      <c r="W128" s="40">
        <v>1020220</v>
      </c>
      <c r="X128" s="40"/>
      <c r="Y128" s="247">
        <v>1155711</v>
      </c>
      <c r="Z128" s="247">
        <v>3500</v>
      </c>
      <c r="AA128" s="247">
        <v>800</v>
      </c>
      <c r="AB128" s="247">
        <v>137162.21</v>
      </c>
      <c r="AC128" s="247">
        <v>108435.94</v>
      </c>
      <c r="AD128" s="247"/>
      <c r="AE128" s="247"/>
      <c r="AF128" s="247"/>
      <c r="AG128" s="252"/>
    </row>
    <row r="129" spans="1:33" x14ac:dyDescent="0.2">
      <c r="A129" s="252" t="s">
        <v>3333</v>
      </c>
      <c r="B129" s="245">
        <v>322110.28000000003</v>
      </c>
      <c r="C129" s="245">
        <v>0</v>
      </c>
      <c r="D129" s="245">
        <v>48515.06</v>
      </c>
      <c r="E129" s="245"/>
      <c r="F129" s="252">
        <v>202110.84</v>
      </c>
      <c r="G129" s="252">
        <v>87471.62</v>
      </c>
      <c r="H129" s="252"/>
      <c r="K129" s="246">
        <v>5000</v>
      </c>
      <c r="M129" s="246">
        <v>555.76</v>
      </c>
      <c r="N129" s="252"/>
      <c r="O129" s="252"/>
      <c r="P129" s="252">
        <v>1400.03</v>
      </c>
      <c r="Q129" s="252">
        <v>1855787.89</v>
      </c>
      <c r="R129" s="40"/>
      <c r="S129" s="40"/>
      <c r="T129" s="40">
        <v>370696.4</v>
      </c>
      <c r="U129" s="40"/>
      <c r="V129" s="40">
        <v>778.86</v>
      </c>
      <c r="W129" s="40">
        <v>818210</v>
      </c>
      <c r="X129" s="40"/>
      <c r="Y129" s="247">
        <v>949810</v>
      </c>
      <c r="Z129" s="247"/>
      <c r="AA129" s="247"/>
      <c r="AB129" s="247">
        <v>316131.46999999997</v>
      </c>
      <c r="AC129" s="247">
        <v>79937.5</v>
      </c>
      <c r="AD129" s="247"/>
      <c r="AE129" s="247"/>
      <c r="AF129" s="247"/>
      <c r="AG129" s="252"/>
    </row>
    <row r="130" spans="1:33" x14ac:dyDescent="0.2">
      <c r="A130" s="252" t="s">
        <v>3334</v>
      </c>
      <c r="B130" s="245">
        <v>281827.48</v>
      </c>
      <c r="C130" s="245">
        <v>0</v>
      </c>
      <c r="D130" s="245">
        <v>31633.200000000001</v>
      </c>
      <c r="E130" s="245"/>
      <c r="F130" s="252">
        <v>436329.57</v>
      </c>
      <c r="G130" s="252">
        <v>66766.25</v>
      </c>
      <c r="H130" s="252"/>
      <c r="K130" s="246">
        <v>0</v>
      </c>
      <c r="M130" s="246">
        <v>0</v>
      </c>
      <c r="N130" s="252"/>
      <c r="O130" s="252"/>
      <c r="P130" s="252">
        <v>3286</v>
      </c>
      <c r="Q130" s="252">
        <v>1498231.3</v>
      </c>
      <c r="R130" s="40"/>
      <c r="S130" s="40"/>
      <c r="T130" s="40">
        <v>442204.43</v>
      </c>
      <c r="U130" s="40"/>
      <c r="V130" s="40">
        <v>611.5</v>
      </c>
      <c r="W130" s="40">
        <v>572670</v>
      </c>
      <c r="X130" s="40"/>
      <c r="Y130" s="247">
        <v>802550</v>
      </c>
      <c r="Z130" s="247"/>
      <c r="AA130" s="247"/>
      <c r="AB130" s="247">
        <v>301085.36</v>
      </c>
      <c r="AC130" s="247">
        <v>88200.54</v>
      </c>
      <c r="AD130" s="247"/>
      <c r="AE130" s="247"/>
      <c r="AF130" s="247">
        <v>500</v>
      </c>
      <c r="AG130" s="252"/>
    </row>
    <row r="131" spans="1:33" x14ac:dyDescent="0.2">
      <c r="A131" s="252" t="s">
        <v>3335</v>
      </c>
      <c r="B131" s="245">
        <v>264572.12</v>
      </c>
      <c r="C131" s="245"/>
      <c r="D131" s="245">
        <v>11953.57</v>
      </c>
      <c r="E131" s="245"/>
      <c r="F131" s="252">
        <v>332022.34999999998</v>
      </c>
      <c r="G131" s="252">
        <v>-16879.060000000001</v>
      </c>
      <c r="H131" s="252"/>
      <c r="M131" s="246">
        <v>2.1800000000000002</v>
      </c>
      <c r="N131" s="252"/>
      <c r="O131" s="252"/>
      <c r="P131" s="252">
        <v>-1559844.62</v>
      </c>
      <c r="Q131" s="252">
        <v>2202136.4300000002</v>
      </c>
      <c r="R131" s="40"/>
      <c r="S131" s="40"/>
      <c r="T131" s="40">
        <v>557531.63</v>
      </c>
      <c r="U131" s="40"/>
      <c r="V131" s="40">
        <v>411.76</v>
      </c>
      <c r="W131" s="40">
        <v>839890</v>
      </c>
      <c r="X131" s="40"/>
      <c r="Y131" s="247">
        <v>1170420</v>
      </c>
      <c r="Z131" s="247"/>
      <c r="AA131" s="247"/>
      <c r="AB131" s="247">
        <v>161410.89000000001</v>
      </c>
      <c r="AC131" s="247">
        <v>102436.51</v>
      </c>
      <c r="AD131" s="247"/>
      <c r="AE131" s="247"/>
      <c r="AF131" s="247"/>
      <c r="AG131" s="252"/>
    </row>
    <row r="132" spans="1:33" x14ac:dyDescent="0.2">
      <c r="A132" s="252" t="s">
        <v>3336</v>
      </c>
      <c r="B132" s="245">
        <v>398824.91</v>
      </c>
      <c r="C132" s="245">
        <v>0</v>
      </c>
      <c r="D132" s="245">
        <v>8184.21</v>
      </c>
      <c r="E132" s="245"/>
      <c r="F132" s="252">
        <v>2337348.23</v>
      </c>
      <c r="G132" s="252">
        <v>825790.43</v>
      </c>
      <c r="H132" s="252"/>
      <c r="K132" s="246">
        <v>2700</v>
      </c>
      <c r="M132" s="246"/>
      <c r="N132" s="252"/>
      <c r="O132" s="252"/>
      <c r="P132" s="252">
        <v>300</v>
      </c>
      <c r="Q132" s="252">
        <v>655276.54</v>
      </c>
      <c r="R132" s="40"/>
      <c r="S132" s="40"/>
      <c r="T132" s="40">
        <v>367217.04</v>
      </c>
      <c r="U132" s="40">
        <v>50000</v>
      </c>
      <c r="V132" s="40">
        <v>622.66999999999996</v>
      </c>
      <c r="W132" s="40">
        <v>725340</v>
      </c>
      <c r="X132" s="40">
        <v>74088</v>
      </c>
      <c r="Y132" s="247">
        <v>946964</v>
      </c>
      <c r="Z132" s="247"/>
      <c r="AA132" s="247"/>
      <c r="AB132" s="247">
        <v>195685.5</v>
      </c>
      <c r="AC132" s="247">
        <v>253957.39</v>
      </c>
      <c r="AD132" s="247"/>
      <c r="AE132" s="247"/>
      <c r="AF132" s="247"/>
      <c r="AG132" s="252"/>
    </row>
    <row r="133" spans="1:33" x14ac:dyDescent="0.2">
      <c r="A133" s="252" t="s">
        <v>3337</v>
      </c>
      <c r="B133" s="245">
        <v>215841.68</v>
      </c>
      <c r="C133" s="245">
        <v>3280</v>
      </c>
      <c r="D133" s="245">
        <v>168022.24</v>
      </c>
      <c r="E133" s="245"/>
      <c r="F133" s="252">
        <v>1426483.04</v>
      </c>
      <c r="G133" s="252">
        <v>-5226.72</v>
      </c>
      <c r="H133" s="252"/>
      <c r="K133" s="246">
        <v>40000</v>
      </c>
      <c r="M133" s="246">
        <v>2868.62</v>
      </c>
      <c r="N133" s="252"/>
      <c r="O133" s="252"/>
      <c r="P133" s="252"/>
      <c r="Q133" s="252">
        <v>1904716.16</v>
      </c>
      <c r="R133" s="40"/>
      <c r="S133" s="40"/>
      <c r="T133" s="40">
        <v>662576.24</v>
      </c>
      <c r="U133" s="40"/>
      <c r="V133" s="40">
        <v>186.03</v>
      </c>
      <c r="W133" s="40">
        <v>535600</v>
      </c>
      <c r="X133" s="40"/>
      <c r="Y133" s="247">
        <v>833315</v>
      </c>
      <c r="Z133" s="247"/>
      <c r="AA133" s="247"/>
      <c r="AB133" s="247">
        <v>284289.76</v>
      </c>
      <c r="AC133" s="247">
        <v>104974.03</v>
      </c>
      <c r="AD133" s="247"/>
      <c r="AE133" s="247"/>
      <c r="AF133" s="247"/>
      <c r="AG133" s="252"/>
    </row>
    <row r="134" spans="1:33" x14ac:dyDescent="0.2">
      <c r="A134" s="252" t="s">
        <v>3338</v>
      </c>
      <c r="B134" s="245">
        <v>285365.14</v>
      </c>
      <c r="C134" s="245">
        <v>0</v>
      </c>
      <c r="D134" s="245">
        <v>48779.14</v>
      </c>
      <c r="E134" s="245"/>
      <c r="F134" s="252">
        <v>433271.78</v>
      </c>
      <c r="G134" s="252">
        <v>72383.399999999994</v>
      </c>
      <c r="H134" s="252"/>
      <c r="M134" s="246"/>
      <c r="N134" s="252"/>
      <c r="O134" s="252"/>
      <c r="P134" s="252"/>
      <c r="Q134" s="252">
        <v>2482221.21</v>
      </c>
      <c r="R134" s="40"/>
      <c r="S134" s="40"/>
      <c r="T134" s="40">
        <v>420015.42</v>
      </c>
      <c r="U134" s="40"/>
      <c r="V134" s="40">
        <v>642.73</v>
      </c>
      <c r="W134" s="40">
        <v>855190</v>
      </c>
      <c r="X134" s="40"/>
      <c r="Y134" s="247">
        <v>1033382</v>
      </c>
      <c r="Z134" s="247"/>
      <c r="AA134" s="247"/>
      <c r="AB134" s="247">
        <v>318150.03000000003</v>
      </c>
      <c r="AC134" s="247">
        <v>107302.56</v>
      </c>
      <c r="AD134" s="247">
        <v>20000</v>
      </c>
      <c r="AE134" s="247"/>
      <c r="AF134" s="247"/>
      <c r="AG134" s="252"/>
    </row>
    <row r="135" spans="1:33" x14ac:dyDescent="0.2">
      <c r="A135" s="252" t="s">
        <v>3339</v>
      </c>
      <c r="B135" s="245">
        <v>511734.74</v>
      </c>
      <c r="C135" s="245">
        <v>0</v>
      </c>
      <c r="D135" s="245">
        <v>393441.21</v>
      </c>
      <c r="E135" s="245"/>
      <c r="F135" s="252">
        <v>734849.49</v>
      </c>
      <c r="G135" s="252">
        <v>38994.720000000001</v>
      </c>
      <c r="H135" s="252"/>
      <c r="M135" s="246"/>
      <c r="N135" s="252"/>
      <c r="O135" s="252"/>
      <c r="P135" s="252"/>
      <c r="Q135" s="252">
        <v>3637434.23</v>
      </c>
      <c r="R135" s="40"/>
      <c r="S135" s="40"/>
      <c r="T135" s="40">
        <v>531302.47</v>
      </c>
      <c r="U135" s="40">
        <v>58610</v>
      </c>
      <c r="V135" s="40">
        <v>717.48</v>
      </c>
      <c r="W135" s="40">
        <v>746560</v>
      </c>
      <c r="X135" s="40"/>
      <c r="Y135" s="247">
        <v>875698</v>
      </c>
      <c r="Z135" s="247"/>
      <c r="AA135" s="247"/>
      <c r="AB135" s="247">
        <v>238827.5</v>
      </c>
      <c r="AC135" s="247">
        <v>93946.32</v>
      </c>
      <c r="AD135" s="247"/>
      <c r="AE135" s="247"/>
      <c r="AF135" s="247"/>
      <c r="AG135" s="252"/>
    </row>
    <row r="136" spans="1:33" x14ac:dyDescent="0.2">
      <c r="A136" s="252" t="s">
        <v>3340</v>
      </c>
      <c r="B136" s="245">
        <v>307590.31</v>
      </c>
      <c r="C136" s="245">
        <v>11650</v>
      </c>
      <c r="D136" s="245">
        <v>154413.88</v>
      </c>
      <c r="E136" s="245"/>
      <c r="F136" s="252">
        <v>-112050.53</v>
      </c>
      <c r="G136" s="252">
        <v>95024.29</v>
      </c>
      <c r="H136" s="252"/>
      <c r="M136" s="246">
        <v>0</v>
      </c>
      <c r="N136" s="252"/>
      <c r="O136" s="252"/>
      <c r="P136" s="252"/>
      <c r="Q136" s="252">
        <v>364715.82</v>
      </c>
      <c r="R136" s="40"/>
      <c r="S136" s="40"/>
      <c r="T136" s="40">
        <v>425812.45</v>
      </c>
      <c r="U136" s="40">
        <v>193680</v>
      </c>
      <c r="V136" s="40">
        <v>927.99</v>
      </c>
      <c r="W136" s="40">
        <v>504420</v>
      </c>
      <c r="X136" s="40"/>
      <c r="Y136" s="247">
        <v>553845.25</v>
      </c>
      <c r="Z136" s="247"/>
      <c r="AA136" s="247">
        <v>9972</v>
      </c>
      <c r="AB136" s="247">
        <v>261101.47</v>
      </c>
      <c r="AC136" s="247">
        <v>117521.79</v>
      </c>
      <c r="AD136" s="247"/>
      <c r="AE136" s="247">
        <v>423.45</v>
      </c>
      <c r="AF136" s="247"/>
      <c r="AG136" s="252"/>
    </row>
    <row r="137" spans="1:33" x14ac:dyDescent="0.2">
      <c r="A137" s="252" t="s">
        <v>3341</v>
      </c>
      <c r="B137" s="245">
        <v>604614.43000000005</v>
      </c>
      <c r="C137" s="245">
        <v>22200</v>
      </c>
      <c r="D137" s="245">
        <v>27747.01</v>
      </c>
      <c r="E137" s="245"/>
      <c r="F137" s="252">
        <v>90002.13</v>
      </c>
      <c r="G137" s="252">
        <v>122160.11</v>
      </c>
      <c r="H137" s="252"/>
      <c r="M137" s="246"/>
      <c r="N137" s="252"/>
      <c r="O137" s="252"/>
      <c r="P137" s="252"/>
      <c r="Q137" s="252">
        <v>431249.19</v>
      </c>
      <c r="R137" s="40"/>
      <c r="S137" s="40"/>
      <c r="T137" s="40">
        <v>430680.03</v>
      </c>
      <c r="U137" s="40"/>
      <c r="V137" s="40">
        <v>829.58</v>
      </c>
      <c r="W137" s="40"/>
      <c r="X137" s="40"/>
      <c r="Y137" s="247">
        <v>59808.65</v>
      </c>
      <c r="Z137" s="247"/>
      <c r="AA137" s="247"/>
      <c r="AB137" s="247">
        <v>139950.13</v>
      </c>
      <c r="AC137" s="247">
        <v>111.82</v>
      </c>
      <c r="AD137" s="247"/>
      <c r="AE137" s="247"/>
      <c r="AF137" s="247">
        <v>500</v>
      </c>
      <c r="AG137" s="252"/>
    </row>
    <row r="138" spans="1:33" x14ac:dyDescent="0.2">
      <c r="A138" s="252" t="s">
        <v>3342</v>
      </c>
      <c r="B138" s="245">
        <v>181509.9</v>
      </c>
      <c r="C138" s="245">
        <v>0</v>
      </c>
      <c r="D138" s="245">
        <v>417864.9</v>
      </c>
      <c r="E138" s="245"/>
      <c r="F138" s="252">
        <v>68285.81</v>
      </c>
      <c r="G138" s="252">
        <v>95002.01</v>
      </c>
      <c r="H138" s="252"/>
      <c r="M138" s="246"/>
      <c r="N138" s="252"/>
      <c r="O138" s="252"/>
      <c r="P138" s="252"/>
      <c r="Q138" s="252">
        <v>1781769.65</v>
      </c>
      <c r="R138" s="40"/>
      <c r="S138" s="40"/>
      <c r="T138" s="40">
        <v>435527.1</v>
      </c>
      <c r="U138" s="40"/>
      <c r="V138" s="40">
        <v>514.03</v>
      </c>
      <c r="W138" s="40"/>
      <c r="X138" s="40">
        <v>1980</v>
      </c>
      <c r="Y138" s="247">
        <v>126039.25</v>
      </c>
      <c r="Z138" s="247">
        <v>6220</v>
      </c>
      <c r="AA138" s="247"/>
      <c r="AB138" s="247">
        <v>452547.44</v>
      </c>
      <c r="AC138" s="247">
        <v>12</v>
      </c>
      <c r="AD138" s="247"/>
      <c r="AE138" s="247"/>
      <c r="AF138" s="247"/>
      <c r="AG138" s="252"/>
    </row>
    <row r="139" spans="1:33" x14ac:dyDescent="0.2">
      <c r="A139" s="252" t="s">
        <v>3343</v>
      </c>
      <c r="B139" s="245">
        <v>343938.08</v>
      </c>
      <c r="C139" s="245">
        <v>0</v>
      </c>
      <c r="D139" s="245">
        <v>187124.09</v>
      </c>
      <c r="E139" s="245"/>
      <c r="F139" s="252">
        <v>-68136.97</v>
      </c>
      <c r="G139" s="252">
        <v>108255.11</v>
      </c>
      <c r="H139" s="252"/>
      <c r="K139" s="246">
        <v>6000</v>
      </c>
      <c r="M139" s="246">
        <v>447.93</v>
      </c>
      <c r="N139" s="252"/>
      <c r="O139" s="252"/>
      <c r="P139" s="252">
        <v>324665.83</v>
      </c>
      <c r="Q139" s="252">
        <v>343312.84</v>
      </c>
      <c r="R139" s="40"/>
      <c r="S139" s="40"/>
      <c r="T139" s="40">
        <v>668048.28</v>
      </c>
      <c r="U139" s="40">
        <v>10000</v>
      </c>
      <c r="V139" s="40">
        <v>606.5</v>
      </c>
      <c r="W139" s="40">
        <v>672340</v>
      </c>
      <c r="X139" s="40">
        <v>148126</v>
      </c>
      <c r="Y139" s="247">
        <v>864683</v>
      </c>
      <c r="Z139" s="247"/>
      <c r="AA139" s="247">
        <v>12146</v>
      </c>
      <c r="AB139" s="247">
        <v>546708.54</v>
      </c>
      <c r="AC139" s="247">
        <v>172291.62</v>
      </c>
      <c r="AD139" s="247"/>
      <c r="AE139" s="247"/>
      <c r="AF139" s="247"/>
      <c r="AG139" s="252"/>
    </row>
    <row r="140" spans="1:33" x14ac:dyDescent="0.2">
      <c r="A140" s="252" t="s">
        <v>3344</v>
      </c>
      <c r="B140" s="245">
        <v>483431.88</v>
      </c>
      <c r="C140" s="245">
        <v>40950</v>
      </c>
      <c r="D140" s="245">
        <v>296533.34999999998</v>
      </c>
      <c r="E140" s="245"/>
      <c r="F140" s="252">
        <v>540848.72</v>
      </c>
      <c r="G140" s="252">
        <v>528863.22</v>
      </c>
      <c r="H140" s="252"/>
      <c r="M140" s="246"/>
      <c r="N140" s="252"/>
      <c r="O140" s="252"/>
      <c r="P140" s="252"/>
      <c r="Q140" s="252">
        <v>1627802.29</v>
      </c>
      <c r="R140" s="40"/>
      <c r="S140" s="40"/>
      <c r="T140" s="40">
        <v>663884.68999999994</v>
      </c>
      <c r="U140" s="40"/>
      <c r="V140" s="40">
        <v>659.09</v>
      </c>
      <c r="W140" s="40">
        <v>503650</v>
      </c>
      <c r="X140" s="40"/>
      <c r="Y140" s="247">
        <v>616235</v>
      </c>
      <c r="Z140" s="247"/>
      <c r="AA140" s="247">
        <v>888</v>
      </c>
      <c r="AB140" s="247">
        <v>189046.39999999999</v>
      </c>
      <c r="AC140" s="247">
        <v>31527.5</v>
      </c>
      <c r="AD140" s="247"/>
      <c r="AE140" s="247"/>
      <c r="AF140" s="247"/>
      <c r="AG140" s="252"/>
    </row>
    <row r="141" spans="1:33" x14ac:dyDescent="0.2">
      <c r="A141" s="252" t="s">
        <v>3345</v>
      </c>
      <c r="B141" s="245">
        <v>603881.48</v>
      </c>
      <c r="C141" s="245">
        <v>0</v>
      </c>
      <c r="D141" s="245">
        <v>581379.82999999996</v>
      </c>
      <c r="E141" s="245"/>
      <c r="F141" s="252">
        <v>400.4</v>
      </c>
      <c r="G141" s="252">
        <v>76445.66</v>
      </c>
      <c r="H141" s="252"/>
      <c r="L141" s="246">
        <v>537434.49</v>
      </c>
      <c r="M141" s="246">
        <v>245.3</v>
      </c>
      <c r="N141" s="252"/>
      <c r="O141" s="252"/>
      <c r="P141" s="252"/>
      <c r="Q141" s="252">
        <v>2560000</v>
      </c>
      <c r="R141" s="40"/>
      <c r="S141" s="40"/>
      <c r="T141" s="40">
        <v>641229.49</v>
      </c>
      <c r="U141" s="40"/>
      <c r="V141" s="40">
        <v>1060.76</v>
      </c>
      <c r="W141" s="40">
        <v>872830</v>
      </c>
      <c r="X141" s="40"/>
      <c r="Y141" s="247">
        <v>1000522</v>
      </c>
      <c r="Z141" s="247"/>
      <c r="AA141" s="247">
        <v>10204</v>
      </c>
      <c r="AB141" s="247">
        <v>376321.81</v>
      </c>
      <c r="AC141" s="247">
        <v>23837.81</v>
      </c>
      <c r="AD141" s="247"/>
      <c r="AE141" s="247"/>
      <c r="AF141" s="247"/>
      <c r="AG141" s="252"/>
    </row>
    <row r="142" spans="1:33" x14ac:dyDescent="0.2">
      <c r="A142" s="252" t="s">
        <v>3346</v>
      </c>
      <c r="B142" s="245">
        <v>390427.3</v>
      </c>
      <c r="C142" s="245">
        <v>0</v>
      </c>
      <c r="D142" s="245">
        <v>33590</v>
      </c>
      <c r="E142" s="245"/>
      <c r="F142" s="252">
        <v>793061.09</v>
      </c>
      <c r="G142" s="252">
        <v>48237.21</v>
      </c>
      <c r="H142" s="252"/>
      <c r="M142" s="246"/>
      <c r="N142" s="252"/>
      <c r="O142" s="252"/>
      <c r="P142" s="252"/>
      <c r="Q142" s="252"/>
      <c r="R142" s="40"/>
      <c r="S142" s="40"/>
      <c r="T142" s="40">
        <v>40980.33</v>
      </c>
      <c r="U142" s="40"/>
      <c r="V142" s="40">
        <v>1209.73</v>
      </c>
      <c r="W142" s="40">
        <v>887520</v>
      </c>
      <c r="X142" s="40">
        <v>619013.75</v>
      </c>
      <c r="Y142" s="247">
        <v>1164537</v>
      </c>
      <c r="Z142" s="247"/>
      <c r="AA142" s="247">
        <v>16820</v>
      </c>
      <c r="AB142" s="247">
        <v>422082.22</v>
      </c>
      <c r="AC142" s="247">
        <v>45742.82</v>
      </c>
      <c r="AD142" s="247"/>
      <c r="AE142" s="247"/>
      <c r="AF142" s="247"/>
      <c r="AG142" s="252"/>
    </row>
    <row r="143" spans="1:33" x14ac:dyDescent="0.2">
      <c r="A143" s="252" t="s">
        <v>3347</v>
      </c>
      <c r="B143" s="245">
        <v>436757.22</v>
      </c>
      <c r="C143" s="245">
        <v>0</v>
      </c>
      <c r="D143" s="245">
        <v>36094.26</v>
      </c>
      <c r="E143" s="245"/>
      <c r="F143" s="252">
        <v>1728224.36</v>
      </c>
      <c r="G143" s="252">
        <v>205250.11</v>
      </c>
      <c r="H143" s="252"/>
      <c r="M143" s="246"/>
      <c r="N143" s="252"/>
      <c r="O143" s="252"/>
      <c r="P143" s="252">
        <v>42173.55</v>
      </c>
      <c r="Q143" s="252">
        <v>2368242.5</v>
      </c>
      <c r="R143" s="40"/>
      <c r="S143" s="40"/>
      <c r="T143" s="40">
        <v>458916.39</v>
      </c>
      <c r="U143" s="40">
        <v>56000</v>
      </c>
      <c r="V143" s="40">
        <v>590.16</v>
      </c>
      <c r="W143" s="40">
        <v>730430</v>
      </c>
      <c r="X143" s="40"/>
      <c r="Y143" s="247">
        <v>803120</v>
      </c>
      <c r="Z143" s="247">
        <v>9430</v>
      </c>
      <c r="AA143" s="247"/>
      <c r="AB143" s="247">
        <v>233971.34</v>
      </c>
      <c r="AC143" s="247">
        <v>140311.31</v>
      </c>
      <c r="AD143" s="247"/>
      <c r="AE143" s="247"/>
      <c r="AF143" s="247"/>
      <c r="AG143" s="252"/>
    </row>
    <row r="144" spans="1:33" x14ac:dyDescent="0.2">
      <c r="A144" s="252" t="s">
        <v>3348</v>
      </c>
      <c r="B144" s="245">
        <v>447455.43</v>
      </c>
      <c r="C144" s="245">
        <v>0</v>
      </c>
      <c r="D144" s="245">
        <v>311281.68</v>
      </c>
      <c r="E144" s="245"/>
      <c r="F144" s="252">
        <v>573387.25</v>
      </c>
      <c r="G144" s="252">
        <v>57458.69</v>
      </c>
      <c r="H144" s="252"/>
      <c r="J144" s="246">
        <v>30000</v>
      </c>
      <c r="M144" s="246"/>
      <c r="N144" s="252"/>
      <c r="O144" s="252"/>
      <c r="P144" s="252">
        <v>-17200</v>
      </c>
      <c r="Q144" s="252">
        <v>1552681.09</v>
      </c>
      <c r="R144" s="40"/>
      <c r="S144" s="40"/>
      <c r="T144" s="40">
        <v>429761.99</v>
      </c>
      <c r="U144" s="40">
        <v>30800</v>
      </c>
      <c r="V144" s="40">
        <v>646.36</v>
      </c>
      <c r="W144" s="40">
        <v>441805</v>
      </c>
      <c r="X144" s="40">
        <v>59306.75</v>
      </c>
      <c r="Y144" s="247">
        <v>502211</v>
      </c>
      <c r="Z144" s="247"/>
      <c r="AA144" s="247"/>
      <c r="AB144" s="247">
        <v>512208.1</v>
      </c>
      <c r="AC144" s="247">
        <v>116211.04</v>
      </c>
      <c r="AD144" s="247"/>
      <c r="AE144" s="247"/>
      <c r="AF144" s="247"/>
      <c r="AG144" s="252"/>
    </row>
    <row r="145" spans="1:33" x14ac:dyDescent="0.2">
      <c r="A145" s="252" t="s">
        <v>3363</v>
      </c>
      <c r="B145" s="245">
        <v>667749.79</v>
      </c>
      <c r="C145" s="245">
        <v>0</v>
      </c>
      <c r="D145" s="245">
        <v>78758.880000000005</v>
      </c>
      <c r="E145" s="245"/>
      <c r="F145" s="252">
        <v>1606865.18</v>
      </c>
      <c r="G145" s="252">
        <v>648739.83999999997</v>
      </c>
      <c r="H145" s="252"/>
      <c r="M145" s="246"/>
      <c r="N145" s="252"/>
      <c r="O145" s="252"/>
      <c r="P145" s="252"/>
      <c r="Q145" s="252">
        <v>2662147.65</v>
      </c>
      <c r="R145" s="40"/>
      <c r="S145" s="40"/>
      <c r="T145" s="40">
        <v>573600.02</v>
      </c>
      <c r="U145" s="40">
        <v>72850</v>
      </c>
      <c r="V145" s="40">
        <v>766.27</v>
      </c>
      <c r="W145" s="40">
        <v>198057.8</v>
      </c>
      <c r="X145" s="40"/>
      <c r="Y145" s="247">
        <v>260593.1</v>
      </c>
      <c r="Z145" s="247"/>
      <c r="AA145" s="247"/>
      <c r="AB145" s="247">
        <v>189561.25</v>
      </c>
      <c r="AC145" s="247">
        <v>52284.35</v>
      </c>
      <c r="AD145" s="247"/>
      <c r="AE145" s="247"/>
      <c r="AF145" s="247">
        <v>2400</v>
      </c>
      <c r="AG145" s="252"/>
    </row>
    <row r="146" spans="1:33" x14ac:dyDescent="0.2">
      <c r="A146" s="252" t="s">
        <v>3349</v>
      </c>
      <c r="B146" s="245">
        <v>361992.49</v>
      </c>
      <c r="C146" s="245">
        <v>7720</v>
      </c>
      <c r="D146" s="245">
        <v>199473.97</v>
      </c>
      <c r="E146" s="245"/>
      <c r="F146" s="252">
        <v>4</v>
      </c>
      <c r="G146" s="252">
        <v>53486.79</v>
      </c>
      <c r="H146" s="252"/>
      <c r="M146" s="246"/>
      <c r="N146" s="252"/>
      <c r="O146" s="252"/>
      <c r="P146" s="252">
        <v>-1555162.51</v>
      </c>
      <c r="Q146" s="252">
        <v>1849445.73</v>
      </c>
      <c r="R146" s="40"/>
      <c r="S146" s="40"/>
      <c r="T146" s="40">
        <v>650528.47</v>
      </c>
      <c r="U146" s="40">
        <v>62600</v>
      </c>
      <c r="V146" s="40">
        <v>695.3</v>
      </c>
      <c r="W146" s="40">
        <v>545790</v>
      </c>
      <c r="X146" s="40"/>
      <c r="Y146" s="247">
        <v>593490</v>
      </c>
      <c r="Z146" s="247"/>
      <c r="AA146" s="247">
        <v>11352</v>
      </c>
      <c r="AB146" s="247">
        <v>278526.59999999998</v>
      </c>
      <c r="AC146" s="247">
        <v>17309.14</v>
      </c>
      <c r="AD146" s="247"/>
      <c r="AE146" s="247"/>
      <c r="AF146" s="247"/>
      <c r="AG146" s="252"/>
    </row>
    <row r="147" spans="1:33" x14ac:dyDescent="0.2">
      <c r="A147" s="252" t="s">
        <v>3350</v>
      </c>
      <c r="B147" s="245">
        <v>348057.65</v>
      </c>
      <c r="C147" s="245">
        <v>0</v>
      </c>
      <c r="D147" s="245">
        <v>88642.6</v>
      </c>
      <c r="E147" s="245"/>
      <c r="F147" s="252">
        <v>232977.48</v>
      </c>
      <c r="G147" s="252">
        <v>247547.93</v>
      </c>
      <c r="H147" s="252"/>
      <c r="K147" s="246">
        <v>33475</v>
      </c>
      <c r="M147" s="246">
        <v>0</v>
      </c>
      <c r="N147" s="252"/>
      <c r="O147" s="252"/>
      <c r="P147" s="252">
        <v>-2022286.5</v>
      </c>
      <c r="Q147" s="252">
        <v>2606531.4300000002</v>
      </c>
      <c r="R147" s="40"/>
      <c r="S147" s="40"/>
      <c r="T147" s="40">
        <v>712225.93</v>
      </c>
      <c r="U147" s="40">
        <v>102400</v>
      </c>
      <c r="V147" s="40">
        <v>228.37</v>
      </c>
      <c r="W147" s="40">
        <v>950399.4</v>
      </c>
      <c r="X147" s="40">
        <v>52784.7</v>
      </c>
      <c r="Y147" s="247">
        <v>1045484.1</v>
      </c>
      <c r="Z147" s="247">
        <v>10424</v>
      </c>
      <c r="AA147" s="247"/>
      <c r="AB147" s="247">
        <v>431811.46</v>
      </c>
      <c r="AC147" s="247">
        <v>27892.11</v>
      </c>
      <c r="AD147" s="247"/>
      <c r="AE147" s="247"/>
      <c r="AF147" s="247"/>
      <c r="AG147" s="252"/>
    </row>
    <row r="148" spans="1:33" x14ac:dyDescent="0.2">
      <c r="A148" s="252" t="s">
        <v>3351</v>
      </c>
      <c r="B148" s="245">
        <v>631264.19999999995</v>
      </c>
      <c r="C148" s="245">
        <v>0</v>
      </c>
      <c r="D148" s="245">
        <v>42020.959999999999</v>
      </c>
      <c r="E148" s="245"/>
      <c r="F148" s="252">
        <v>88390.81</v>
      </c>
      <c r="G148" s="252">
        <v>48898.79</v>
      </c>
      <c r="H148" s="252"/>
      <c r="K148" s="246">
        <v>29250</v>
      </c>
      <c r="M148" s="246">
        <v>328</v>
      </c>
      <c r="N148" s="252"/>
      <c r="O148" s="252"/>
      <c r="P148" s="252">
        <v>-733935.47</v>
      </c>
      <c r="Q148" s="252">
        <v>1289115.33</v>
      </c>
      <c r="R148" s="40"/>
      <c r="S148" s="40"/>
      <c r="T148" s="40">
        <v>729568.22</v>
      </c>
      <c r="U148" s="40">
        <v>120000</v>
      </c>
      <c r="V148" s="40">
        <v>693.8</v>
      </c>
      <c r="W148" s="40">
        <v>832310</v>
      </c>
      <c r="X148" s="40">
        <v>1500</v>
      </c>
      <c r="Y148" s="247">
        <v>901997</v>
      </c>
      <c r="Z148" s="247">
        <v>5100</v>
      </c>
      <c r="AA148" s="247"/>
      <c r="AB148" s="247">
        <v>486146.35</v>
      </c>
      <c r="AC148" s="247">
        <v>49165.77</v>
      </c>
      <c r="AD148" s="247"/>
      <c r="AE148" s="247"/>
      <c r="AF148" s="247"/>
      <c r="AG148" s="252"/>
    </row>
    <row r="149" spans="1:33" x14ac:dyDescent="0.2">
      <c r="A149" s="252" t="s">
        <v>3352</v>
      </c>
      <c r="B149" s="245">
        <v>490248.58</v>
      </c>
      <c r="C149" s="245">
        <v>0</v>
      </c>
      <c r="D149" s="245">
        <v>15461.68</v>
      </c>
      <c r="E149" s="245"/>
      <c r="F149" s="252">
        <v>2150553.27</v>
      </c>
      <c r="G149" s="252">
        <v>145696.57</v>
      </c>
      <c r="H149" s="252"/>
      <c r="K149" s="246">
        <v>17272.330000000002</v>
      </c>
      <c r="M149" s="246"/>
      <c r="N149" s="252"/>
      <c r="O149" s="252"/>
      <c r="P149" s="252">
        <v>569193.94999999995</v>
      </c>
      <c r="Q149" s="252">
        <v>2316929.4300000002</v>
      </c>
      <c r="R149" s="40"/>
      <c r="S149" s="40"/>
      <c r="T149" s="40">
        <v>811585.21</v>
      </c>
      <c r="U149" s="40">
        <v>115000</v>
      </c>
      <c r="V149" s="40">
        <v>494.09</v>
      </c>
      <c r="W149" s="40">
        <v>579810</v>
      </c>
      <c r="X149" s="40">
        <v>120769.7</v>
      </c>
      <c r="Y149" s="247">
        <v>766751.7</v>
      </c>
      <c r="Z149" s="247">
        <v>7420</v>
      </c>
      <c r="AA149" s="247"/>
      <c r="AB149" s="247">
        <v>830302.61</v>
      </c>
      <c r="AC149" s="247">
        <v>121518.3</v>
      </c>
      <c r="AD149" s="247"/>
      <c r="AE149" s="247"/>
      <c r="AF149" s="247">
        <v>11</v>
      </c>
      <c r="AG149" s="252"/>
    </row>
    <row r="150" spans="1:33" x14ac:dyDescent="0.2">
      <c r="A150" s="252" t="s">
        <v>3353</v>
      </c>
      <c r="B150" s="245">
        <v>350352.33</v>
      </c>
      <c r="C150" s="245">
        <v>0</v>
      </c>
      <c r="D150" s="245">
        <v>112373.54</v>
      </c>
      <c r="E150" s="245"/>
      <c r="F150" s="252">
        <v>1075941.17</v>
      </c>
      <c r="G150" s="252">
        <v>66298.850000000006</v>
      </c>
      <c r="H150" s="252"/>
      <c r="J150" s="246">
        <v>5300</v>
      </c>
      <c r="K150" s="246">
        <v>11133.13</v>
      </c>
      <c r="M150" s="246"/>
      <c r="N150" s="252"/>
      <c r="O150" s="252"/>
      <c r="P150" s="252">
        <v>-1196610.77</v>
      </c>
      <c r="Q150" s="252">
        <v>2601070</v>
      </c>
      <c r="R150" s="40"/>
      <c r="S150" s="40"/>
      <c r="T150" s="40">
        <v>563465.23</v>
      </c>
      <c r="U150" s="40">
        <v>139300</v>
      </c>
      <c r="V150" s="40">
        <v>956.88</v>
      </c>
      <c r="W150" s="40">
        <v>374147.8</v>
      </c>
      <c r="X150" s="40">
        <v>29208.9</v>
      </c>
      <c r="Y150" s="247">
        <v>479336.7</v>
      </c>
      <c r="Z150" s="247"/>
      <c r="AA150" s="247">
        <v>13600</v>
      </c>
      <c r="AB150" s="247">
        <v>376747.12</v>
      </c>
      <c r="AC150" s="247">
        <v>50986.46</v>
      </c>
      <c r="AD150" s="247"/>
      <c r="AE150" s="247"/>
      <c r="AF150" s="247"/>
      <c r="AG150" s="252"/>
    </row>
    <row r="151" spans="1:33" x14ac:dyDescent="0.2">
      <c r="A151" s="252" t="s">
        <v>3307</v>
      </c>
      <c r="B151" s="245">
        <v>328071.17</v>
      </c>
      <c r="C151" s="245">
        <v>0</v>
      </c>
      <c r="D151" s="245">
        <v>64766.23</v>
      </c>
      <c r="E151" s="245"/>
      <c r="F151" s="252">
        <v>825472.63</v>
      </c>
      <c r="G151" s="252">
        <v>32609.97</v>
      </c>
      <c r="H151" s="252"/>
      <c r="M151" s="246">
        <v>7650</v>
      </c>
      <c r="N151" s="252"/>
      <c r="O151" s="252"/>
      <c r="P151" s="252">
        <v>-266843.52000000002</v>
      </c>
      <c r="Q151" s="252">
        <v>1440146.04</v>
      </c>
      <c r="R151" s="40"/>
      <c r="S151" s="40"/>
      <c r="T151" s="40">
        <v>524033.12</v>
      </c>
      <c r="U151" s="40"/>
      <c r="V151" s="40"/>
      <c r="W151" s="40">
        <v>739760</v>
      </c>
      <c r="X151" s="40"/>
      <c r="Y151" s="247">
        <v>891621</v>
      </c>
      <c r="Z151" s="247"/>
      <c r="AA151" s="247"/>
      <c r="AB151" s="247">
        <v>187059.39</v>
      </c>
      <c r="AC151" s="247">
        <v>110158.25</v>
      </c>
      <c r="AD151" s="247"/>
      <c r="AE151" s="247"/>
      <c r="AF151" s="247"/>
      <c r="AG151" s="252"/>
    </row>
    <row r="152" spans="1:33" x14ac:dyDescent="0.2">
      <c r="A152" s="252" t="s">
        <v>3308</v>
      </c>
      <c r="B152" s="245">
        <v>299136.61</v>
      </c>
      <c r="C152" s="245">
        <v>0</v>
      </c>
      <c r="D152" s="245">
        <v>101205.72</v>
      </c>
      <c r="E152" s="245"/>
      <c r="F152" s="252">
        <v>38171.97</v>
      </c>
      <c r="G152" s="252">
        <v>-192485.12</v>
      </c>
      <c r="H152" s="252"/>
      <c r="I152" s="252">
        <v>17270</v>
      </c>
      <c r="L152" s="246">
        <v>30700</v>
      </c>
      <c r="M152" s="246"/>
      <c r="N152" s="252"/>
      <c r="O152" s="252"/>
      <c r="P152" s="252">
        <v>-904389.01</v>
      </c>
      <c r="Q152" s="252">
        <v>1115345.6000000001</v>
      </c>
      <c r="R152" s="40"/>
      <c r="S152" s="40"/>
      <c r="T152" s="40">
        <v>355790.66</v>
      </c>
      <c r="U152" s="40"/>
      <c r="V152" s="40">
        <v>365.08</v>
      </c>
      <c r="W152" s="40">
        <v>650080</v>
      </c>
      <c r="X152" s="40"/>
      <c r="Y152" s="247">
        <v>705520</v>
      </c>
      <c r="Z152" s="247"/>
      <c r="AA152" s="247"/>
      <c r="AB152" s="247">
        <v>123492.34</v>
      </c>
      <c r="AC152" s="247">
        <v>129081.81</v>
      </c>
      <c r="AD152" s="247"/>
      <c r="AE152" s="247"/>
      <c r="AF152" s="247"/>
      <c r="AG152" s="252"/>
    </row>
    <row r="153" spans="1:33" x14ac:dyDescent="0.2">
      <c r="A153" s="252" t="s">
        <v>3311</v>
      </c>
      <c r="B153" s="245">
        <v>380786.45</v>
      </c>
      <c r="C153" s="245">
        <v>0</v>
      </c>
      <c r="D153" s="245">
        <v>84657.06</v>
      </c>
      <c r="E153" s="245"/>
      <c r="F153" s="252">
        <v>528004.92000000004</v>
      </c>
      <c r="G153" s="252">
        <v>80130.87</v>
      </c>
      <c r="H153" s="252"/>
      <c r="J153" s="246">
        <v>0</v>
      </c>
      <c r="K153" s="246">
        <v>7425</v>
      </c>
      <c r="L153" s="246">
        <v>159200</v>
      </c>
      <c r="M153" s="246"/>
      <c r="N153" s="252"/>
      <c r="O153" s="252"/>
      <c r="P153" s="252">
        <v>-262619.53000000003</v>
      </c>
      <c r="Q153" s="252">
        <v>1161019.07</v>
      </c>
      <c r="R153" s="40"/>
      <c r="S153" s="40"/>
      <c r="T153" s="40">
        <v>446169.61</v>
      </c>
      <c r="U153" s="40">
        <v>28600</v>
      </c>
      <c r="V153" s="40">
        <v>412.74</v>
      </c>
      <c r="W153" s="40">
        <v>728260</v>
      </c>
      <c r="X153" s="40">
        <v>230080</v>
      </c>
      <c r="Y153" s="247">
        <v>976550</v>
      </c>
      <c r="Z153" s="247"/>
      <c r="AA153" s="247"/>
      <c r="AB153" s="247">
        <v>371478</v>
      </c>
      <c r="AC153" s="247">
        <v>59515.33</v>
      </c>
      <c r="AD153" s="247"/>
      <c r="AE153" s="247"/>
      <c r="AF153" s="247"/>
      <c r="AG153" s="252"/>
    </row>
    <row r="154" spans="1:33" x14ac:dyDescent="0.2">
      <c r="A154" s="252" t="s">
        <v>3360</v>
      </c>
      <c r="B154" s="245">
        <v>328889.51</v>
      </c>
      <c r="C154" s="245">
        <v>0</v>
      </c>
      <c r="D154" s="245">
        <v>76590.11</v>
      </c>
      <c r="E154" s="245"/>
      <c r="F154" s="252">
        <v>1047802.8</v>
      </c>
      <c r="G154" s="252">
        <v>325741.95</v>
      </c>
      <c r="H154" s="252"/>
      <c r="L154" s="246">
        <v>101675</v>
      </c>
      <c r="M154" s="246"/>
      <c r="N154" s="252"/>
      <c r="O154" s="252"/>
      <c r="P154" s="252">
        <v>-318729.84999999998</v>
      </c>
      <c r="Q154" s="252">
        <v>1993235.29</v>
      </c>
      <c r="R154" s="40"/>
      <c r="S154" s="40"/>
      <c r="T154" s="40">
        <v>526564.62</v>
      </c>
      <c r="U154" s="40"/>
      <c r="V154" s="40"/>
      <c r="W154" s="40">
        <v>633920</v>
      </c>
      <c r="X154" s="40"/>
      <c r="Y154" s="247">
        <v>692580</v>
      </c>
      <c r="Z154" s="247"/>
      <c r="AA154" s="247"/>
      <c r="AB154" s="247">
        <v>225530.22</v>
      </c>
      <c r="AC154" s="247">
        <v>226202.47</v>
      </c>
      <c r="AD154" s="247"/>
      <c r="AE154" s="247"/>
      <c r="AF154" s="247"/>
      <c r="AG154" s="252"/>
    </row>
    <row r="163" spans="1:33" x14ac:dyDescent="0.2">
      <c r="A163" s="252"/>
      <c r="B163" s="245"/>
      <c r="C163" s="245"/>
      <c r="D163" s="245"/>
      <c r="E163" s="245"/>
      <c r="F163" s="252"/>
      <c r="G163" s="252"/>
      <c r="H163" s="252"/>
      <c r="M163" s="246"/>
      <c r="N163" s="252"/>
      <c r="O163" s="252"/>
      <c r="P163" s="252"/>
      <c r="Q163" s="252"/>
      <c r="R163" s="40"/>
      <c r="S163" s="40"/>
      <c r="T163" s="40"/>
      <c r="U163" s="40"/>
      <c r="V163" s="40"/>
      <c r="W163" s="40"/>
      <c r="X163" s="40"/>
      <c r="Y163" s="247"/>
      <c r="Z163" s="247"/>
      <c r="AA163" s="247"/>
      <c r="AB163" s="247"/>
      <c r="AC163" s="247"/>
      <c r="AD163" s="247"/>
      <c r="AE163" s="247"/>
      <c r="AF163" s="247"/>
      <c r="AG163" s="252"/>
    </row>
    <row r="166" spans="1:33" s="229" customFormat="1" x14ac:dyDescent="0.2">
      <c r="B166" s="235"/>
      <c r="C166" s="235"/>
      <c r="D166" s="235"/>
      <c r="E166" s="235"/>
      <c r="I166" s="252"/>
      <c r="J166" s="246"/>
      <c r="K166" s="246"/>
      <c r="L166" s="246"/>
      <c r="M166" s="250"/>
      <c r="R166" s="236"/>
      <c r="S166" s="236"/>
      <c r="T166" s="236"/>
      <c r="U166" s="236"/>
      <c r="V166" s="236"/>
      <c r="W166" s="236"/>
      <c r="X166" s="236"/>
      <c r="Y166" s="237"/>
      <c r="Z166" s="237"/>
      <c r="AA166" s="237"/>
      <c r="AB166" s="237"/>
      <c r="AC166" s="237"/>
      <c r="AD166" s="237"/>
      <c r="AE166" s="237"/>
      <c r="AF166" s="23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P166"/>
  <sheetViews>
    <sheetView topLeftCell="AG1" zoomScale="68" zoomScaleNormal="68" workbookViewId="0">
      <selection activeCell="AI35" sqref="AI35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72" bestFit="1" customWidth="1"/>
    <col min="4" max="4" width="26.625" style="58" customWidth="1"/>
    <col min="5" max="5" width="33.125" style="253"/>
    <col min="6" max="9" width="33.125" style="90"/>
    <col min="10" max="12" width="33.125" style="253"/>
    <col min="13" max="13" width="33.125" style="252"/>
    <col min="14" max="16" width="33.125" style="246"/>
    <col min="17" max="17" width="33.125" style="233"/>
    <col min="18" max="21" width="33.125" style="253"/>
    <col min="22" max="28" width="33.125" style="74"/>
    <col min="29" max="36" width="33.125" style="91"/>
    <col min="37" max="37" width="19" style="77" bestFit="1" customWidth="1"/>
    <col min="38" max="38" width="15.5" style="31" bestFit="1" customWidth="1"/>
    <col min="39" max="39" width="15.125" style="21" bestFit="1" customWidth="1"/>
    <col min="40" max="40" width="15.125" style="15" bestFit="1" customWidth="1"/>
    <col min="41" max="41" width="15.125" style="16" bestFit="1" customWidth="1"/>
    <col min="42" max="42" width="16.875" style="21" bestFit="1" customWidth="1"/>
  </cols>
  <sheetData>
    <row r="1" spans="1:42" x14ac:dyDescent="0.2">
      <c r="E1" s="252" t="s">
        <v>2457</v>
      </c>
      <c r="F1" s="245" t="s">
        <v>2458</v>
      </c>
      <c r="G1" s="245" t="s">
        <v>2459</v>
      </c>
      <c r="H1" s="245" t="s">
        <v>2460</v>
      </c>
      <c r="I1" s="245" t="s">
        <v>2598</v>
      </c>
      <c r="J1" s="252" t="s">
        <v>2461</v>
      </c>
      <c r="K1" s="252" t="s">
        <v>2462</v>
      </c>
      <c r="L1" s="252" t="s">
        <v>2463</v>
      </c>
      <c r="M1" s="252" t="s">
        <v>2600</v>
      </c>
      <c r="N1" s="246" t="s">
        <v>2464</v>
      </c>
      <c r="O1" s="246" t="s">
        <v>2465</v>
      </c>
      <c r="P1" s="246" t="s">
        <v>2466</v>
      </c>
      <c r="Q1" s="246" t="s">
        <v>2467</v>
      </c>
      <c r="R1" s="252" t="s">
        <v>2468</v>
      </c>
      <c r="S1" s="252" t="s">
        <v>2469</v>
      </c>
      <c r="T1" s="252" t="s">
        <v>2470</v>
      </c>
      <c r="U1" s="252" t="s">
        <v>2471</v>
      </c>
      <c r="V1" s="40" t="s">
        <v>2934</v>
      </c>
      <c r="W1" s="40" t="s">
        <v>3210</v>
      </c>
      <c r="X1" s="40" t="s">
        <v>2472</v>
      </c>
      <c r="Y1" s="40" t="s">
        <v>2473</v>
      </c>
      <c r="Z1" s="40" t="s">
        <v>2474</v>
      </c>
      <c r="AA1" s="40" t="s">
        <v>2476</v>
      </c>
      <c r="AB1" s="40" t="s">
        <v>2477</v>
      </c>
      <c r="AC1" s="247" t="s">
        <v>2478</v>
      </c>
      <c r="AD1" s="247" t="s">
        <v>2479</v>
      </c>
      <c r="AE1" s="247" t="s">
        <v>2480</v>
      </c>
      <c r="AF1" s="247" t="s">
        <v>2481</v>
      </c>
      <c r="AG1" s="247" t="s">
        <v>2482</v>
      </c>
      <c r="AH1" s="247" t="s">
        <v>3211</v>
      </c>
      <c r="AI1" s="247" t="s">
        <v>2602</v>
      </c>
      <c r="AJ1" s="247" t="s">
        <v>2483</v>
      </c>
      <c r="AK1" s="77" t="s">
        <v>6</v>
      </c>
      <c r="AL1" s="31" t="s">
        <v>7</v>
      </c>
      <c r="AM1" s="21" t="s">
        <v>8</v>
      </c>
      <c r="AN1" s="15" t="s">
        <v>9</v>
      </c>
      <c r="AO1" s="16" t="s">
        <v>10</v>
      </c>
      <c r="AP1" s="21" t="s">
        <v>11</v>
      </c>
    </row>
    <row r="2" spans="1:42" x14ac:dyDescent="0.2">
      <c r="E2" s="252" t="s">
        <v>2484</v>
      </c>
      <c r="F2" s="245" t="s">
        <v>2485</v>
      </c>
      <c r="G2" s="245" t="s">
        <v>2486</v>
      </c>
      <c r="H2" s="245" t="s">
        <v>2487</v>
      </c>
      <c r="I2" s="245" t="s">
        <v>2603</v>
      </c>
      <c r="J2" s="252" t="s">
        <v>2488</v>
      </c>
      <c r="K2" s="252" t="s">
        <v>2489</v>
      </c>
      <c r="L2" s="252" t="s">
        <v>2490</v>
      </c>
      <c r="M2" s="252" t="s">
        <v>2605</v>
      </c>
      <c r="N2" s="246" t="s">
        <v>2491</v>
      </c>
      <c r="O2" s="246" t="s">
        <v>2492</v>
      </c>
      <c r="P2" s="246" t="s">
        <v>2493</v>
      </c>
      <c r="Q2" s="246" t="s">
        <v>2494</v>
      </c>
      <c r="R2" s="252" t="s">
        <v>2495</v>
      </c>
      <c r="S2" s="252" t="s">
        <v>2496</v>
      </c>
      <c r="T2" s="252" t="s">
        <v>2497</v>
      </c>
      <c r="U2" s="252" t="s">
        <v>2498</v>
      </c>
      <c r="V2" s="40" t="s">
        <v>2935</v>
      </c>
      <c r="W2" s="40" t="s">
        <v>3212</v>
      </c>
      <c r="X2" s="40" t="s">
        <v>2499</v>
      </c>
      <c r="Y2" s="40" t="s">
        <v>2500</v>
      </c>
      <c r="Z2" s="40" t="s">
        <v>2501</v>
      </c>
      <c r="AA2" s="40" t="s">
        <v>2503</v>
      </c>
      <c r="AB2" s="40" t="s">
        <v>2504</v>
      </c>
      <c r="AC2" s="247" t="s">
        <v>2505</v>
      </c>
      <c r="AD2" s="247" t="s">
        <v>2506</v>
      </c>
      <c r="AE2" s="247" t="s">
        <v>2507</v>
      </c>
      <c r="AF2" s="247" t="s">
        <v>2508</v>
      </c>
      <c r="AG2" s="247" t="s">
        <v>2509</v>
      </c>
      <c r="AH2" s="247" t="s">
        <v>3213</v>
      </c>
      <c r="AI2" s="247" t="s">
        <v>2607</v>
      </c>
      <c r="AJ2" s="247" t="s">
        <v>2510</v>
      </c>
    </row>
    <row r="3" spans="1:42" x14ac:dyDescent="0.2">
      <c r="E3" s="252" t="s">
        <v>2511</v>
      </c>
      <c r="F3" s="245">
        <v>65016967.960000001</v>
      </c>
      <c r="G3" s="245">
        <v>897303.54</v>
      </c>
      <c r="H3" s="245">
        <v>19470005.140000001</v>
      </c>
      <c r="I3" s="245">
        <v>13288</v>
      </c>
      <c r="J3" s="252">
        <v>109858174.12</v>
      </c>
      <c r="K3" s="252">
        <v>32434671.170000002</v>
      </c>
      <c r="L3" s="252">
        <v>1447.51</v>
      </c>
      <c r="M3" s="252">
        <v>212170</v>
      </c>
      <c r="N3" s="246">
        <v>803000</v>
      </c>
      <c r="O3" s="246">
        <v>3865578.82</v>
      </c>
      <c r="P3" s="246">
        <v>3156996.49</v>
      </c>
      <c r="Q3" s="246">
        <v>982405.37</v>
      </c>
      <c r="R3" s="252">
        <v>1074586</v>
      </c>
      <c r="S3" s="252">
        <v>-2904863.25</v>
      </c>
      <c r="T3" s="252">
        <v>-6922643.3099999996</v>
      </c>
      <c r="U3" s="252">
        <v>280655676.07999998</v>
      </c>
      <c r="V3" s="40">
        <v>4272.34</v>
      </c>
      <c r="W3" s="40">
        <v>27510</v>
      </c>
      <c r="X3" s="40">
        <v>85123853.519999996</v>
      </c>
      <c r="Y3" s="40">
        <v>5591256.0700000003</v>
      </c>
      <c r="Z3" s="40">
        <v>90443.25</v>
      </c>
      <c r="AA3" s="40">
        <v>100290239.06</v>
      </c>
      <c r="AB3" s="40">
        <v>13146381.199999999</v>
      </c>
      <c r="AC3" s="247">
        <v>124909878</v>
      </c>
      <c r="AD3" s="247">
        <v>77746</v>
      </c>
      <c r="AE3" s="247">
        <v>306720</v>
      </c>
      <c r="AF3" s="247">
        <v>45568013.880000003</v>
      </c>
      <c r="AG3" s="247">
        <v>17851831.789999999</v>
      </c>
      <c r="AH3" s="247">
        <v>20000</v>
      </c>
      <c r="AI3" s="247">
        <v>423.45</v>
      </c>
      <c r="AJ3" s="247">
        <v>93451.8</v>
      </c>
      <c r="AK3" s="77">
        <f t="shared" ref="AK3:AP3" si="0">SUM(AK4:AK154)</f>
        <v>85397564.640000045</v>
      </c>
      <c r="AL3" s="31">
        <f t="shared" si="0"/>
        <v>8807980.6799999997</v>
      </c>
      <c r="AM3" s="21">
        <f t="shared" si="0"/>
        <v>76589583.959999964</v>
      </c>
      <c r="AN3" s="15">
        <f t="shared" si="0"/>
        <v>204273955.44000009</v>
      </c>
      <c r="AO3" s="16">
        <f t="shared" si="0"/>
        <v>188828064.92000005</v>
      </c>
      <c r="AP3" s="26">
        <f t="shared" si="0"/>
        <v>15445890.520000001</v>
      </c>
    </row>
    <row r="4" spans="1:42" x14ac:dyDescent="0.2">
      <c r="A4" t="s">
        <v>536</v>
      </c>
      <c r="B4" t="s">
        <v>538</v>
      </c>
      <c r="C4" s="72">
        <v>3670</v>
      </c>
      <c r="D4" s="58" t="s">
        <v>1264</v>
      </c>
      <c r="E4" s="252" t="s">
        <v>3214</v>
      </c>
      <c r="F4" s="245">
        <v>316435.98</v>
      </c>
      <c r="G4" s="245">
        <v>29512.95</v>
      </c>
      <c r="H4" s="245">
        <v>286616.67</v>
      </c>
      <c r="I4" s="245"/>
      <c r="J4" s="252">
        <v>141077.38</v>
      </c>
      <c r="K4" s="252">
        <v>88328.68</v>
      </c>
      <c r="L4" s="252"/>
      <c r="O4" s="246">
        <v>17001</v>
      </c>
      <c r="Q4" s="246"/>
      <c r="R4" s="252">
        <v>25000</v>
      </c>
      <c r="S4" s="252"/>
      <c r="T4" s="252"/>
      <c r="U4" s="252">
        <v>2193223.69</v>
      </c>
      <c r="V4" s="40"/>
      <c r="W4" s="40"/>
      <c r="X4" s="40">
        <v>554377.42000000004</v>
      </c>
      <c r="Y4" s="40"/>
      <c r="Z4" s="40">
        <v>426.98</v>
      </c>
      <c r="AA4" s="40">
        <v>796530</v>
      </c>
      <c r="AB4" s="40"/>
      <c r="AC4" s="247">
        <v>871354</v>
      </c>
      <c r="AD4" s="247"/>
      <c r="AE4" s="247"/>
      <c r="AF4" s="247">
        <v>196937.54</v>
      </c>
      <c r="AG4" s="247">
        <v>402302.62</v>
      </c>
      <c r="AH4" s="247"/>
      <c r="AI4" s="247"/>
      <c r="AJ4" s="247"/>
      <c r="AK4" s="77">
        <f>SUM(F4:I4)</f>
        <v>632565.6</v>
      </c>
      <c r="AL4" s="31">
        <f>SUM(N4:Q4)</f>
        <v>17001</v>
      </c>
      <c r="AM4" s="21">
        <f>AK4-AL4</f>
        <v>615564.6</v>
      </c>
      <c r="AN4" s="15">
        <f>SUM(V4:AB4)</f>
        <v>1351334.4</v>
      </c>
      <c r="AO4" s="16">
        <f>SUM(AC4:AJ4)</f>
        <v>1470594.1600000001</v>
      </c>
      <c r="AP4" s="26">
        <f>AN4-AO4</f>
        <v>-119259.76000000024</v>
      </c>
    </row>
    <row r="5" spans="1:42" x14ac:dyDescent="0.2">
      <c r="A5" t="s">
        <v>536</v>
      </c>
      <c r="B5" t="s">
        <v>538</v>
      </c>
      <c r="C5" s="72">
        <v>5165</v>
      </c>
      <c r="D5" s="58" t="s">
        <v>1265</v>
      </c>
      <c r="E5" s="252" t="s">
        <v>3215</v>
      </c>
      <c r="F5" s="245">
        <v>563184.31999999995</v>
      </c>
      <c r="G5" s="245">
        <v>0</v>
      </c>
      <c r="H5" s="245">
        <v>78242.649999999994</v>
      </c>
      <c r="I5" s="245"/>
      <c r="J5" s="252">
        <v>878586.54</v>
      </c>
      <c r="K5" s="252">
        <v>553956.16</v>
      </c>
      <c r="L5" s="252"/>
      <c r="O5" s="246">
        <v>35916</v>
      </c>
      <c r="Q5" s="246">
        <v>32.71</v>
      </c>
      <c r="R5" s="252">
        <v>72000</v>
      </c>
      <c r="S5" s="252"/>
      <c r="T5" s="252"/>
      <c r="U5" s="252">
        <v>1265427.9099999999</v>
      </c>
      <c r="V5" s="40"/>
      <c r="W5" s="40"/>
      <c r="X5" s="40">
        <v>714556.03</v>
      </c>
      <c r="Y5" s="40"/>
      <c r="Z5" s="40">
        <v>1044.33</v>
      </c>
      <c r="AA5" s="40">
        <v>999730</v>
      </c>
      <c r="AB5" s="40"/>
      <c r="AC5" s="247">
        <v>1195078</v>
      </c>
      <c r="AD5" s="247"/>
      <c r="AE5" s="247"/>
      <c r="AF5" s="247">
        <v>353424.39</v>
      </c>
      <c r="AG5" s="247">
        <v>3348.32</v>
      </c>
      <c r="AH5" s="247"/>
      <c r="AI5" s="247"/>
      <c r="AJ5" s="247">
        <v>480</v>
      </c>
      <c r="AK5" s="77">
        <f t="shared" ref="AK5:AK68" si="1">SUM(F5:I5)</f>
        <v>641426.97</v>
      </c>
      <c r="AL5" s="31">
        <f t="shared" ref="AL5:AL68" si="2">SUM(N5:Q5)</f>
        <v>35948.71</v>
      </c>
      <c r="AM5" s="21">
        <f t="shared" ref="AM5:AM68" si="3">AK5-AL5</f>
        <v>605478.26</v>
      </c>
      <c r="AN5" s="15">
        <f t="shared" ref="AN5:AN68" si="4">SUM(V5:AB5)</f>
        <v>1715330.3599999999</v>
      </c>
      <c r="AO5" s="16">
        <f t="shared" ref="AO5:AO68" si="5">SUM(AC5:AJ5)</f>
        <v>1552330.7100000002</v>
      </c>
      <c r="AP5" s="26">
        <f t="shared" ref="AP5:AP68" si="6">AN5-AO5</f>
        <v>162999.64999999967</v>
      </c>
    </row>
    <row r="6" spans="1:42" x14ac:dyDescent="0.2">
      <c r="A6" t="s">
        <v>536</v>
      </c>
      <c r="B6" t="s">
        <v>538</v>
      </c>
      <c r="C6" s="72">
        <v>4663</v>
      </c>
      <c r="D6" s="58" t="s">
        <v>1266</v>
      </c>
      <c r="E6" s="252" t="s">
        <v>3216</v>
      </c>
      <c r="F6" s="245">
        <v>239859.94</v>
      </c>
      <c r="G6" s="245">
        <v>0</v>
      </c>
      <c r="H6" s="245">
        <v>155474.54999999999</v>
      </c>
      <c r="I6" s="245"/>
      <c r="J6" s="252">
        <v>1022051.93</v>
      </c>
      <c r="K6" s="252">
        <v>791048.75</v>
      </c>
      <c r="L6" s="252"/>
      <c r="N6" s="246">
        <v>1500</v>
      </c>
      <c r="O6" s="246">
        <v>12380</v>
      </c>
      <c r="Q6" s="246">
        <v>38.619999999999997</v>
      </c>
      <c r="R6" s="252">
        <v>42000</v>
      </c>
      <c r="S6" s="252"/>
      <c r="T6" s="252">
        <v>629200</v>
      </c>
      <c r="U6" s="252">
        <v>3482828.65</v>
      </c>
      <c r="V6" s="40"/>
      <c r="W6" s="40"/>
      <c r="X6" s="40">
        <v>449136.99</v>
      </c>
      <c r="Y6" s="40"/>
      <c r="Z6" s="40">
        <v>707.5</v>
      </c>
      <c r="AA6" s="40">
        <v>912520</v>
      </c>
      <c r="AB6" s="40">
        <v>174785</v>
      </c>
      <c r="AC6" s="247">
        <v>1085469</v>
      </c>
      <c r="AD6" s="247"/>
      <c r="AE6" s="247"/>
      <c r="AF6" s="247">
        <v>404315.54</v>
      </c>
      <c r="AG6" s="247">
        <v>140223.65</v>
      </c>
      <c r="AH6" s="247"/>
      <c r="AI6" s="247"/>
      <c r="AJ6" s="247"/>
      <c r="AK6" s="77">
        <f t="shared" si="1"/>
        <v>395334.49</v>
      </c>
      <c r="AL6" s="31">
        <f t="shared" si="2"/>
        <v>13918.62</v>
      </c>
      <c r="AM6" s="21">
        <f t="shared" si="3"/>
        <v>381415.87</v>
      </c>
      <c r="AN6" s="15">
        <f t="shared" si="4"/>
        <v>1537149.49</v>
      </c>
      <c r="AO6" s="16">
        <f t="shared" si="5"/>
        <v>1630008.19</v>
      </c>
      <c r="AP6" s="26">
        <f t="shared" si="6"/>
        <v>-92858.699999999953</v>
      </c>
    </row>
    <row r="7" spans="1:42" x14ac:dyDescent="0.2">
      <c r="A7" t="s">
        <v>536</v>
      </c>
      <c r="B7" t="s">
        <v>538</v>
      </c>
      <c r="C7" s="72">
        <v>4364</v>
      </c>
      <c r="D7" s="58" t="s">
        <v>1267</v>
      </c>
      <c r="E7" s="252" t="s">
        <v>3217</v>
      </c>
      <c r="F7" s="245">
        <v>274104.53999999998</v>
      </c>
      <c r="G7" s="245">
        <v>0</v>
      </c>
      <c r="H7" s="245">
        <v>143786</v>
      </c>
      <c r="I7" s="245"/>
      <c r="J7" s="252">
        <v>508285.86</v>
      </c>
      <c r="K7" s="252">
        <v>393804.55</v>
      </c>
      <c r="L7" s="252"/>
      <c r="O7" s="246">
        <v>135266.63</v>
      </c>
      <c r="Q7" s="246">
        <v>32.71</v>
      </c>
      <c r="R7" s="252">
        <v>130000</v>
      </c>
      <c r="S7" s="252"/>
      <c r="T7" s="252"/>
      <c r="U7" s="252">
        <v>3940312</v>
      </c>
      <c r="V7" s="40"/>
      <c r="W7" s="40"/>
      <c r="X7" s="40">
        <v>677450.85</v>
      </c>
      <c r="Y7" s="40"/>
      <c r="Z7" s="40">
        <v>330.08</v>
      </c>
      <c r="AA7" s="40">
        <v>601090</v>
      </c>
      <c r="AB7" s="40"/>
      <c r="AC7" s="247">
        <v>785950</v>
      </c>
      <c r="AD7" s="247"/>
      <c r="AE7" s="247"/>
      <c r="AF7" s="247">
        <v>342769.85</v>
      </c>
      <c r="AG7" s="247">
        <v>197478.92</v>
      </c>
      <c r="AH7" s="247"/>
      <c r="AI7" s="247"/>
      <c r="AJ7" s="247"/>
      <c r="AK7" s="77">
        <f t="shared" si="1"/>
        <v>417890.54</v>
      </c>
      <c r="AL7" s="31">
        <f t="shared" si="2"/>
        <v>135299.34</v>
      </c>
      <c r="AM7" s="21">
        <f t="shared" si="3"/>
        <v>282591.19999999995</v>
      </c>
      <c r="AN7" s="15">
        <f t="shared" si="4"/>
        <v>1278870.93</v>
      </c>
      <c r="AO7" s="16">
        <f t="shared" si="5"/>
        <v>1326198.77</v>
      </c>
      <c r="AP7" s="26">
        <f t="shared" si="6"/>
        <v>-47327.840000000084</v>
      </c>
    </row>
    <row r="8" spans="1:42" x14ac:dyDescent="0.2">
      <c r="A8" t="s">
        <v>536</v>
      </c>
      <c r="B8" t="s">
        <v>538</v>
      </c>
      <c r="C8" s="72">
        <v>4222</v>
      </c>
      <c r="D8" s="58" t="s">
        <v>1268</v>
      </c>
      <c r="E8" s="252" t="s">
        <v>3218</v>
      </c>
      <c r="F8" s="245">
        <v>393966.98</v>
      </c>
      <c r="G8" s="245">
        <v>0</v>
      </c>
      <c r="H8" s="245">
        <v>27722.75</v>
      </c>
      <c r="I8" s="245"/>
      <c r="J8" s="252">
        <v>349901.86</v>
      </c>
      <c r="K8" s="252">
        <v>266091.05</v>
      </c>
      <c r="L8" s="252"/>
      <c r="M8" s="252">
        <v>194900</v>
      </c>
      <c r="O8" s="246">
        <v>26790</v>
      </c>
      <c r="Q8" s="246">
        <v>32.71</v>
      </c>
      <c r="R8" s="252"/>
      <c r="S8" s="252"/>
      <c r="T8" s="252"/>
      <c r="U8" s="252">
        <v>2735240.51</v>
      </c>
      <c r="V8" s="40"/>
      <c r="W8" s="40"/>
      <c r="X8" s="40">
        <v>333405.93</v>
      </c>
      <c r="Y8" s="40"/>
      <c r="Z8" s="40">
        <v>1037.29</v>
      </c>
      <c r="AA8" s="40">
        <v>775460</v>
      </c>
      <c r="AB8" s="40"/>
      <c r="AC8" s="247">
        <v>848612</v>
      </c>
      <c r="AD8" s="247"/>
      <c r="AE8" s="247"/>
      <c r="AF8" s="247">
        <v>333499.28000000003</v>
      </c>
      <c r="AG8" s="247">
        <v>69460.23</v>
      </c>
      <c r="AH8" s="247"/>
      <c r="AI8" s="247"/>
      <c r="AJ8" s="247"/>
      <c r="AK8" s="77">
        <f t="shared" si="1"/>
        <v>421689.73</v>
      </c>
      <c r="AL8" s="31">
        <f t="shared" si="2"/>
        <v>26822.71</v>
      </c>
      <c r="AM8" s="21">
        <f t="shared" si="3"/>
        <v>394867.01999999996</v>
      </c>
      <c r="AN8" s="15">
        <f t="shared" si="4"/>
        <v>1109903.22</v>
      </c>
      <c r="AO8" s="16">
        <f t="shared" si="5"/>
        <v>1251571.51</v>
      </c>
      <c r="AP8" s="26">
        <f t="shared" si="6"/>
        <v>-141668.29000000004</v>
      </c>
    </row>
    <row r="9" spans="1:42" x14ac:dyDescent="0.2">
      <c r="A9" t="s">
        <v>536</v>
      </c>
      <c r="B9" t="s">
        <v>538</v>
      </c>
      <c r="C9" s="72">
        <v>3681</v>
      </c>
      <c r="D9" s="58" t="s">
        <v>1269</v>
      </c>
      <c r="E9" s="252" t="s">
        <v>3219</v>
      </c>
      <c r="F9" s="245">
        <v>85029</v>
      </c>
      <c r="G9" s="245">
        <v>0</v>
      </c>
      <c r="H9" s="245">
        <v>50521.65</v>
      </c>
      <c r="I9" s="245"/>
      <c r="J9" s="252">
        <v>757010.11</v>
      </c>
      <c r="K9" s="252">
        <v>1122135.72</v>
      </c>
      <c r="L9" s="252"/>
      <c r="O9" s="246">
        <v>22930</v>
      </c>
      <c r="Q9" s="246">
        <v>32.71</v>
      </c>
      <c r="R9" s="252"/>
      <c r="S9" s="252"/>
      <c r="T9" s="252">
        <v>180423.8</v>
      </c>
      <c r="U9" s="252">
        <v>2266802.89</v>
      </c>
      <c r="V9" s="40"/>
      <c r="W9" s="40"/>
      <c r="X9" s="40">
        <v>315780.8</v>
      </c>
      <c r="Y9" s="40"/>
      <c r="Z9" s="40">
        <v>204.35</v>
      </c>
      <c r="AA9" s="40">
        <v>576840</v>
      </c>
      <c r="AB9" s="40"/>
      <c r="AC9" s="247">
        <v>645787.80000000005</v>
      </c>
      <c r="AD9" s="247"/>
      <c r="AE9" s="247"/>
      <c r="AF9" s="247">
        <v>300931.65000000002</v>
      </c>
      <c r="AG9" s="247">
        <v>1247.22</v>
      </c>
      <c r="AH9" s="247"/>
      <c r="AI9" s="247"/>
      <c r="AJ9" s="247"/>
      <c r="AK9" s="77">
        <f t="shared" si="1"/>
        <v>135550.65</v>
      </c>
      <c r="AL9" s="31">
        <f t="shared" si="2"/>
        <v>22962.71</v>
      </c>
      <c r="AM9" s="21">
        <f t="shared" si="3"/>
        <v>112587.94</v>
      </c>
      <c r="AN9" s="15">
        <f t="shared" si="4"/>
        <v>892825.14999999991</v>
      </c>
      <c r="AO9" s="16">
        <f t="shared" si="5"/>
        <v>947966.67</v>
      </c>
      <c r="AP9" s="26">
        <f t="shared" si="6"/>
        <v>-55141.520000000135</v>
      </c>
    </row>
    <row r="10" spans="1:42" x14ac:dyDescent="0.2">
      <c r="A10" t="s">
        <v>536</v>
      </c>
      <c r="B10" t="s">
        <v>538</v>
      </c>
      <c r="C10" s="72">
        <v>2627</v>
      </c>
      <c r="D10" s="58" t="s">
        <v>1270</v>
      </c>
      <c r="E10" s="252" t="s">
        <v>3220</v>
      </c>
      <c r="F10" s="245">
        <v>228325.29</v>
      </c>
      <c r="G10" s="245">
        <v>0</v>
      </c>
      <c r="H10" s="245">
        <v>395181.64</v>
      </c>
      <c r="I10" s="245"/>
      <c r="J10" s="252">
        <v>927649.41</v>
      </c>
      <c r="K10" s="252">
        <v>655797.17000000004</v>
      </c>
      <c r="L10" s="252"/>
      <c r="O10" s="246">
        <v>24493</v>
      </c>
      <c r="Q10" s="246">
        <v>65.42</v>
      </c>
      <c r="R10" s="252">
        <v>18000</v>
      </c>
      <c r="S10" s="252"/>
      <c r="T10" s="252"/>
      <c r="U10" s="252">
        <v>2678016.84</v>
      </c>
      <c r="V10" s="40"/>
      <c r="W10" s="40"/>
      <c r="X10" s="40">
        <v>778987.7</v>
      </c>
      <c r="Y10" s="40">
        <v>260</v>
      </c>
      <c r="Z10" s="40">
        <v>471</v>
      </c>
      <c r="AA10" s="40">
        <v>454400</v>
      </c>
      <c r="AB10" s="40"/>
      <c r="AC10" s="247">
        <v>529682</v>
      </c>
      <c r="AD10" s="247"/>
      <c r="AE10" s="247"/>
      <c r="AF10" s="247">
        <v>626708.59</v>
      </c>
      <c r="AG10" s="247">
        <v>151580.32</v>
      </c>
      <c r="AH10" s="247"/>
      <c r="AI10" s="247"/>
      <c r="AJ10" s="247"/>
      <c r="AK10" s="77">
        <f t="shared" si="1"/>
        <v>623506.93000000005</v>
      </c>
      <c r="AL10" s="31">
        <f t="shared" si="2"/>
        <v>24558.42</v>
      </c>
      <c r="AM10" s="21">
        <f t="shared" si="3"/>
        <v>598948.51</v>
      </c>
      <c r="AN10" s="15">
        <f t="shared" si="4"/>
        <v>1234118.7</v>
      </c>
      <c r="AO10" s="16">
        <f t="shared" si="5"/>
        <v>1307970.9099999999</v>
      </c>
      <c r="AP10" s="26">
        <f t="shared" si="6"/>
        <v>-73852.209999999963</v>
      </c>
    </row>
    <row r="11" spans="1:42" x14ac:dyDescent="0.2">
      <c r="A11" t="s">
        <v>536</v>
      </c>
      <c r="B11" t="s">
        <v>538</v>
      </c>
      <c r="C11" s="72">
        <v>2345</v>
      </c>
      <c r="D11" s="58" t="s">
        <v>1271</v>
      </c>
      <c r="E11" s="252" t="s">
        <v>3221</v>
      </c>
      <c r="F11" s="245">
        <v>313261.5</v>
      </c>
      <c r="G11" s="245">
        <v>78655.259999999995</v>
      </c>
      <c r="H11" s="245">
        <v>48017.75</v>
      </c>
      <c r="I11" s="245"/>
      <c r="J11" s="252">
        <v>1948763.65</v>
      </c>
      <c r="K11" s="252">
        <v>32914.29</v>
      </c>
      <c r="L11" s="252"/>
      <c r="O11" s="246">
        <v>40220</v>
      </c>
      <c r="Q11" s="246">
        <v>25837.439999999999</v>
      </c>
      <c r="R11" s="252"/>
      <c r="S11" s="252"/>
      <c r="T11" s="252"/>
      <c r="U11" s="252">
        <v>585220.22</v>
      </c>
      <c r="V11" s="40"/>
      <c r="W11" s="40"/>
      <c r="X11" s="40">
        <v>738366.04</v>
      </c>
      <c r="Y11" s="40"/>
      <c r="Z11" s="40">
        <v>456.96</v>
      </c>
      <c r="AA11" s="40">
        <v>518240</v>
      </c>
      <c r="AB11" s="40"/>
      <c r="AC11" s="247">
        <v>740920</v>
      </c>
      <c r="AD11" s="247"/>
      <c r="AE11" s="247"/>
      <c r="AF11" s="247">
        <v>330104.38</v>
      </c>
      <c r="AG11" s="247">
        <v>370892.76</v>
      </c>
      <c r="AH11" s="247"/>
      <c r="AI11" s="247"/>
      <c r="AJ11" s="247"/>
      <c r="AK11" s="77">
        <f t="shared" si="1"/>
        <v>439934.51</v>
      </c>
      <c r="AL11" s="31">
        <f t="shared" si="2"/>
        <v>66057.440000000002</v>
      </c>
      <c r="AM11" s="21">
        <f t="shared" si="3"/>
        <v>373877.07</v>
      </c>
      <c r="AN11" s="15">
        <f t="shared" si="4"/>
        <v>1257063</v>
      </c>
      <c r="AO11" s="16">
        <f t="shared" si="5"/>
        <v>1441917.14</v>
      </c>
      <c r="AP11" s="26">
        <f t="shared" si="6"/>
        <v>-184854.1399999999</v>
      </c>
    </row>
    <row r="12" spans="1:42" x14ac:dyDescent="0.2">
      <c r="A12" t="s">
        <v>536</v>
      </c>
      <c r="B12" t="s">
        <v>538</v>
      </c>
      <c r="C12" s="72">
        <v>2209</v>
      </c>
      <c r="D12" s="58" t="s">
        <v>1272</v>
      </c>
      <c r="E12" s="252" t="s">
        <v>3222</v>
      </c>
      <c r="F12" s="245">
        <v>444360.57</v>
      </c>
      <c r="G12" s="245">
        <v>50000</v>
      </c>
      <c r="H12" s="245">
        <v>283035.09999999998</v>
      </c>
      <c r="I12" s="245"/>
      <c r="J12" s="252">
        <v>476040.62</v>
      </c>
      <c r="K12" s="252">
        <v>941795.2</v>
      </c>
      <c r="L12" s="252"/>
      <c r="N12" s="246">
        <v>50000</v>
      </c>
      <c r="O12" s="246">
        <v>56540</v>
      </c>
      <c r="Q12" s="246"/>
      <c r="R12" s="252">
        <v>55000</v>
      </c>
      <c r="S12" s="252"/>
      <c r="T12" s="252"/>
      <c r="U12" s="252">
        <v>1804328.64</v>
      </c>
      <c r="V12" s="40"/>
      <c r="W12" s="40"/>
      <c r="X12" s="40">
        <v>326720.87</v>
      </c>
      <c r="Y12" s="40"/>
      <c r="Z12" s="40">
        <v>809.99</v>
      </c>
      <c r="AA12" s="40">
        <v>865740</v>
      </c>
      <c r="AB12" s="40"/>
      <c r="AC12" s="247">
        <v>931740</v>
      </c>
      <c r="AD12" s="247"/>
      <c r="AE12" s="247"/>
      <c r="AF12" s="247">
        <v>253657.24</v>
      </c>
      <c r="AG12" s="247">
        <v>153507.35999999999</v>
      </c>
      <c r="AH12" s="247"/>
      <c r="AI12" s="247"/>
      <c r="AJ12" s="247">
        <v>370</v>
      </c>
      <c r="AK12" s="77">
        <f t="shared" si="1"/>
        <v>777395.66999999993</v>
      </c>
      <c r="AL12" s="31">
        <f t="shared" si="2"/>
        <v>106540</v>
      </c>
      <c r="AM12" s="21">
        <f t="shared" si="3"/>
        <v>670855.66999999993</v>
      </c>
      <c r="AN12" s="15">
        <f t="shared" si="4"/>
        <v>1193270.8599999999</v>
      </c>
      <c r="AO12" s="16">
        <f t="shared" si="5"/>
        <v>1339274.6000000001</v>
      </c>
      <c r="AP12" s="26">
        <f t="shared" si="6"/>
        <v>-146003.74000000022</v>
      </c>
    </row>
    <row r="13" spans="1:42" x14ac:dyDescent="0.2">
      <c r="A13" t="s">
        <v>536</v>
      </c>
      <c r="B13" t="s">
        <v>538</v>
      </c>
      <c r="C13" s="72">
        <v>2329</v>
      </c>
      <c r="D13" s="58" t="s">
        <v>1273</v>
      </c>
      <c r="E13" s="252" t="s">
        <v>3223</v>
      </c>
      <c r="F13" s="245">
        <v>246705.55</v>
      </c>
      <c r="G13" s="245">
        <v>12974.59</v>
      </c>
      <c r="H13" s="245">
        <v>129044.22</v>
      </c>
      <c r="I13" s="245"/>
      <c r="J13" s="252">
        <v>189513.97</v>
      </c>
      <c r="K13" s="252">
        <v>300419.07</v>
      </c>
      <c r="L13" s="252"/>
      <c r="O13" s="246">
        <v>10327</v>
      </c>
      <c r="Q13" s="246">
        <v>32.71</v>
      </c>
      <c r="R13" s="252">
        <v>35000</v>
      </c>
      <c r="S13" s="252"/>
      <c r="T13" s="252"/>
      <c r="U13" s="252">
        <v>667029.63</v>
      </c>
      <c r="V13" s="40"/>
      <c r="W13" s="40"/>
      <c r="X13" s="40">
        <v>748884.72</v>
      </c>
      <c r="Y13" s="40"/>
      <c r="Z13" s="40">
        <v>431.58</v>
      </c>
      <c r="AA13" s="40">
        <v>721040</v>
      </c>
      <c r="AB13" s="40"/>
      <c r="AC13" s="247">
        <v>775077</v>
      </c>
      <c r="AD13" s="247"/>
      <c r="AE13" s="247"/>
      <c r="AF13" s="247">
        <v>467206.53</v>
      </c>
      <c r="AG13" s="247">
        <v>44839.02</v>
      </c>
      <c r="AH13" s="247"/>
      <c r="AI13" s="247"/>
      <c r="AJ13" s="247"/>
      <c r="AK13" s="77">
        <f t="shared" si="1"/>
        <v>388724.36</v>
      </c>
      <c r="AL13" s="31">
        <f t="shared" si="2"/>
        <v>10359.709999999999</v>
      </c>
      <c r="AM13" s="21">
        <f t="shared" si="3"/>
        <v>378364.64999999997</v>
      </c>
      <c r="AN13" s="15">
        <f t="shared" si="4"/>
        <v>1470356.2999999998</v>
      </c>
      <c r="AO13" s="16">
        <f t="shared" si="5"/>
        <v>1287122.55</v>
      </c>
      <c r="AP13" s="26">
        <f t="shared" si="6"/>
        <v>183233.74999999977</v>
      </c>
    </row>
    <row r="14" spans="1:42" x14ac:dyDescent="0.2">
      <c r="A14" t="s">
        <v>536</v>
      </c>
      <c r="B14" t="s">
        <v>538</v>
      </c>
      <c r="C14" s="72">
        <v>2781</v>
      </c>
      <c r="D14" s="58" t="s">
        <v>1274</v>
      </c>
      <c r="E14" s="252" t="s">
        <v>3224</v>
      </c>
      <c r="F14" s="245">
        <v>61565.42</v>
      </c>
      <c r="G14" s="245">
        <v>0</v>
      </c>
      <c r="H14" s="245">
        <v>291839.78999999998</v>
      </c>
      <c r="I14" s="245"/>
      <c r="J14" s="252">
        <v>-893.6</v>
      </c>
      <c r="K14" s="252">
        <v>306696.45</v>
      </c>
      <c r="L14" s="252"/>
      <c r="O14" s="246">
        <v>20850</v>
      </c>
      <c r="Q14" s="246">
        <v>32.71</v>
      </c>
      <c r="R14" s="252">
        <v>15000</v>
      </c>
      <c r="S14" s="252"/>
      <c r="T14" s="252"/>
      <c r="U14" s="252">
        <v>818351.54</v>
      </c>
      <c r="V14" s="40"/>
      <c r="W14" s="40"/>
      <c r="X14" s="40">
        <v>613640.64</v>
      </c>
      <c r="Y14" s="40"/>
      <c r="Z14" s="40">
        <v>250.25</v>
      </c>
      <c r="AA14" s="40">
        <v>412210</v>
      </c>
      <c r="AB14" s="40"/>
      <c r="AC14" s="247">
        <v>611222</v>
      </c>
      <c r="AD14" s="247"/>
      <c r="AE14" s="247"/>
      <c r="AF14" s="247">
        <v>435254.73</v>
      </c>
      <c r="AG14" s="247">
        <v>37496.65</v>
      </c>
      <c r="AH14" s="247"/>
      <c r="AI14" s="247"/>
      <c r="AJ14" s="247"/>
      <c r="AK14" s="77">
        <f t="shared" si="1"/>
        <v>353405.20999999996</v>
      </c>
      <c r="AL14" s="31">
        <f t="shared" si="2"/>
        <v>20882.71</v>
      </c>
      <c r="AM14" s="21">
        <f t="shared" si="3"/>
        <v>332522.49999999994</v>
      </c>
      <c r="AN14" s="15">
        <f t="shared" si="4"/>
        <v>1026100.89</v>
      </c>
      <c r="AO14" s="16">
        <f t="shared" si="5"/>
        <v>1083973.3799999999</v>
      </c>
      <c r="AP14" s="26">
        <f t="shared" si="6"/>
        <v>-57872.489999999874</v>
      </c>
    </row>
    <row r="15" spans="1:42" x14ac:dyDescent="0.2">
      <c r="A15" t="s">
        <v>536</v>
      </c>
      <c r="B15" t="s">
        <v>538</v>
      </c>
      <c r="C15" s="72">
        <v>3427</v>
      </c>
      <c r="D15" s="58" t="s">
        <v>1275</v>
      </c>
      <c r="E15" s="252" t="s">
        <v>3225</v>
      </c>
      <c r="F15" s="245">
        <v>131962.85999999999</v>
      </c>
      <c r="G15" s="245">
        <v>0</v>
      </c>
      <c r="H15" s="245">
        <v>116893.28</v>
      </c>
      <c r="I15" s="245"/>
      <c r="J15" s="252">
        <v>466480.97</v>
      </c>
      <c r="K15" s="252">
        <v>-170103.94</v>
      </c>
      <c r="L15" s="252"/>
      <c r="O15" s="246">
        <v>24340</v>
      </c>
      <c r="Q15" s="246">
        <v>203.7</v>
      </c>
      <c r="R15" s="252"/>
      <c r="S15" s="252"/>
      <c r="T15" s="252"/>
      <c r="U15" s="252">
        <v>3873985.05</v>
      </c>
      <c r="V15" s="40"/>
      <c r="W15" s="40"/>
      <c r="X15" s="40">
        <v>309324.28000000003</v>
      </c>
      <c r="Y15" s="40"/>
      <c r="Z15" s="40">
        <v>256.74</v>
      </c>
      <c r="AA15" s="40">
        <v>973420</v>
      </c>
      <c r="AB15" s="40"/>
      <c r="AC15" s="247">
        <v>1022420</v>
      </c>
      <c r="AD15" s="247"/>
      <c r="AE15" s="247"/>
      <c r="AF15" s="247">
        <v>241855.03</v>
      </c>
      <c r="AG15" s="247">
        <v>1977768.02</v>
      </c>
      <c r="AH15" s="247"/>
      <c r="AI15" s="247"/>
      <c r="AJ15" s="247"/>
      <c r="AK15" s="77">
        <f t="shared" si="1"/>
        <v>248856.13999999998</v>
      </c>
      <c r="AL15" s="31">
        <f t="shared" si="2"/>
        <v>24543.7</v>
      </c>
      <c r="AM15" s="21">
        <f t="shared" si="3"/>
        <v>224312.43999999997</v>
      </c>
      <c r="AN15" s="15">
        <f t="shared" si="4"/>
        <v>1283001.02</v>
      </c>
      <c r="AO15" s="16">
        <f t="shared" si="5"/>
        <v>3242043.05</v>
      </c>
      <c r="AP15" s="26">
        <f t="shared" si="6"/>
        <v>-1959042.0299999998</v>
      </c>
    </row>
    <row r="16" spans="1:42" x14ac:dyDescent="0.2">
      <c r="A16" t="s">
        <v>536</v>
      </c>
      <c r="B16" t="s">
        <v>538</v>
      </c>
      <c r="C16" s="72">
        <v>2582</v>
      </c>
      <c r="D16" s="58" t="s">
        <v>1276</v>
      </c>
      <c r="E16" s="252" t="s">
        <v>3226</v>
      </c>
      <c r="F16" s="245">
        <v>184275.44</v>
      </c>
      <c r="G16" s="245">
        <v>0</v>
      </c>
      <c r="H16" s="245">
        <v>118552.85</v>
      </c>
      <c r="I16" s="245"/>
      <c r="J16" s="252">
        <v>1519615.34</v>
      </c>
      <c r="K16" s="252">
        <v>156842.01</v>
      </c>
      <c r="L16" s="252"/>
      <c r="O16" s="246">
        <v>91847</v>
      </c>
      <c r="Q16" s="246"/>
      <c r="R16" s="252">
        <v>85000</v>
      </c>
      <c r="S16" s="252"/>
      <c r="T16" s="252"/>
      <c r="U16" s="252">
        <v>2037072.22</v>
      </c>
      <c r="V16" s="40"/>
      <c r="W16" s="40"/>
      <c r="X16" s="40">
        <v>611560.36</v>
      </c>
      <c r="Y16" s="40"/>
      <c r="Z16" s="40">
        <v>144.34</v>
      </c>
      <c r="AA16" s="40">
        <v>547310</v>
      </c>
      <c r="AB16" s="40">
        <v>60000</v>
      </c>
      <c r="AC16" s="247">
        <v>805608</v>
      </c>
      <c r="AD16" s="247"/>
      <c r="AE16" s="247"/>
      <c r="AF16" s="247">
        <v>392765.45</v>
      </c>
      <c r="AG16" s="247">
        <v>78126.080000000002</v>
      </c>
      <c r="AH16" s="247"/>
      <c r="AI16" s="247"/>
      <c r="AJ16" s="247">
        <v>60000</v>
      </c>
      <c r="AK16" s="77">
        <f t="shared" si="1"/>
        <v>302828.29000000004</v>
      </c>
      <c r="AL16" s="31">
        <f t="shared" si="2"/>
        <v>91847</v>
      </c>
      <c r="AM16" s="21">
        <f t="shared" si="3"/>
        <v>210981.29000000004</v>
      </c>
      <c r="AN16" s="15">
        <f t="shared" si="4"/>
        <v>1219014.7</v>
      </c>
      <c r="AO16" s="16">
        <f t="shared" si="5"/>
        <v>1336499.53</v>
      </c>
      <c r="AP16" s="26">
        <f t="shared" si="6"/>
        <v>-117484.83000000007</v>
      </c>
    </row>
    <row r="17" spans="1:42" x14ac:dyDescent="0.2">
      <c r="A17" t="s">
        <v>536</v>
      </c>
      <c r="B17" t="s">
        <v>538</v>
      </c>
      <c r="C17" s="72">
        <v>1491</v>
      </c>
      <c r="D17" s="58" t="s">
        <v>1277</v>
      </c>
      <c r="E17" s="252" t="s">
        <v>3227</v>
      </c>
      <c r="F17" s="245">
        <v>313943.33</v>
      </c>
      <c r="G17" s="245">
        <v>0</v>
      </c>
      <c r="H17" s="245">
        <v>80498.45</v>
      </c>
      <c r="I17" s="245"/>
      <c r="J17" s="252">
        <v>216690.8</v>
      </c>
      <c r="K17" s="252">
        <v>455591.83</v>
      </c>
      <c r="L17" s="252"/>
      <c r="O17" s="246">
        <v>64587</v>
      </c>
      <c r="Q17" s="246">
        <v>32.71</v>
      </c>
      <c r="R17" s="252">
        <v>100000</v>
      </c>
      <c r="S17" s="252"/>
      <c r="T17" s="252"/>
      <c r="U17" s="252">
        <v>2706524.69</v>
      </c>
      <c r="V17" s="40"/>
      <c r="W17" s="40"/>
      <c r="X17" s="40">
        <v>271739.11</v>
      </c>
      <c r="Y17" s="40"/>
      <c r="Z17" s="40">
        <v>483.33</v>
      </c>
      <c r="AA17" s="40">
        <v>697560</v>
      </c>
      <c r="AB17" s="40"/>
      <c r="AC17" s="247">
        <v>795433</v>
      </c>
      <c r="AD17" s="247"/>
      <c r="AE17" s="247"/>
      <c r="AF17" s="247">
        <v>203032.85</v>
      </c>
      <c r="AG17" s="247">
        <v>124599.61</v>
      </c>
      <c r="AH17" s="247"/>
      <c r="AI17" s="247"/>
      <c r="AJ17" s="247"/>
      <c r="AK17" s="77">
        <f t="shared" si="1"/>
        <v>394441.78</v>
      </c>
      <c r="AL17" s="31">
        <f t="shared" si="2"/>
        <v>64619.71</v>
      </c>
      <c r="AM17" s="21">
        <f t="shared" si="3"/>
        <v>329822.07</v>
      </c>
      <c r="AN17" s="15">
        <f t="shared" si="4"/>
        <v>969782.44</v>
      </c>
      <c r="AO17" s="16">
        <f t="shared" si="5"/>
        <v>1123065.46</v>
      </c>
      <c r="AP17" s="26">
        <f t="shared" si="6"/>
        <v>-153283.02000000002</v>
      </c>
    </row>
    <row r="18" spans="1:42" x14ac:dyDescent="0.2">
      <c r="A18" t="s">
        <v>536</v>
      </c>
      <c r="B18" t="s">
        <v>538</v>
      </c>
      <c r="C18" s="72">
        <v>2154</v>
      </c>
      <c r="D18" s="58" t="s">
        <v>1278</v>
      </c>
      <c r="E18" s="252" t="s">
        <v>3228</v>
      </c>
      <c r="F18" s="245">
        <v>227297.29</v>
      </c>
      <c r="G18" s="245">
        <v>44600</v>
      </c>
      <c r="H18" s="245">
        <v>209579.58</v>
      </c>
      <c r="I18" s="245"/>
      <c r="J18" s="252">
        <v>2058943.75</v>
      </c>
      <c r="K18" s="252">
        <v>159353.74</v>
      </c>
      <c r="L18" s="252"/>
      <c r="O18" s="246">
        <v>53100</v>
      </c>
      <c r="Q18" s="246">
        <v>32.71</v>
      </c>
      <c r="R18" s="252">
        <v>65000</v>
      </c>
      <c r="S18" s="252"/>
      <c r="T18" s="252"/>
      <c r="U18" s="252">
        <v>865508.28</v>
      </c>
      <c r="V18" s="40"/>
      <c r="W18" s="40"/>
      <c r="X18" s="40">
        <v>579001.41</v>
      </c>
      <c r="Y18" s="40"/>
      <c r="Z18" s="40">
        <v>346.71</v>
      </c>
      <c r="AA18" s="40">
        <v>162120</v>
      </c>
      <c r="AB18" s="40">
        <v>3094900</v>
      </c>
      <c r="AC18" s="247">
        <v>231420</v>
      </c>
      <c r="AD18" s="247"/>
      <c r="AE18" s="247"/>
      <c r="AF18" s="247">
        <v>382999.76</v>
      </c>
      <c r="AG18" s="247">
        <v>1195007.3</v>
      </c>
      <c r="AH18" s="247"/>
      <c r="AI18" s="247"/>
      <c r="AJ18" s="247"/>
      <c r="AK18" s="77">
        <f t="shared" si="1"/>
        <v>481476.87</v>
      </c>
      <c r="AL18" s="31">
        <f t="shared" si="2"/>
        <v>53132.71</v>
      </c>
      <c r="AM18" s="21">
        <f t="shared" si="3"/>
        <v>428344.16</v>
      </c>
      <c r="AN18" s="15">
        <f t="shared" si="4"/>
        <v>3836368.12</v>
      </c>
      <c r="AO18" s="16">
        <f t="shared" si="5"/>
        <v>1809427.06</v>
      </c>
      <c r="AP18" s="26">
        <f t="shared" si="6"/>
        <v>2026941.06</v>
      </c>
    </row>
    <row r="19" spans="1:42" x14ac:dyDescent="0.2">
      <c r="A19" t="s">
        <v>536</v>
      </c>
      <c r="B19" t="s">
        <v>538</v>
      </c>
      <c r="C19" s="72">
        <v>3909</v>
      </c>
      <c r="D19" s="58" t="s">
        <v>1279</v>
      </c>
      <c r="E19" s="252" t="s">
        <v>3229</v>
      </c>
      <c r="F19" s="245">
        <v>175115.99</v>
      </c>
      <c r="G19" s="245">
        <v>0</v>
      </c>
      <c r="H19" s="245">
        <v>69769.91</v>
      </c>
      <c r="I19" s="245"/>
      <c r="J19" s="252">
        <v>44298.13</v>
      </c>
      <c r="K19" s="252">
        <v>165029.99</v>
      </c>
      <c r="L19" s="252"/>
      <c r="O19" s="246">
        <v>6240</v>
      </c>
      <c r="Q19" s="246"/>
      <c r="R19" s="252">
        <v>90000</v>
      </c>
      <c r="S19" s="252"/>
      <c r="T19" s="252"/>
      <c r="U19" s="252">
        <v>2831701.19</v>
      </c>
      <c r="V19" s="40"/>
      <c r="W19" s="40"/>
      <c r="X19" s="40">
        <v>458472.77</v>
      </c>
      <c r="Y19" s="40"/>
      <c r="Z19" s="40">
        <v>304.70999999999998</v>
      </c>
      <c r="AA19" s="40">
        <v>653730</v>
      </c>
      <c r="AB19" s="40"/>
      <c r="AC19" s="247">
        <v>850224.5</v>
      </c>
      <c r="AD19" s="247"/>
      <c r="AE19" s="247"/>
      <c r="AF19" s="247">
        <v>252401.27</v>
      </c>
      <c r="AG19" s="247">
        <v>19605.52</v>
      </c>
      <c r="AH19" s="247"/>
      <c r="AI19" s="247"/>
      <c r="AJ19" s="247"/>
      <c r="AK19" s="77">
        <f t="shared" si="1"/>
        <v>244885.9</v>
      </c>
      <c r="AL19" s="31">
        <f t="shared" si="2"/>
        <v>6240</v>
      </c>
      <c r="AM19" s="21">
        <f t="shared" si="3"/>
        <v>238645.9</v>
      </c>
      <c r="AN19" s="15">
        <f t="shared" si="4"/>
        <v>1112507.48</v>
      </c>
      <c r="AO19" s="16">
        <f t="shared" si="5"/>
        <v>1122231.29</v>
      </c>
      <c r="AP19" s="26">
        <f t="shared" si="6"/>
        <v>-9723.8100000000559</v>
      </c>
    </row>
    <row r="20" spans="1:42" x14ac:dyDescent="0.2">
      <c r="A20" t="s">
        <v>536</v>
      </c>
      <c r="B20" t="s">
        <v>538</v>
      </c>
      <c r="C20" s="72">
        <v>2875</v>
      </c>
      <c r="D20" s="58" t="s">
        <v>1280</v>
      </c>
      <c r="E20" s="252" t="s">
        <v>3230</v>
      </c>
      <c r="F20" s="245">
        <v>657948.53</v>
      </c>
      <c r="G20" s="245">
        <v>0</v>
      </c>
      <c r="H20" s="245">
        <v>191106.55</v>
      </c>
      <c r="I20" s="245"/>
      <c r="J20" s="252">
        <v>2570415.0499999998</v>
      </c>
      <c r="K20" s="252">
        <v>432052.42</v>
      </c>
      <c r="L20" s="252"/>
      <c r="O20" s="246">
        <v>6240</v>
      </c>
      <c r="Q20" s="246"/>
      <c r="R20" s="252">
        <v>90000</v>
      </c>
      <c r="S20" s="252"/>
      <c r="T20" s="252"/>
      <c r="U20" s="252">
        <v>5546813.3099999996</v>
      </c>
      <c r="V20" s="40"/>
      <c r="W20" s="40"/>
      <c r="X20" s="40">
        <v>382757.05</v>
      </c>
      <c r="Y20" s="40">
        <v>1000</v>
      </c>
      <c r="Z20" s="40">
        <v>2962.99</v>
      </c>
      <c r="AA20" s="40">
        <v>742580</v>
      </c>
      <c r="AB20" s="40">
        <v>105</v>
      </c>
      <c r="AC20" s="247">
        <v>826170</v>
      </c>
      <c r="AD20" s="247"/>
      <c r="AE20" s="247"/>
      <c r="AF20" s="247">
        <v>266951.52</v>
      </c>
      <c r="AG20" s="247">
        <v>23887.32</v>
      </c>
      <c r="AH20" s="247"/>
      <c r="AI20" s="247"/>
      <c r="AJ20" s="247"/>
      <c r="AK20" s="77">
        <f t="shared" si="1"/>
        <v>849055.08000000007</v>
      </c>
      <c r="AL20" s="31">
        <f t="shared" si="2"/>
        <v>6240</v>
      </c>
      <c r="AM20" s="21">
        <f t="shared" si="3"/>
        <v>842815.08000000007</v>
      </c>
      <c r="AN20" s="15">
        <f t="shared" si="4"/>
        <v>1129405.04</v>
      </c>
      <c r="AO20" s="16">
        <f t="shared" si="5"/>
        <v>1117008.8400000001</v>
      </c>
      <c r="AP20" s="26">
        <f t="shared" si="6"/>
        <v>12396.199999999953</v>
      </c>
    </row>
    <row r="21" spans="1:42" x14ac:dyDescent="0.2">
      <c r="A21" t="s">
        <v>536</v>
      </c>
      <c r="B21" t="s">
        <v>538</v>
      </c>
      <c r="C21" s="72">
        <v>4102</v>
      </c>
      <c r="D21" s="58" t="s">
        <v>1281</v>
      </c>
      <c r="E21" s="252" t="s">
        <v>3231</v>
      </c>
      <c r="F21" s="245">
        <v>827096.87</v>
      </c>
      <c r="G21" s="245">
        <v>0</v>
      </c>
      <c r="H21" s="245">
        <v>124753.07</v>
      </c>
      <c r="I21" s="245"/>
      <c r="J21" s="252">
        <v>2493692.7999999998</v>
      </c>
      <c r="K21" s="252">
        <v>1295540.75</v>
      </c>
      <c r="L21" s="252"/>
      <c r="O21" s="246">
        <v>27713</v>
      </c>
      <c r="Q21" s="246">
        <v>0</v>
      </c>
      <c r="R21" s="252">
        <v>183000</v>
      </c>
      <c r="S21" s="252"/>
      <c r="T21" s="252"/>
      <c r="U21" s="252">
        <v>1606327.04</v>
      </c>
      <c r="V21" s="40"/>
      <c r="W21" s="40"/>
      <c r="X21" s="40">
        <v>1328953.68</v>
      </c>
      <c r="Y21" s="40"/>
      <c r="Z21" s="40">
        <v>568.33000000000004</v>
      </c>
      <c r="AA21" s="40">
        <v>947100</v>
      </c>
      <c r="AB21" s="40"/>
      <c r="AC21" s="247">
        <v>1313551</v>
      </c>
      <c r="AD21" s="247">
        <v>16400</v>
      </c>
      <c r="AE21" s="247"/>
      <c r="AF21" s="247">
        <v>381608.41</v>
      </c>
      <c r="AG21" s="247">
        <v>71309.52</v>
      </c>
      <c r="AH21" s="247"/>
      <c r="AI21" s="247"/>
      <c r="AJ21" s="247"/>
      <c r="AK21" s="77">
        <f t="shared" si="1"/>
        <v>951849.94</v>
      </c>
      <c r="AL21" s="31">
        <f t="shared" si="2"/>
        <v>27713</v>
      </c>
      <c r="AM21" s="21">
        <f t="shared" si="3"/>
        <v>924136.94</v>
      </c>
      <c r="AN21" s="15">
        <f t="shared" si="4"/>
        <v>2276622.0099999998</v>
      </c>
      <c r="AO21" s="16">
        <f t="shared" si="5"/>
        <v>1782868.93</v>
      </c>
      <c r="AP21" s="26">
        <f t="shared" si="6"/>
        <v>493753.07999999984</v>
      </c>
    </row>
    <row r="22" spans="1:42" x14ac:dyDescent="0.2">
      <c r="A22" t="s">
        <v>536</v>
      </c>
      <c r="B22" t="s">
        <v>538</v>
      </c>
      <c r="C22" s="72">
        <v>3593</v>
      </c>
      <c r="D22" s="58" t="s">
        <v>1282</v>
      </c>
      <c r="E22" s="252" t="s">
        <v>3232</v>
      </c>
      <c r="F22" s="245">
        <v>955625.68</v>
      </c>
      <c r="G22" s="245">
        <v>0</v>
      </c>
      <c r="H22" s="245">
        <v>23404.02</v>
      </c>
      <c r="I22" s="245"/>
      <c r="J22" s="252">
        <v>1852996.17</v>
      </c>
      <c r="K22" s="252">
        <v>490434.17</v>
      </c>
      <c r="L22" s="252"/>
      <c r="O22" s="246">
        <v>43229</v>
      </c>
      <c r="Q22" s="246">
        <v>47730.71</v>
      </c>
      <c r="R22" s="252">
        <v>60000</v>
      </c>
      <c r="S22" s="252"/>
      <c r="T22" s="252"/>
      <c r="U22" s="252">
        <v>1373222.93</v>
      </c>
      <c r="V22" s="40"/>
      <c r="W22" s="40"/>
      <c r="X22" s="40">
        <v>638987.05000000005</v>
      </c>
      <c r="Y22" s="40"/>
      <c r="Z22" s="40">
        <v>1012.74</v>
      </c>
      <c r="AA22" s="40">
        <v>931370</v>
      </c>
      <c r="AB22" s="40"/>
      <c r="AC22" s="247">
        <v>1026093</v>
      </c>
      <c r="AD22" s="247"/>
      <c r="AE22" s="247"/>
      <c r="AF22" s="247">
        <v>244841.63</v>
      </c>
      <c r="AG22" s="247">
        <v>109907</v>
      </c>
      <c r="AH22" s="247"/>
      <c r="AI22" s="247"/>
      <c r="AJ22" s="247"/>
      <c r="AK22" s="77">
        <f t="shared" si="1"/>
        <v>979029.70000000007</v>
      </c>
      <c r="AL22" s="31">
        <f t="shared" si="2"/>
        <v>90959.709999999992</v>
      </c>
      <c r="AM22" s="21">
        <f t="shared" si="3"/>
        <v>888069.99000000011</v>
      </c>
      <c r="AN22" s="15">
        <f t="shared" si="4"/>
        <v>1571369.79</v>
      </c>
      <c r="AO22" s="16">
        <f t="shared" si="5"/>
        <v>1380841.63</v>
      </c>
      <c r="AP22" s="26">
        <f t="shared" si="6"/>
        <v>190528.16000000015</v>
      </c>
    </row>
    <row r="23" spans="1:42" x14ac:dyDescent="0.2">
      <c r="A23" t="s">
        <v>536</v>
      </c>
      <c r="B23" t="s">
        <v>538</v>
      </c>
      <c r="C23" s="72">
        <v>2119</v>
      </c>
      <c r="D23" s="58" t="s">
        <v>1283</v>
      </c>
      <c r="E23" s="252" t="s">
        <v>3233</v>
      </c>
      <c r="F23" s="245">
        <v>525364.65</v>
      </c>
      <c r="G23" s="245">
        <v>3341.04</v>
      </c>
      <c r="H23" s="245">
        <v>115314.77</v>
      </c>
      <c r="I23" s="245"/>
      <c r="J23" s="252">
        <v>1971336.12</v>
      </c>
      <c r="K23" s="252">
        <v>-64934.09</v>
      </c>
      <c r="L23" s="252"/>
      <c r="O23" s="246">
        <v>18830</v>
      </c>
      <c r="Q23" s="246">
        <v>262.70999999999998</v>
      </c>
      <c r="R23" s="252"/>
      <c r="S23" s="252"/>
      <c r="T23" s="252"/>
      <c r="U23" s="252">
        <v>466379.49</v>
      </c>
      <c r="V23" s="40"/>
      <c r="W23" s="40"/>
      <c r="X23" s="40">
        <v>661747.42000000004</v>
      </c>
      <c r="Y23" s="40">
        <v>87900</v>
      </c>
      <c r="Z23" s="40">
        <v>910.72</v>
      </c>
      <c r="AA23" s="40">
        <v>488930</v>
      </c>
      <c r="AB23" s="40"/>
      <c r="AC23" s="247">
        <v>649045</v>
      </c>
      <c r="AD23" s="247"/>
      <c r="AE23" s="247"/>
      <c r="AF23" s="247">
        <v>333169.32</v>
      </c>
      <c r="AG23" s="247">
        <v>1021358.36</v>
      </c>
      <c r="AH23" s="247"/>
      <c r="AI23" s="247"/>
      <c r="AJ23" s="247"/>
      <c r="AK23" s="77">
        <f t="shared" si="1"/>
        <v>644020.46000000008</v>
      </c>
      <c r="AL23" s="31">
        <f t="shared" si="2"/>
        <v>19092.71</v>
      </c>
      <c r="AM23" s="21">
        <f t="shared" si="3"/>
        <v>624927.75000000012</v>
      </c>
      <c r="AN23" s="15">
        <f t="shared" si="4"/>
        <v>1239488.1400000001</v>
      </c>
      <c r="AO23" s="16">
        <f t="shared" si="5"/>
        <v>2003572.6800000002</v>
      </c>
      <c r="AP23" s="26">
        <f t="shared" si="6"/>
        <v>-764084.54</v>
      </c>
    </row>
    <row r="24" spans="1:42" x14ac:dyDescent="0.2">
      <c r="A24" t="s">
        <v>536</v>
      </c>
      <c r="B24" t="s">
        <v>538</v>
      </c>
      <c r="C24" s="72">
        <v>2646</v>
      </c>
      <c r="D24" s="58" t="s">
        <v>1284</v>
      </c>
      <c r="E24" s="252" t="s">
        <v>3234</v>
      </c>
      <c r="F24" s="245">
        <v>122153.42</v>
      </c>
      <c r="G24" s="245">
        <v>3206</v>
      </c>
      <c r="H24" s="245">
        <v>149913.29</v>
      </c>
      <c r="I24" s="245"/>
      <c r="J24" s="252">
        <v>229567.97</v>
      </c>
      <c r="K24" s="252">
        <v>305575.55</v>
      </c>
      <c r="L24" s="252"/>
      <c r="N24" s="246">
        <v>50000</v>
      </c>
      <c r="O24" s="246">
        <v>13822</v>
      </c>
      <c r="Q24" s="246"/>
      <c r="R24" s="252"/>
      <c r="S24" s="252"/>
      <c r="T24" s="252"/>
      <c r="U24" s="252">
        <v>1804328.64</v>
      </c>
      <c r="V24" s="40"/>
      <c r="W24" s="40"/>
      <c r="X24" s="40">
        <v>382526.37</v>
      </c>
      <c r="Y24" s="40"/>
      <c r="Z24" s="40">
        <v>155.13</v>
      </c>
      <c r="AA24" s="40">
        <v>588512</v>
      </c>
      <c r="AB24" s="40"/>
      <c r="AC24" s="247">
        <v>654842</v>
      </c>
      <c r="AD24" s="247"/>
      <c r="AE24" s="247"/>
      <c r="AF24" s="247">
        <v>263694.55</v>
      </c>
      <c r="AG24" s="247">
        <v>176030</v>
      </c>
      <c r="AH24" s="247"/>
      <c r="AI24" s="247"/>
      <c r="AJ24" s="247"/>
      <c r="AK24" s="77">
        <f t="shared" si="1"/>
        <v>275272.71000000002</v>
      </c>
      <c r="AL24" s="31">
        <f t="shared" si="2"/>
        <v>63822</v>
      </c>
      <c r="AM24" s="21">
        <f t="shared" si="3"/>
        <v>211450.71000000002</v>
      </c>
      <c r="AN24" s="15">
        <f t="shared" si="4"/>
        <v>971193.5</v>
      </c>
      <c r="AO24" s="16">
        <f t="shared" si="5"/>
        <v>1094566.55</v>
      </c>
      <c r="AP24" s="26">
        <f t="shared" si="6"/>
        <v>-123373.05000000005</v>
      </c>
    </row>
    <row r="25" spans="1:42" x14ac:dyDescent="0.2">
      <c r="A25" t="s">
        <v>536</v>
      </c>
      <c r="B25" t="s">
        <v>538</v>
      </c>
      <c r="C25" s="72">
        <v>6232</v>
      </c>
      <c r="D25" s="58" t="s">
        <v>1285</v>
      </c>
      <c r="E25" s="252" t="s">
        <v>3235</v>
      </c>
      <c r="F25" s="245">
        <v>215235.32</v>
      </c>
      <c r="G25" s="245">
        <v>0</v>
      </c>
      <c r="H25" s="245">
        <v>341565.65</v>
      </c>
      <c r="I25" s="245"/>
      <c r="J25" s="252">
        <v>447441.98</v>
      </c>
      <c r="K25" s="252">
        <v>89441.98</v>
      </c>
      <c r="L25" s="252"/>
      <c r="O25" s="246">
        <v>57432</v>
      </c>
      <c r="Q25" s="246">
        <v>32.71</v>
      </c>
      <c r="R25" s="252"/>
      <c r="S25" s="252"/>
      <c r="T25" s="252"/>
      <c r="U25" s="252">
        <v>1601555.91</v>
      </c>
      <c r="V25" s="40"/>
      <c r="W25" s="40"/>
      <c r="X25" s="40">
        <v>819485.04</v>
      </c>
      <c r="Y25" s="40"/>
      <c r="Z25" s="40">
        <v>636.94000000000005</v>
      </c>
      <c r="AA25" s="40">
        <v>471000</v>
      </c>
      <c r="AB25" s="40"/>
      <c r="AC25" s="247">
        <v>809499.81</v>
      </c>
      <c r="AD25" s="247"/>
      <c r="AE25" s="247"/>
      <c r="AF25" s="247">
        <v>723247.59</v>
      </c>
      <c r="AG25" s="247">
        <v>14068</v>
      </c>
      <c r="AH25" s="247"/>
      <c r="AI25" s="247"/>
      <c r="AJ25" s="247"/>
      <c r="AK25" s="77">
        <f t="shared" si="1"/>
        <v>556800.97</v>
      </c>
      <c r="AL25" s="31">
        <f t="shared" si="2"/>
        <v>57464.71</v>
      </c>
      <c r="AM25" s="21">
        <f t="shared" si="3"/>
        <v>499336.25999999995</v>
      </c>
      <c r="AN25" s="15">
        <f t="shared" si="4"/>
        <v>1291121.98</v>
      </c>
      <c r="AO25" s="16">
        <f t="shared" si="5"/>
        <v>1546815.4</v>
      </c>
      <c r="AP25" s="26">
        <f t="shared" si="6"/>
        <v>-255693.41999999993</v>
      </c>
    </row>
    <row r="26" spans="1:42" x14ac:dyDescent="0.2">
      <c r="A26" t="s">
        <v>536</v>
      </c>
      <c r="B26" t="s">
        <v>538</v>
      </c>
      <c r="C26" s="72">
        <v>5126</v>
      </c>
      <c r="D26" s="58" t="s">
        <v>1286</v>
      </c>
      <c r="E26" s="252" t="s">
        <v>3236</v>
      </c>
      <c r="F26" s="245">
        <v>272042.99</v>
      </c>
      <c r="G26" s="245">
        <v>0</v>
      </c>
      <c r="H26" s="245">
        <v>145372.41</v>
      </c>
      <c r="I26" s="245"/>
      <c r="J26" s="252">
        <v>112561.86</v>
      </c>
      <c r="K26" s="252">
        <v>225728.37</v>
      </c>
      <c r="L26" s="252"/>
      <c r="O26" s="246">
        <v>16735</v>
      </c>
      <c r="Q26" s="246">
        <v>699.71</v>
      </c>
      <c r="R26" s="252"/>
      <c r="S26" s="252"/>
      <c r="T26" s="252"/>
      <c r="U26" s="252">
        <v>1188537.31</v>
      </c>
      <c r="V26" s="40"/>
      <c r="W26" s="40"/>
      <c r="X26" s="40">
        <v>527279.22</v>
      </c>
      <c r="Y26" s="40"/>
      <c r="Z26" s="40">
        <v>451.75</v>
      </c>
      <c r="AA26" s="40">
        <v>935440</v>
      </c>
      <c r="AB26" s="40"/>
      <c r="AC26" s="247">
        <v>1009183</v>
      </c>
      <c r="AD26" s="247"/>
      <c r="AE26" s="247"/>
      <c r="AF26" s="247">
        <v>595436.07999999996</v>
      </c>
      <c r="AG26" s="247">
        <v>24328.38</v>
      </c>
      <c r="AH26" s="247"/>
      <c r="AI26" s="247"/>
      <c r="AJ26" s="247"/>
      <c r="AK26" s="77">
        <f t="shared" si="1"/>
        <v>417415.4</v>
      </c>
      <c r="AL26" s="31">
        <f t="shared" si="2"/>
        <v>17434.71</v>
      </c>
      <c r="AM26" s="21">
        <f t="shared" si="3"/>
        <v>399980.69</v>
      </c>
      <c r="AN26" s="15">
        <f t="shared" si="4"/>
        <v>1463170.97</v>
      </c>
      <c r="AO26" s="16">
        <f t="shared" si="5"/>
        <v>1628947.46</v>
      </c>
      <c r="AP26" s="26">
        <f t="shared" si="6"/>
        <v>-165776.49</v>
      </c>
    </row>
    <row r="27" spans="1:42" x14ac:dyDescent="0.2">
      <c r="A27" t="s">
        <v>536</v>
      </c>
      <c r="B27" t="s">
        <v>538</v>
      </c>
      <c r="C27" s="72">
        <v>2780</v>
      </c>
      <c r="D27" s="58" t="s">
        <v>1287</v>
      </c>
      <c r="E27" s="252" t="s">
        <v>3356</v>
      </c>
      <c r="F27" s="245">
        <v>130557.31</v>
      </c>
      <c r="G27" s="245">
        <v>0</v>
      </c>
      <c r="H27" s="245">
        <v>160816</v>
      </c>
      <c r="I27" s="245"/>
      <c r="J27" s="252">
        <v>687731.56</v>
      </c>
      <c r="K27" s="252">
        <v>342583.66</v>
      </c>
      <c r="L27" s="252"/>
      <c r="O27" s="246">
        <v>16280</v>
      </c>
      <c r="Q27" s="246">
        <v>415605.68</v>
      </c>
      <c r="R27" s="252"/>
      <c r="S27" s="252"/>
      <c r="T27" s="252"/>
      <c r="U27" s="252">
        <v>3378480.39</v>
      </c>
      <c r="V27" s="40"/>
      <c r="W27" s="40"/>
      <c r="X27" s="40">
        <v>591442.42000000004</v>
      </c>
      <c r="Y27" s="40"/>
      <c r="Z27" s="40">
        <v>318.10000000000002</v>
      </c>
      <c r="AA27" s="40">
        <v>447895</v>
      </c>
      <c r="AB27" s="40"/>
      <c r="AC27" s="247">
        <v>677825.5</v>
      </c>
      <c r="AD27" s="247"/>
      <c r="AE27" s="247"/>
      <c r="AF27" s="247">
        <v>314971.32</v>
      </c>
      <c r="AG27" s="247">
        <v>35</v>
      </c>
      <c r="AH27" s="247"/>
      <c r="AI27" s="247"/>
      <c r="AJ27" s="247"/>
      <c r="AK27" s="77">
        <f t="shared" si="1"/>
        <v>291373.31</v>
      </c>
      <c r="AL27" s="31">
        <f t="shared" si="2"/>
        <v>431885.68</v>
      </c>
      <c r="AM27" s="21">
        <f t="shared" si="3"/>
        <v>-140512.37</v>
      </c>
      <c r="AN27" s="15">
        <f t="shared" si="4"/>
        <v>1039655.52</v>
      </c>
      <c r="AO27" s="16">
        <f t="shared" si="5"/>
        <v>992831.82000000007</v>
      </c>
      <c r="AP27" s="26">
        <f t="shared" si="6"/>
        <v>46823.699999999953</v>
      </c>
    </row>
    <row r="28" spans="1:42" x14ac:dyDescent="0.2">
      <c r="A28" t="s">
        <v>536</v>
      </c>
      <c r="B28" t="s">
        <v>538</v>
      </c>
      <c r="C28" s="72">
        <v>2904</v>
      </c>
      <c r="D28" s="58" t="s">
        <v>1288</v>
      </c>
      <c r="E28" s="252" t="s">
        <v>3361</v>
      </c>
      <c r="F28" s="245">
        <v>225862.75</v>
      </c>
      <c r="G28" s="245">
        <v>0</v>
      </c>
      <c r="H28" s="245">
        <v>168854.39999999999</v>
      </c>
      <c r="I28" s="245"/>
      <c r="J28" s="252">
        <v>3515576.2</v>
      </c>
      <c r="K28" s="252">
        <v>270913.33</v>
      </c>
      <c r="L28" s="252"/>
      <c r="O28" s="246">
        <v>42064</v>
      </c>
      <c r="Q28" s="246">
        <v>32.71</v>
      </c>
      <c r="R28" s="252"/>
      <c r="S28" s="252"/>
      <c r="T28" s="252">
        <v>25000</v>
      </c>
      <c r="U28" s="252">
        <v>4652638.84</v>
      </c>
      <c r="V28" s="40"/>
      <c r="W28" s="40"/>
      <c r="X28" s="40">
        <v>346846.6</v>
      </c>
      <c r="Y28" s="40"/>
      <c r="Z28" s="40">
        <v>465.8</v>
      </c>
      <c r="AA28" s="40">
        <v>427660</v>
      </c>
      <c r="AB28" s="40"/>
      <c r="AC28" s="247">
        <v>511959</v>
      </c>
      <c r="AD28" s="247"/>
      <c r="AE28" s="247"/>
      <c r="AF28" s="247">
        <v>227606.01</v>
      </c>
      <c r="AG28" s="247">
        <v>2889.58</v>
      </c>
      <c r="AH28" s="247"/>
      <c r="AI28" s="247"/>
      <c r="AJ28" s="247"/>
      <c r="AK28" s="77">
        <f t="shared" si="1"/>
        <v>394717.15</v>
      </c>
      <c r="AL28" s="31">
        <f t="shared" si="2"/>
        <v>42096.71</v>
      </c>
      <c r="AM28" s="21">
        <f t="shared" si="3"/>
        <v>352620.44</v>
      </c>
      <c r="AN28" s="15">
        <f t="shared" si="4"/>
        <v>774972.39999999991</v>
      </c>
      <c r="AO28" s="16">
        <f t="shared" si="5"/>
        <v>742454.59</v>
      </c>
      <c r="AP28" s="26">
        <f t="shared" si="6"/>
        <v>32517.809999999939</v>
      </c>
    </row>
    <row r="29" spans="1:42" x14ac:dyDescent="0.2">
      <c r="A29" t="s">
        <v>541</v>
      </c>
      <c r="B29" t="s">
        <v>542</v>
      </c>
      <c r="C29" s="72">
        <v>3964</v>
      </c>
      <c r="D29" s="58" t="s">
        <v>1289</v>
      </c>
      <c r="E29" s="252" t="s">
        <v>3237</v>
      </c>
      <c r="F29" s="245">
        <v>342336.06</v>
      </c>
      <c r="G29" s="245">
        <v>0</v>
      </c>
      <c r="H29" s="245">
        <v>18400</v>
      </c>
      <c r="I29" s="245"/>
      <c r="J29" s="252">
        <v>2265304.2799999998</v>
      </c>
      <c r="K29" s="252">
        <v>318757.5</v>
      </c>
      <c r="L29" s="252"/>
      <c r="Q29" s="246"/>
      <c r="R29" s="252"/>
      <c r="S29" s="252"/>
      <c r="T29" s="252">
        <v>-1234725.33</v>
      </c>
      <c r="U29" s="252">
        <v>3908830.71</v>
      </c>
      <c r="V29" s="40"/>
      <c r="W29" s="40"/>
      <c r="X29" s="40">
        <v>274646.34999999998</v>
      </c>
      <c r="Y29" s="40">
        <v>255330.19</v>
      </c>
      <c r="Z29" s="40">
        <v>369.72</v>
      </c>
      <c r="AA29" s="40">
        <v>873460</v>
      </c>
      <c r="AB29" s="40">
        <v>561200</v>
      </c>
      <c r="AC29" s="247">
        <v>1231790</v>
      </c>
      <c r="AD29" s="247"/>
      <c r="AE29" s="247"/>
      <c r="AF29" s="247">
        <v>317770.15000000002</v>
      </c>
      <c r="AG29" s="247">
        <v>127525.65</v>
      </c>
      <c r="AH29" s="247"/>
      <c r="AI29" s="247"/>
      <c r="AJ29" s="247">
        <v>1231</v>
      </c>
      <c r="AK29" s="77">
        <f t="shared" si="1"/>
        <v>360736.06</v>
      </c>
      <c r="AL29" s="31">
        <f t="shared" si="2"/>
        <v>0</v>
      </c>
      <c r="AM29" s="21">
        <f t="shared" si="3"/>
        <v>360736.06</v>
      </c>
      <c r="AN29" s="15">
        <f t="shared" si="4"/>
        <v>1965006.26</v>
      </c>
      <c r="AO29" s="16">
        <f t="shared" si="5"/>
        <v>1678316.7999999998</v>
      </c>
      <c r="AP29" s="26">
        <f t="shared" si="6"/>
        <v>286689.4600000002</v>
      </c>
    </row>
    <row r="30" spans="1:42" x14ac:dyDescent="0.2">
      <c r="A30" t="s">
        <v>541</v>
      </c>
      <c r="B30" t="s">
        <v>542</v>
      </c>
      <c r="C30" s="72">
        <v>5112</v>
      </c>
      <c r="D30" s="58" t="s">
        <v>1290</v>
      </c>
      <c r="E30" s="252" t="s">
        <v>3238</v>
      </c>
      <c r="F30" s="245">
        <v>253444.49</v>
      </c>
      <c r="G30" s="245">
        <v>0</v>
      </c>
      <c r="H30" s="245">
        <v>203875.20000000001</v>
      </c>
      <c r="I30" s="245"/>
      <c r="J30" s="252">
        <v>920784</v>
      </c>
      <c r="K30" s="252">
        <v>326513</v>
      </c>
      <c r="L30" s="252"/>
      <c r="Q30" s="246">
        <v>46.73</v>
      </c>
      <c r="R30" s="252"/>
      <c r="S30" s="252"/>
      <c r="T30" s="252">
        <v>-2230501.0499999998</v>
      </c>
      <c r="U30" s="252">
        <v>3967213.3</v>
      </c>
      <c r="V30" s="40">
        <v>515.61</v>
      </c>
      <c r="W30" s="40"/>
      <c r="X30" s="40">
        <v>615675.29</v>
      </c>
      <c r="Y30" s="40"/>
      <c r="Z30" s="40"/>
      <c r="AA30" s="40">
        <v>777140</v>
      </c>
      <c r="AB30" s="40">
        <v>100000</v>
      </c>
      <c r="AC30" s="247">
        <v>996170.3</v>
      </c>
      <c r="AD30" s="247"/>
      <c r="AE30" s="247">
        <v>10804</v>
      </c>
      <c r="AF30" s="247">
        <v>419626.19</v>
      </c>
      <c r="AG30" s="247">
        <v>90692</v>
      </c>
      <c r="AH30" s="247"/>
      <c r="AI30" s="247"/>
      <c r="AJ30" s="247"/>
      <c r="AK30" s="77">
        <f t="shared" si="1"/>
        <v>457319.69</v>
      </c>
      <c r="AL30" s="31">
        <f t="shared" si="2"/>
        <v>46.73</v>
      </c>
      <c r="AM30" s="21">
        <f t="shared" si="3"/>
        <v>457272.96</v>
      </c>
      <c r="AN30" s="15">
        <f t="shared" si="4"/>
        <v>1493330.9</v>
      </c>
      <c r="AO30" s="16">
        <f t="shared" si="5"/>
        <v>1517292.49</v>
      </c>
      <c r="AP30" s="26">
        <f t="shared" si="6"/>
        <v>-23961.590000000084</v>
      </c>
    </row>
    <row r="31" spans="1:42" x14ac:dyDescent="0.2">
      <c r="A31" t="s">
        <v>541</v>
      </c>
      <c r="B31" t="s">
        <v>542</v>
      </c>
      <c r="C31" s="72">
        <v>2863</v>
      </c>
      <c r="D31" s="58" t="s">
        <v>1291</v>
      </c>
      <c r="E31" s="252" t="s">
        <v>3239</v>
      </c>
      <c r="F31" s="245">
        <v>581798.85</v>
      </c>
      <c r="G31" s="245">
        <v>0</v>
      </c>
      <c r="H31" s="245">
        <v>51037.55</v>
      </c>
      <c r="I31" s="245"/>
      <c r="J31" s="252">
        <v>18785</v>
      </c>
      <c r="K31" s="252">
        <v>281858.15999999997</v>
      </c>
      <c r="L31" s="252"/>
      <c r="Q31" s="246"/>
      <c r="R31" s="252"/>
      <c r="S31" s="252"/>
      <c r="T31" s="252"/>
      <c r="U31" s="252">
        <v>1728640.99</v>
      </c>
      <c r="V31" s="40"/>
      <c r="W31" s="40"/>
      <c r="X31" s="40">
        <v>507288.57</v>
      </c>
      <c r="Y31" s="40"/>
      <c r="Z31" s="40">
        <v>765.23</v>
      </c>
      <c r="AA31" s="40">
        <v>770000</v>
      </c>
      <c r="AB31" s="40">
        <v>60309.38</v>
      </c>
      <c r="AC31" s="247">
        <v>838770</v>
      </c>
      <c r="AD31" s="247"/>
      <c r="AE31" s="247"/>
      <c r="AF31" s="247">
        <v>221040.66</v>
      </c>
      <c r="AG31" s="247">
        <v>100383.42</v>
      </c>
      <c r="AH31" s="247"/>
      <c r="AI31" s="247"/>
      <c r="AJ31" s="247"/>
      <c r="AK31" s="77">
        <f t="shared" si="1"/>
        <v>632836.4</v>
      </c>
      <c r="AL31" s="31">
        <f t="shared" si="2"/>
        <v>0</v>
      </c>
      <c r="AM31" s="21">
        <f t="shared" si="3"/>
        <v>632836.4</v>
      </c>
      <c r="AN31" s="15">
        <f t="shared" si="4"/>
        <v>1338363.18</v>
      </c>
      <c r="AO31" s="16">
        <f t="shared" si="5"/>
        <v>1160194.0799999998</v>
      </c>
      <c r="AP31" s="26">
        <f t="shared" si="6"/>
        <v>178169.10000000009</v>
      </c>
    </row>
    <row r="32" spans="1:42" x14ac:dyDescent="0.2">
      <c r="A32" t="s">
        <v>541</v>
      </c>
      <c r="B32" t="s">
        <v>542</v>
      </c>
      <c r="C32" s="72">
        <v>3378</v>
      </c>
      <c r="D32" s="58" t="s">
        <v>1292</v>
      </c>
      <c r="E32" s="252" t="s">
        <v>3240</v>
      </c>
      <c r="F32" s="245">
        <v>253576.38</v>
      </c>
      <c r="G32" s="245">
        <v>29976</v>
      </c>
      <c r="H32" s="245">
        <v>46432.28</v>
      </c>
      <c r="I32" s="245"/>
      <c r="J32" s="252">
        <v>12098.8</v>
      </c>
      <c r="K32" s="252">
        <v>323248.28000000003</v>
      </c>
      <c r="L32" s="252"/>
      <c r="Q32" s="246">
        <v>248025.21</v>
      </c>
      <c r="R32" s="252"/>
      <c r="S32" s="252"/>
      <c r="T32" s="252">
        <v>-1577763.78</v>
      </c>
      <c r="U32" s="252">
        <v>2399403.2599999998</v>
      </c>
      <c r="V32" s="40"/>
      <c r="W32" s="40"/>
      <c r="X32" s="40">
        <v>317082.15999999997</v>
      </c>
      <c r="Y32" s="40"/>
      <c r="Z32" s="40"/>
      <c r="AA32" s="40"/>
      <c r="AB32" s="40">
        <v>79020.61</v>
      </c>
      <c r="AC32" s="247">
        <v>188236</v>
      </c>
      <c r="AD32" s="247"/>
      <c r="AE32" s="247">
        <v>51124</v>
      </c>
      <c r="AF32" s="247">
        <v>437062.91</v>
      </c>
      <c r="AG32" s="247">
        <v>67470.399999999994</v>
      </c>
      <c r="AH32" s="247"/>
      <c r="AI32" s="247"/>
      <c r="AJ32" s="247">
        <v>449.41</v>
      </c>
      <c r="AK32" s="77">
        <f t="shared" si="1"/>
        <v>329984.66000000003</v>
      </c>
      <c r="AL32" s="31">
        <f t="shared" si="2"/>
        <v>248025.21</v>
      </c>
      <c r="AM32" s="21">
        <f t="shared" si="3"/>
        <v>81959.450000000041</v>
      </c>
      <c r="AN32" s="15">
        <f t="shared" si="4"/>
        <v>396102.76999999996</v>
      </c>
      <c r="AO32" s="16">
        <f t="shared" si="5"/>
        <v>744342.72</v>
      </c>
      <c r="AP32" s="26">
        <f t="shared" si="6"/>
        <v>-348239.95</v>
      </c>
    </row>
    <row r="33" spans="1:42" x14ac:dyDescent="0.2">
      <c r="A33" t="s">
        <v>541</v>
      </c>
      <c r="B33" t="s">
        <v>542</v>
      </c>
      <c r="C33" s="72">
        <v>3946</v>
      </c>
      <c r="D33" s="58" t="s">
        <v>1293</v>
      </c>
      <c r="E33" s="252" t="s">
        <v>3241</v>
      </c>
      <c r="F33" s="245">
        <v>433819.9</v>
      </c>
      <c r="G33" s="245">
        <v>0</v>
      </c>
      <c r="H33" s="245">
        <v>52018.51</v>
      </c>
      <c r="I33" s="245"/>
      <c r="J33" s="252">
        <v>11297408.66</v>
      </c>
      <c r="K33" s="252">
        <v>479291.79</v>
      </c>
      <c r="L33" s="252"/>
      <c r="Q33" s="246">
        <v>280</v>
      </c>
      <c r="R33" s="252"/>
      <c r="S33" s="252"/>
      <c r="T33" s="252">
        <v>4064707.73</v>
      </c>
      <c r="U33" s="252">
        <v>8039383.1299999999</v>
      </c>
      <c r="V33" s="40"/>
      <c r="W33" s="40"/>
      <c r="X33" s="40">
        <v>988478.3</v>
      </c>
      <c r="Y33" s="40"/>
      <c r="Z33" s="40">
        <v>661.75</v>
      </c>
      <c r="AA33" s="40">
        <v>551860</v>
      </c>
      <c r="AB33" s="40"/>
      <c r="AC33" s="247">
        <v>904361</v>
      </c>
      <c r="AD33" s="247"/>
      <c r="AE33" s="247">
        <v>5208</v>
      </c>
      <c r="AF33" s="247">
        <v>351081.06</v>
      </c>
      <c r="AG33" s="247">
        <v>111893.99</v>
      </c>
      <c r="AH33" s="247"/>
      <c r="AI33" s="247"/>
      <c r="AJ33" s="247"/>
      <c r="AK33" s="77">
        <f t="shared" si="1"/>
        <v>485838.41000000003</v>
      </c>
      <c r="AL33" s="31">
        <f t="shared" si="2"/>
        <v>280</v>
      </c>
      <c r="AM33" s="21">
        <f t="shared" si="3"/>
        <v>485558.41000000003</v>
      </c>
      <c r="AN33" s="15">
        <f t="shared" si="4"/>
        <v>1541000.05</v>
      </c>
      <c r="AO33" s="16">
        <f t="shared" si="5"/>
        <v>1372544.05</v>
      </c>
      <c r="AP33" s="26">
        <f t="shared" si="6"/>
        <v>168456</v>
      </c>
    </row>
    <row r="34" spans="1:42" x14ac:dyDescent="0.2">
      <c r="A34" t="s">
        <v>541</v>
      </c>
      <c r="B34" t="s">
        <v>542</v>
      </c>
      <c r="C34" s="72">
        <v>4332</v>
      </c>
      <c r="D34" s="58" t="s">
        <v>1294</v>
      </c>
      <c r="E34" s="252" t="s">
        <v>3242</v>
      </c>
      <c r="F34" s="245">
        <v>380804.89</v>
      </c>
      <c r="G34" s="245">
        <v>0</v>
      </c>
      <c r="H34" s="245">
        <v>124659.81</v>
      </c>
      <c r="I34" s="245"/>
      <c r="J34" s="252">
        <v>2167640.94</v>
      </c>
      <c r="K34" s="252">
        <v>123911.7</v>
      </c>
      <c r="L34" s="252"/>
      <c r="O34" s="246">
        <v>242</v>
      </c>
      <c r="Q34" s="246"/>
      <c r="R34" s="252"/>
      <c r="S34" s="252"/>
      <c r="T34" s="252">
        <v>541704.46</v>
      </c>
      <c r="U34" s="252">
        <v>2109112.34</v>
      </c>
      <c r="V34" s="40"/>
      <c r="W34" s="40"/>
      <c r="X34" s="40">
        <v>586317.53</v>
      </c>
      <c r="Y34" s="40"/>
      <c r="Z34" s="40">
        <v>460.18</v>
      </c>
      <c r="AA34" s="40">
        <v>516540</v>
      </c>
      <c r="AB34" s="40">
        <v>294562</v>
      </c>
      <c r="AC34" s="247">
        <v>811012</v>
      </c>
      <c r="AD34" s="247">
        <v>5982</v>
      </c>
      <c r="AE34" s="247"/>
      <c r="AF34" s="247">
        <v>287520.89</v>
      </c>
      <c r="AG34" s="247">
        <v>131897.28</v>
      </c>
      <c r="AH34" s="247"/>
      <c r="AI34" s="247"/>
      <c r="AJ34" s="247">
        <v>3000</v>
      </c>
      <c r="AK34" s="77">
        <f t="shared" si="1"/>
        <v>505464.7</v>
      </c>
      <c r="AL34" s="31">
        <f t="shared" si="2"/>
        <v>242</v>
      </c>
      <c r="AM34" s="21">
        <f t="shared" si="3"/>
        <v>505222.7</v>
      </c>
      <c r="AN34" s="15">
        <f t="shared" si="4"/>
        <v>1397879.71</v>
      </c>
      <c r="AO34" s="16">
        <f t="shared" si="5"/>
        <v>1239412.1700000002</v>
      </c>
      <c r="AP34" s="26">
        <f t="shared" si="6"/>
        <v>158467.5399999998</v>
      </c>
    </row>
    <row r="35" spans="1:42" x14ac:dyDescent="0.2">
      <c r="A35" t="s">
        <v>541</v>
      </c>
      <c r="B35" t="s">
        <v>542</v>
      </c>
      <c r="C35" s="72">
        <v>2103</v>
      </c>
      <c r="D35" s="58" t="s">
        <v>1295</v>
      </c>
      <c r="E35" s="252" t="s">
        <v>3243</v>
      </c>
      <c r="F35" s="245">
        <v>371414.68</v>
      </c>
      <c r="G35" s="245">
        <v>2500</v>
      </c>
      <c r="H35" s="245">
        <v>46040.82</v>
      </c>
      <c r="I35" s="245"/>
      <c r="J35" s="252">
        <v>2178049.63</v>
      </c>
      <c r="K35" s="252">
        <v>260977.21</v>
      </c>
      <c r="L35" s="252"/>
      <c r="Q35" s="246">
        <v>29966.93</v>
      </c>
      <c r="R35" s="252"/>
      <c r="S35" s="252"/>
      <c r="T35" s="252">
        <v>783827.26</v>
      </c>
      <c r="U35" s="252">
        <v>2003005.18</v>
      </c>
      <c r="V35" s="40"/>
      <c r="W35" s="40"/>
      <c r="X35" s="40">
        <v>512255.35</v>
      </c>
      <c r="Y35" s="40">
        <v>20000</v>
      </c>
      <c r="Z35" s="40">
        <v>991.16</v>
      </c>
      <c r="AA35" s="40"/>
      <c r="AB35" s="40">
        <v>150000</v>
      </c>
      <c r="AC35" s="247">
        <v>166434</v>
      </c>
      <c r="AD35" s="247"/>
      <c r="AE35" s="247">
        <v>2520</v>
      </c>
      <c r="AF35" s="247">
        <v>333701.63</v>
      </c>
      <c r="AG35" s="247">
        <v>111902.91</v>
      </c>
      <c r="AH35" s="247"/>
      <c r="AI35" s="247"/>
      <c r="AJ35" s="247"/>
      <c r="AK35" s="77">
        <f t="shared" si="1"/>
        <v>419955.5</v>
      </c>
      <c r="AL35" s="31">
        <f t="shared" si="2"/>
        <v>29966.93</v>
      </c>
      <c r="AM35" s="21">
        <f t="shared" si="3"/>
        <v>389988.57</v>
      </c>
      <c r="AN35" s="15">
        <f t="shared" si="4"/>
        <v>683246.51</v>
      </c>
      <c r="AO35" s="16">
        <f t="shared" si="5"/>
        <v>614558.54</v>
      </c>
      <c r="AP35" s="26">
        <f t="shared" si="6"/>
        <v>68687.969999999972</v>
      </c>
    </row>
    <row r="36" spans="1:42" x14ac:dyDescent="0.2">
      <c r="A36" t="s">
        <v>541</v>
      </c>
      <c r="B36" t="s">
        <v>542</v>
      </c>
      <c r="C36" s="72">
        <v>2710</v>
      </c>
      <c r="D36" s="58" t="s">
        <v>1296</v>
      </c>
      <c r="E36" s="254" t="s">
        <v>3244</v>
      </c>
      <c r="F36" s="245">
        <v>372182.74</v>
      </c>
      <c r="G36" s="245">
        <v>0</v>
      </c>
      <c r="H36" s="245">
        <v>10607.42</v>
      </c>
      <c r="I36" s="245"/>
      <c r="J36" s="252">
        <v>1259075.25</v>
      </c>
      <c r="K36" s="252">
        <v>128381.68</v>
      </c>
      <c r="L36" s="252"/>
      <c r="Q36" s="246"/>
      <c r="R36" s="252"/>
      <c r="S36" s="252"/>
      <c r="T36" s="252">
        <v>-421262.16</v>
      </c>
      <c r="U36" s="252">
        <v>2067007.72</v>
      </c>
      <c r="V36" s="40"/>
      <c r="W36" s="40"/>
      <c r="X36" s="40">
        <v>596697.97</v>
      </c>
      <c r="Y36" s="40"/>
      <c r="Z36" s="40">
        <v>362.56</v>
      </c>
      <c r="AA36" s="40"/>
      <c r="AB36" s="40"/>
      <c r="AC36" s="247">
        <v>125630</v>
      </c>
      <c r="AD36" s="247"/>
      <c r="AE36" s="247">
        <v>17644</v>
      </c>
      <c r="AF36" s="247">
        <v>261560.79</v>
      </c>
      <c r="AG36" s="247">
        <v>65324.21</v>
      </c>
      <c r="AH36" s="247"/>
      <c r="AI36" s="247"/>
      <c r="AJ36" s="247"/>
      <c r="AK36" s="77">
        <f t="shared" si="1"/>
        <v>382790.16</v>
      </c>
      <c r="AL36" s="31">
        <f t="shared" si="2"/>
        <v>0</v>
      </c>
      <c r="AM36" s="21">
        <f t="shared" si="3"/>
        <v>382790.16</v>
      </c>
      <c r="AN36" s="15">
        <f t="shared" si="4"/>
        <v>597060.53</v>
      </c>
      <c r="AO36" s="16">
        <f t="shared" si="5"/>
        <v>470159.00000000006</v>
      </c>
      <c r="AP36" s="26">
        <f t="shared" si="6"/>
        <v>126901.52999999997</v>
      </c>
    </row>
    <row r="37" spans="1:42" x14ac:dyDescent="0.2">
      <c r="A37" t="s">
        <v>541</v>
      </c>
      <c r="B37" t="s">
        <v>542</v>
      </c>
      <c r="C37" s="72">
        <v>2476</v>
      </c>
      <c r="D37" s="58" t="s">
        <v>1297</v>
      </c>
      <c r="E37" s="252" t="s">
        <v>3245</v>
      </c>
      <c r="F37" s="245">
        <v>250230.59</v>
      </c>
      <c r="G37" s="245">
        <v>0</v>
      </c>
      <c r="H37" s="245">
        <v>167466.97</v>
      </c>
      <c r="I37" s="245"/>
      <c r="J37" s="252">
        <v>548552.94999999995</v>
      </c>
      <c r="K37" s="252">
        <v>901896.57</v>
      </c>
      <c r="L37" s="252"/>
      <c r="Q37" s="246"/>
      <c r="R37" s="252"/>
      <c r="S37" s="252"/>
      <c r="T37" s="252">
        <v>-1052658.8400000001</v>
      </c>
      <c r="U37" s="252">
        <v>2721924.84</v>
      </c>
      <c r="V37" s="40"/>
      <c r="W37" s="40"/>
      <c r="X37" s="40">
        <v>746458.34</v>
      </c>
      <c r="Y37" s="40"/>
      <c r="Z37" s="40">
        <v>279.39999999999998</v>
      </c>
      <c r="AA37" s="40">
        <v>530182</v>
      </c>
      <c r="AB37" s="40">
        <v>132910</v>
      </c>
      <c r="AC37" s="247">
        <v>826411</v>
      </c>
      <c r="AD37" s="247"/>
      <c r="AE37" s="247">
        <v>12112</v>
      </c>
      <c r="AF37" s="247">
        <v>282588.65999999997</v>
      </c>
      <c r="AG37" s="247">
        <v>103013</v>
      </c>
      <c r="AH37" s="247"/>
      <c r="AI37" s="247"/>
      <c r="AJ37" s="247"/>
      <c r="AK37" s="77">
        <f t="shared" si="1"/>
        <v>417697.56</v>
      </c>
      <c r="AL37" s="31">
        <f t="shared" si="2"/>
        <v>0</v>
      </c>
      <c r="AM37" s="21">
        <f t="shared" si="3"/>
        <v>417697.56</v>
      </c>
      <c r="AN37" s="15">
        <f t="shared" si="4"/>
        <v>1409829.74</v>
      </c>
      <c r="AO37" s="16">
        <f t="shared" si="5"/>
        <v>1224124.6599999999</v>
      </c>
      <c r="AP37" s="26">
        <f t="shared" si="6"/>
        <v>185705.08000000007</v>
      </c>
    </row>
    <row r="38" spans="1:42" x14ac:dyDescent="0.2">
      <c r="A38" t="s">
        <v>545</v>
      </c>
      <c r="B38" t="s">
        <v>546</v>
      </c>
      <c r="C38" s="72">
        <v>3590</v>
      </c>
      <c r="D38" s="58" t="s">
        <v>1298</v>
      </c>
      <c r="E38" s="252" t="s">
        <v>3246</v>
      </c>
      <c r="F38" s="245">
        <v>281745.24</v>
      </c>
      <c r="G38" s="245">
        <v>0</v>
      </c>
      <c r="H38" s="245">
        <v>84450.71</v>
      </c>
      <c r="I38" s="245"/>
      <c r="J38" s="252">
        <v>3</v>
      </c>
      <c r="K38" s="252">
        <v>-70862.320000000007</v>
      </c>
      <c r="L38" s="252"/>
      <c r="O38" s="246">
        <v>1050</v>
      </c>
      <c r="Q38" s="246">
        <v>95.86</v>
      </c>
      <c r="R38" s="252"/>
      <c r="S38" s="252"/>
      <c r="T38" s="252">
        <v>79693</v>
      </c>
      <c r="U38" s="252">
        <v>1153430.04</v>
      </c>
      <c r="V38" s="40"/>
      <c r="W38" s="40"/>
      <c r="X38" s="40">
        <v>486437.24</v>
      </c>
      <c r="Y38" s="40"/>
      <c r="Z38" s="40">
        <v>466.98</v>
      </c>
      <c r="AA38" s="40">
        <v>647180</v>
      </c>
      <c r="AB38" s="40"/>
      <c r="AC38" s="247">
        <v>775172</v>
      </c>
      <c r="AD38" s="247"/>
      <c r="AE38" s="247">
        <v>6880</v>
      </c>
      <c r="AF38" s="247">
        <v>198743.21</v>
      </c>
      <c r="AG38" s="247">
        <v>49930.55</v>
      </c>
      <c r="AH38" s="247"/>
      <c r="AI38" s="247"/>
      <c r="AJ38" s="247"/>
      <c r="AK38" s="77">
        <f t="shared" si="1"/>
        <v>366195.95</v>
      </c>
      <c r="AL38" s="31">
        <f t="shared" si="2"/>
        <v>1145.8599999999999</v>
      </c>
      <c r="AM38" s="21">
        <f t="shared" si="3"/>
        <v>365050.09</v>
      </c>
      <c r="AN38" s="15">
        <f t="shared" si="4"/>
        <v>1134084.22</v>
      </c>
      <c r="AO38" s="16">
        <f t="shared" si="5"/>
        <v>1030725.76</v>
      </c>
      <c r="AP38" s="26">
        <f t="shared" si="6"/>
        <v>103358.45999999996</v>
      </c>
    </row>
    <row r="39" spans="1:42" x14ac:dyDescent="0.2">
      <c r="A39" t="s">
        <v>545</v>
      </c>
      <c r="B39" t="s">
        <v>546</v>
      </c>
      <c r="C39" s="72">
        <v>4275</v>
      </c>
      <c r="D39" s="58" t="s">
        <v>1299</v>
      </c>
      <c r="E39" s="252" t="s">
        <v>3247</v>
      </c>
      <c r="F39" s="245">
        <v>441034.81</v>
      </c>
      <c r="G39" s="245">
        <v>0</v>
      </c>
      <c r="H39" s="245">
        <v>189590.44</v>
      </c>
      <c r="I39" s="245"/>
      <c r="J39" s="252">
        <v>-415312.88</v>
      </c>
      <c r="K39" s="252">
        <v>97959.94</v>
      </c>
      <c r="L39" s="252"/>
      <c r="O39" s="246">
        <v>260325</v>
      </c>
      <c r="Q39" s="246">
        <v>0</v>
      </c>
      <c r="R39" s="252"/>
      <c r="S39" s="252">
        <v>-2304521.69</v>
      </c>
      <c r="T39" s="252">
        <v>-291259</v>
      </c>
      <c r="U39" s="252">
        <v>2737074.7</v>
      </c>
      <c r="V39" s="40"/>
      <c r="W39" s="40"/>
      <c r="X39" s="40">
        <v>529432.18000000005</v>
      </c>
      <c r="Y39" s="40">
        <v>73540</v>
      </c>
      <c r="Z39" s="40">
        <v>550.54999999999995</v>
      </c>
      <c r="AA39" s="40">
        <v>616480</v>
      </c>
      <c r="AB39" s="40"/>
      <c r="AC39" s="247">
        <v>682980</v>
      </c>
      <c r="AD39" s="247"/>
      <c r="AE39" s="247">
        <v>6880</v>
      </c>
      <c r="AF39" s="247">
        <v>225291.63</v>
      </c>
      <c r="AG39" s="247">
        <v>75229.22</v>
      </c>
      <c r="AH39" s="247"/>
      <c r="AI39" s="247"/>
      <c r="AJ39" s="247"/>
      <c r="AK39" s="77">
        <f t="shared" si="1"/>
        <v>630625.25</v>
      </c>
      <c r="AL39" s="31">
        <f t="shared" si="2"/>
        <v>260325</v>
      </c>
      <c r="AM39" s="21">
        <f t="shared" si="3"/>
        <v>370300.25</v>
      </c>
      <c r="AN39" s="15">
        <f t="shared" si="4"/>
        <v>1220002.73</v>
      </c>
      <c r="AO39" s="16">
        <f t="shared" si="5"/>
        <v>990380.85</v>
      </c>
      <c r="AP39" s="26">
        <f t="shared" si="6"/>
        <v>229621.88</v>
      </c>
    </row>
    <row r="40" spans="1:42" x14ac:dyDescent="0.2">
      <c r="A40" t="s">
        <v>545</v>
      </c>
      <c r="B40" t="s">
        <v>546</v>
      </c>
      <c r="C40" s="72">
        <v>1050</v>
      </c>
      <c r="D40" s="58" t="s">
        <v>1300</v>
      </c>
      <c r="E40" s="252" t="s">
        <v>3248</v>
      </c>
      <c r="F40" s="245">
        <v>626207.12</v>
      </c>
      <c r="G40" s="245">
        <v>0</v>
      </c>
      <c r="H40" s="245">
        <v>133184.39000000001</v>
      </c>
      <c r="I40" s="245"/>
      <c r="J40" s="252">
        <v>146621.59</v>
      </c>
      <c r="K40" s="252">
        <v>121845.18</v>
      </c>
      <c r="L40" s="252"/>
      <c r="O40" s="246">
        <v>6300</v>
      </c>
      <c r="Q40" s="246"/>
      <c r="R40" s="252"/>
      <c r="S40" s="252"/>
      <c r="T40" s="252">
        <v>24543</v>
      </c>
      <c r="U40" s="252">
        <v>1656318.18</v>
      </c>
      <c r="V40" s="40"/>
      <c r="W40" s="40"/>
      <c r="X40" s="40">
        <v>351769.87</v>
      </c>
      <c r="Y40" s="40">
        <v>122400</v>
      </c>
      <c r="Z40" s="40">
        <v>2057.84</v>
      </c>
      <c r="AA40" s="40">
        <v>739100</v>
      </c>
      <c r="AB40" s="40"/>
      <c r="AC40" s="247">
        <v>805712</v>
      </c>
      <c r="AD40" s="247"/>
      <c r="AE40" s="247">
        <v>7840</v>
      </c>
      <c r="AF40" s="247">
        <v>196712.66</v>
      </c>
      <c r="AG40" s="247">
        <v>77478.070000000007</v>
      </c>
      <c r="AH40" s="247"/>
      <c r="AI40" s="247"/>
      <c r="AJ40" s="247"/>
      <c r="AK40" s="77">
        <f t="shared" si="1"/>
        <v>759391.51</v>
      </c>
      <c r="AL40" s="31">
        <f t="shared" si="2"/>
        <v>6300</v>
      </c>
      <c r="AM40" s="21">
        <f t="shared" si="3"/>
        <v>753091.51</v>
      </c>
      <c r="AN40" s="15">
        <f t="shared" si="4"/>
        <v>1215327.71</v>
      </c>
      <c r="AO40" s="16">
        <f t="shared" si="5"/>
        <v>1087742.73</v>
      </c>
      <c r="AP40" s="26">
        <f t="shared" si="6"/>
        <v>127584.97999999998</v>
      </c>
    </row>
    <row r="41" spans="1:42" x14ac:dyDescent="0.2">
      <c r="A41" t="s">
        <v>545</v>
      </c>
      <c r="B41" t="s">
        <v>546</v>
      </c>
      <c r="C41" s="72">
        <v>2081</v>
      </c>
      <c r="D41" s="58" t="s">
        <v>1301</v>
      </c>
      <c r="E41" s="252" t="s">
        <v>3249</v>
      </c>
      <c r="F41" s="245">
        <v>169821.04</v>
      </c>
      <c r="G41" s="245">
        <v>0</v>
      </c>
      <c r="H41" s="245">
        <v>71487.19</v>
      </c>
      <c r="I41" s="245"/>
      <c r="J41" s="252">
        <v>99140.24</v>
      </c>
      <c r="K41" s="252">
        <v>-49368.5</v>
      </c>
      <c r="L41" s="252"/>
      <c r="O41" s="246">
        <v>577325</v>
      </c>
      <c r="Q41" s="246">
        <v>166.35</v>
      </c>
      <c r="R41" s="252"/>
      <c r="S41" s="252"/>
      <c r="T41" s="252">
        <v>3744.1</v>
      </c>
      <c r="U41" s="252">
        <v>1118559.83</v>
      </c>
      <c r="V41" s="40"/>
      <c r="W41" s="40"/>
      <c r="X41" s="40">
        <v>414817.09</v>
      </c>
      <c r="Y41" s="40">
        <v>77860</v>
      </c>
      <c r="Z41" s="40">
        <v>168.73</v>
      </c>
      <c r="AA41" s="40">
        <v>600960</v>
      </c>
      <c r="AB41" s="40"/>
      <c r="AC41" s="247">
        <v>717231</v>
      </c>
      <c r="AD41" s="247"/>
      <c r="AE41" s="247"/>
      <c r="AF41" s="247">
        <v>218283.7</v>
      </c>
      <c r="AG41" s="247">
        <v>66054.66</v>
      </c>
      <c r="AH41" s="247"/>
      <c r="AI41" s="247"/>
      <c r="AJ41" s="247"/>
      <c r="AK41" s="77">
        <f t="shared" si="1"/>
        <v>241308.23</v>
      </c>
      <c r="AL41" s="31">
        <f t="shared" si="2"/>
        <v>577491.35</v>
      </c>
      <c r="AM41" s="21">
        <f t="shared" si="3"/>
        <v>-336183.12</v>
      </c>
      <c r="AN41" s="15">
        <f t="shared" si="4"/>
        <v>1093805.82</v>
      </c>
      <c r="AO41" s="16">
        <f t="shared" si="5"/>
        <v>1001569.36</v>
      </c>
      <c r="AP41" s="26">
        <f t="shared" si="6"/>
        <v>92236.460000000079</v>
      </c>
    </row>
    <row r="42" spans="1:42" x14ac:dyDescent="0.2">
      <c r="A42" t="s">
        <v>545</v>
      </c>
      <c r="B42" t="s">
        <v>546</v>
      </c>
      <c r="C42" s="72">
        <v>2563</v>
      </c>
      <c r="D42" s="58" t="s">
        <v>1302</v>
      </c>
      <c r="E42" s="252" t="s">
        <v>3250</v>
      </c>
      <c r="F42" s="245">
        <v>253818.81</v>
      </c>
      <c r="G42" s="245">
        <v>0</v>
      </c>
      <c r="H42" s="245">
        <v>848590.21</v>
      </c>
      <c r="I42" s="245"/>
      <c r="J42" s="252">
        <v>-719369.45</v>
      </c>
      <c r="K42" s="252">
        <v>-126166.69</v>
      </c>
      <c r="L42" s="252"/>
      <c r="N42" s="246">
        <v>150000</v>
      </c>
      <c r="O42" s="246">
        <v>41770</v>
      </c>
      <c r="Q42" s="246"/>
      <c r="R42" s="252"/>
      <c r="S42" s="252"/>
      <c r="T42" s="252"/>
      <c r="U42" s="252">
        <v>1381244.13</v>
      </c>
      <c r="V42" s="40"/>
      <c r="W42" s="40"/>
      <c r="X42" s="40">
        <v>498418.31</v>
      </c>
      <c r="Y42" s="40">
        <v>190590</v>
      </c>
      <c r="Z42" s="40">
        <v>406.11</v>
      </c>
      <c r="AA42" s="40">
        <v>842400</v>
      </c>
      <c r="AB42" s="40"/>
      <c r="AC42" s="247">
        <v>973510</v>
      </c>
      <c r="AD42" s="247"/>
      <c r="AE42" s="247"/>
      <c r="AF42" s="247">
        <v>181938.43</v>
      </c>
      <c r="AG42" s="247">
        <v>100837.28</v>
      </c>
      <c r="AH42" s="247"/>
      <c r="AI42" s="247"/>
      <c r="AJ42" s="247"/>
      <c r="AK42" s="77">
        <f t="shared" si="1"/>
        <v>1102409.02</v>
      </c>
      <c r="AL42" s="31">
        <f t="shared" si="2"/>
        <v>191770</v>
      </c>
      <c r="AM42" s="21">
        <f t="shared" si="3"/>
        <v>910639.02</v>
      </c>
      <c r="AN42" s="15">
        <f t="shared" si="4"/>
        <v>1531814.42</v>
      </c>
      <c r="AO42" s="16">
        <f t="shared" si="5"/>
        <v>1256285.71</v>
      </c>
      <c r="AP42" s="26">
        <f t="shared" si="6"/>
        <v>275528.70999999996</v>
      </c>
    </row>
    <row r="43" spans="1:42" x14ac:dyDescent="0.2">
      <c r="A43" t="s">
        <v>545</v>
      </c>
      <c r="B43" t="s">
        <v>546</v>
      </c>
      <c r="C43" s="72">
        <v>2302</v>
      </c>
      <c r="D43" s="58" t="s">
        <v>1303</v>
      </c>
      <c r="E43" s="252" t="s">
        <v>3251</v>
      </c>
      <c r="F43" s="245">
        <v>280120.78999999998</v>
      </c>
      <c r="G43" s="245">
        <v>0</v>
      </c>
      <c r="H43" s="245">
        <v>930163.28</v>
      </c>
      <c r="I43" s="245"/>
      <c r="J43" s="252">
        <v>209809.31</v>
      </c>
      <c r="K43" s="252">
        <v>-125910.22</v>
      </c>
      <c r="L43" s="252"/>
      <c r="O43" s="246">
        <v>144138</v>
      </c>
      <c r="Q43" s="246">
        <v>524.15</v>
      </c>
      <c r="R43" s="252"/>
      <c r="S43" s="252"/>
      <c r="T43" s="252"/>
      <c r="U43" s="252">
        <v>1240631.49</v>
      </c>
      <c r="V43" s="40"/>
      <c r="W43" s="40"/>
      <c r="X43" s="40">
        <v>490525.77</v>
      </c>
      <c r="Y43" s="40">
        <v>63563.88</v>
      </c>
      <c r="Z43" s="40">
        <v>400.87</v>
      </c>
      <c r="AA43" s="40">
        <v>858130</v>
      </c>
      <c r="AB43" s="40"/>
      <c r="AC43" s="247">
        <v>1008670</v>
      </c>
      <c r="AD43" s="247"/>
      <c r="AE43" s="247">
        <v>1280</v>
      </c>
      <c r="AF43" s="247">
        <v>169885.61</v>
      </c>
      <c r="AG43" s="247">
        <v>132658.41</v>
      </c>
      <c r="AH43" s="247"/>
      <c r="AI43" s="247"/>
      <c r="AJ43" s="247"/>
      <c r="AK43" s="77">
        <f t="shared" si="1"/>
        <v>1210284.07</v>
      </c>
      <c r="AL43" s="31">
        <f t="shared" si="2"/>
        <v>144662.15</v>
      </c>
      <c r="AM43" s="21">
        <f t="shared" si="3"/>
        <v>1065621.9200000002</v>
      </c>
      <c r="AN43" s="15">
        <f t="shared" si="4"/>
        <v>1412620.52</v>
      </c>
      <c r="AO43" s="16">
        <f t="shared" si="5"/>
        <v>1312494.0199999998</v>
      </c>
      <c r="AP43" s="26">
        <f t="shared" si="6"/>
        <v>100126.50000000023</v>
      </c>
    </row>
    <row r="44" spans="1:42" x14ac:dyDescent="0.2">
      <c r="A44" t="s">
        <v>545</v>
      </c>
      <c r="B44" t="s">
        <v>546</v>
      </c>
      <c r="C44" s="72">
        <v>2003</v>
      </c>
      <c r="D44" s="58" t="s">
        <v>1304</v>
      </c>
      <c r="E44" s="252" t="s">
        <v>3252</v>
      </c>
      <c r="F44" s="245">
        <v>398870.01</v>
      </c>
      <c r="G44" s="245">
        <v>100000</v>
      </c>
      <c r="H44" s="245">
        <v>520578.03</v>
      </c>
      <c r="I44" s="245"/>
      <c r="J44" s="252">
        <v>27119.11</v>
      </c>
      <c r="K44" s="252">
        <v>99475.06</v>
      </c>
      <c r="L44" s="252"/>
      <c r="N44" s="246">
        <v>100000</v>
      </c>
      <c r="O44" s="246">
        <v>332250</v>
      </c>
      <c r="Q44" s="246"/>
      <c r="R44" s="252"/>
      <c r="S44" s="252"/>
      <c r="T44" s="252">
        <v>-740413.1</v>
      </c>
      <c r="U44" s="252">
        <v>2770050.54</v>
      </c>
      <c r="V44" s="40"/>
      <c r="W44" s="40"/>
      <c r="X44" s="40">
        <v>410830.63</v>
      </c>
      <c r="Y44" s="40">
        <v>89225</v>
      </c>
      <c r="Z44" s="40">
        <v>555.94000000000005</v>
      </c>
      <c r="AA44" s="40">
        <v>6880</v>
      </c>
      <c r="AB44" s="40"/>
      <c r="AC44" s="247">
        <v>115920</v>
      </c>
      <c r="AD44" s="247"/>
      <c r="AE44" s="247"/>
      <c r="AF44" s="247">
        <v>167719.76</v>
      </c>
      <c r="AG44" s="247">
        <v>24260.45</v>
      </c>
      <c r="AH44" s="247"/>
      <c r="AI44" s="247"/>
      <c r="AJ44" s="247"/>
      <c r="AK44" s="77">
        <f t="shared" si="1"/>
        <v>1019448.04</v>
      </c>
      <c r="AL44" s="31">
        <f t="shared" si="2"/>
        <v>432250</v>
      </c>
      <c r="AM44" s="21">
        <f t="shared" si="3"/>
        <v>587198.04</v>
      </c>
      <c r="AN44" s="15">
        <f t="shared" si="4"/>
        <v>507491.57</v>
      </c>
      <c r="AO44" s="16">
        <f t="shared" si="5"/>
        <v>307900.21000000002</v>
      </c>
      <c r="AP44" s="26">
        <f t="shared" si="6"/>
        <v>199591.36</v>
      </c>
    </row>
    <row r="45" spans="1:42" x14ac:dyDescent="0.2">
      <c r="A45" t="s">
        <v>545</v>
      </c>
      <c r="B45" t="s">
        <v>546</v>
      </c>
      <c r="C45" s="72">
        <v>2921</v>
      </c>
      <c r="D45" s="58" t="s">
        <v>1305</v>
      </c>
      <c r="E45" s="252" t="s">
        <v>3253</v>
      </c>
      <c r="F45" s="245">
        <v>506186.3</v>
      </c>
      <c r="G45" s="245">
        <v>0</v>
      </c>
      <c r="H45" s="245">
        <v>95113.64</v>
      </c>
      <c r="I45" s="245"/>
      <c r="J45" s="252">
        <v>45097.31</v>
      </c>
      <c r="K45" s="252">
        <v>192750.83</v>
      </c>
      <c r="L45" s="252"/>
      <c r="O45" s="246">
        <v>8540</v>
      </c>
      <c r="Q45" s="246">
        <v>1050.3599999999999</v>
      </c>
      <c r="R45" s="252"/>
      <c r="S45" s="252">
        <v>16660.38</v>
      </c>
      <c r="T45" s="252">
        <v>132878.26999999999</v>
      </c>
      <c r="U45" s="252">
        <v>2356118.79</v>
      </c>
      <c r="V45" s="40"/>
      <c r="W45" s="40"/>
      <c r="X45" s="40">
        <v>452466.42</v>
      </c>
      <c r="Y45" s="40">
        <v>160100</v>
      </c>
      <c r="Z45" s="40">
        <v>1691.12</v>
      </c>
      <c r="AA45" s="40">
        <v>856200</v>
      </c>
      <c r="AB45" s="40"/>
      <c r="AC45" s="247">
        <v>925220</v>
      </c>
      <c r="AD45" s="247"/>
      <c r="AE45" s="247">
        <v>16910</v>
      </c>
      <c r="AF45" s="247">
        <v>210054.96</v>
      </c>
      <c r="AG45" s="247">
        <v>18117.259999999998</v>
      </c>
      <c r="AH45" s="247"/>
      <c r="AI45" s="247"/>
      <c r="AJ45" s="247"/>
      <c r="AK45" s="77">
        <f t="shared" si="1"/>
        <v>601299.93999999994</v>
      </c>
      <c r="AL45" s="31">
        <f t="shared" si="2"/>
        <v>9590.36</v>
      </c>
      <c r="AM45" s="21">
        <f t="shared" si="3"/>
        <v>591709.57999999996</v>
      </c>
      <c r="AN45" s="15">
        <f t="shared" si="4"/>
        <v>1470457.54</v>
      </c>
      <c r="AO45" s="16">
        <f t="shared" si="5"/>
        <v>1170302.22</v>
      </c>
      <c r="AP45" s="26">
        <f t="shared" si="6"/>
        <v>300155.32000000007</v>
      </c>
    </row>
    <row r="46" spans="1:42" x14ac:dyDescent="0.2">
      <c r="A46" t="s">
        <v>545</v>
      </c>
      <c r="B46" t="s">
        <v>546</v>
      </c>
      <c r="C46" s="72">
        <v>2021</v>
      </c>
      <c r="D46" s="58" t="s">
        <v>1306</v>
      </c>
      <c r="E46" s="254" t="s">
        <v>3254</v>
      </c>
      <c r="F46" s="245">
        <v>246400.26</v>
      </c>
      <c r="G46" s="245">
        <v>0</v>
      </c>
      <c r="H46" s="245">
        <v>156567.97</v>
      </c>
      <c r="I46" s="245"/>
      <c r="J46" s="252">
        <v>162006.82</v>
      </c>
      <c r="K46" s="252">
        <v>219118.5</v>
      </c>
      <c r="L46" s="252"/>
      <c r="O46" s="246">
        <v>21960</v>
      </c>
      <c r="P46" s="246">
        <v>2759</v>
      </c>
      <c r="Q46" s="246">
        <v>350.05</v>
      </c>
      <c r="R46" s="252"/>
      <c r="S46" s="252">
        <v>-341908.85</v>
      </c>
      <c r="T46" s="252">
        <v>105525.12</v>
      </c>
      <c r="U46" s="252">
        <v>1990390.15</v>
      </c>
      <c r="V46" s="40"/>
      <c r="W46" s="40"/>
      <c r="X46" s="40">
        <v>444778.58</v>
      </c>
      <c r="Y46" s="40">
        <v>65200</v>
      </c>
      <c r="Z46" s="40">
        <v>322.95</v>
      </c>
      <c r="AA46" s="40">
        <v>438140</v>
      </c>
      <c r="AB46" s="40">
        <v>62550</v>
      </c>
      <c r="AC46" s="247">
        <v>514780</v>
      </c>
      <c r="AD46" s="247"/>
      <c r="AE46" s="247">
        <v>8972</v>
      </c>
      <c r="AF46" s="247">
        <v>273841.14</v>
      </c>
      <c r="AG46" s="247">
        <v>74887.570000000007</v>
      </c>
      <c r="AH46" s="247"/>
      <c r="AI46" s="247"/>
      <c r="AJ46" s="247"/>
      <c r="AK46" s="77">
        <f t="shared" si="1"/>
        <v>402968.23</v>
      </c>
      <c r="AL46" s="31">
        <f t="shared" si="2"/>
        <v>25069.05</v>
      </c>
      <c r="AM46" s="21">
        <f t="shared" si="3"/>
        <v>377899.18</v>
      </c>
      <c r="AN46" s="15">
        <f t="shared" si="4"/>
        <v>1010991.53</v>
      </c>
      <c r="AO46" s="16">
        <f t="shared" si="5"/>
        <v>872480.71</v>
      </c>
      <c r="AP46" s="26">
        <f t="shared" si="6"/>
        <v>138510.82000000007</v>
      </c>
    </row>
    <row r="47" spans="1:42" x14ac:dyDescent="0.2">
      <c r="A47" t="s">
        <v>545</v>
      </c>
      <c r="B47" t="s">
        <v>546</v>
      </c>
      <c r="C47" s="72">
        <v>1750</v>
      </c>
      <c r="D47" s="58" t="s">
        <v>1307</v>
      </c>
      <c r="E47" s="253" t="s">
        <v>3255</v>
      </c>
      <c r="F47" s="245">
        <v>330877.03000000003</v>
      </c>
      <c r="G47" s="245">
        <v>0</v>
      </c>
      <c r="H47" s="245">
        <v>41583.06</v>
      </c>
      <c r="I47" s="245"/>
      <c r="J47" s="252">
        <v>275449.49</v>
      </c>
      <c r="K47" s="252">
        <v>-1403.53</v>
      </c>
      <c r="L47" s="252"/>
      <c r="N47" s="246">
        <v>100000</v>
      </c>
      <c r="O47" s="246">
        <v>49470</v>
      </c>
      <c r="Q47" s="246">
        <v>113.26</v>
      </c>
      <c r="R47" s="252"/>
      <c r="S47" s="252"/>
      <c r="T47" s="252"/>
      <c r="U47" s="252">
        <v>498635.02</v>
      </c>
      <c r="V47" s="40"/>
      <c r="W47" s="40"/>
      <c r="X47" s="40">
        <v>416434.04</v>
      </c>
      <c r="Y47" s="40">
        <v>46250</v>
      </c>
      <c r="Z47" s="40">
        <v>397.71</v>
      </c>
      <c r="AA47" s="40">
        <v>539520</v>
      </c>
      <c r="AB47" s="40"/>
      <c r="AC47" s="247">
        <v>597510</v>
      </c>
      <c r="AD47" s="247"/>
      <c r="AE47" s="247"/>
      <c r="AF47" s="247">
        <v>137241.15</v>
      </c>
      <c r="AG47" s="247">
        <v>25579.95</v>
      </c>
      <c r="AH47" s="247"/>
      <c r="AI47" s="247"/>
      <c r="AJ47" s="247"/>
      <c r="AK47" s="77">
        <f t="shared" si="1"/>
        <v>372460.09</v>
      </c>
      <c r="AL47" s="31">
        <f t="shared" si="2"/>
        <v>149583.26</v>
      </c>
      <c r="AM47" s="21">
        <f t="shared" si="3"/>
        <v>222876.83000000002</v>
      </c>
      <c r="AN47" s="15">
        <f t="shared" si="4"/>
        <v>1002601.75</v>
      </c>
      <c r="AO47" s="16">
        <f t="shared" si="5"/>
        <v>760331.1</v>
      </c>
      <c r="AP47" s="26">
        <f t="shared" si="6"/>
        <v>242270.65000000002</v>
      </c>
    </row>
    <row r="48" spans="1:42" x14ac:dyDescent="0.2">
      <c r="A48" t="s">
        <v>545</v>
      </c>
      <c r="B48" t="s">
        <v>546</v>
      </c>
      <c r="C48" s="72">
        <v>1875</v>
      </c>
      <c r="D48" s="58" t="s">
        <v>1308</v>
      </c>
      <c r="E48" s="252" t="s">
        <v>3256</v>
      </c>
      <c r="F48" s="245">
        <v>100690.59</v>
      </c>
      <c r="G48" s="245">
        <v>0</v>
      </c>
      <c r="H48" s="245">
        <v>238647.67</v>
      </c>
      <c r="I48" s="245"/>
      <c r="J48" s="252">
        <v>3</v>
      </c>
      <c r="K48" s="252">
        <v>28514.560000000001</v>
      </c>
      <c r="L48" s="252"/>
      <c r="O48" s="246">
        <v>44412</v>
      </c>
      <c r="Q48" s="246"/>
      <c r="R48" s="252"/>
      <c r="S48" s="252">
        <v>-11452.2</v>
      </c>
      <c r="T48" s="252"/>
      <c r="U48" s="252">
        <v>452082.82</v>
      </c>
      <c r="V48" s="40"/>
      <c r="W48" s="40"/>
      <c r="X48" s="40">
        <v>457803.67</v>
      </c>
      <c r="Y48" s="40"/>
      <c r="Z48" s="40">
        <v>272</v>
      </c>
      <c r="AA48" s="40">
        <v>442430</v>
      </c>
      <c r="AB48" s="40"/>
      <c r="AC48" s="247">
        <v>550790</v>
      </c>
      <c r="AD48" s="247"/>
      <c r="AE48" s="247"/>
      <c r="AF48" s="247">
        <v>269060.69</v>
      </c>
      <c r="AG48" s="247">
        <v>14904.34</v>
      </c>
      <c r="AH48" s="247"/>
      <c r="AI48" s="247"/>
      <c r="AJ48" s="247"/>
      <c r="AK48" s="77">
        <f t="shared" si="1"/>
        <v>339338.26</v>
      </c>
      <c r="AL48" s="31">
        <f t="shared" si="2"/>
        <v>44412</v>
      </c>
      <c r="AM48" s="21">
        <f t="shared" si="3"/>
        <v>294926.26</v>
      </c>
      <c r="AN48" s="15">
        <f t="shared" si="4"/>
        <v>900505.66999999993</v>
      </c>
      <c r="AO48" s="16">
        <f t="shared" si="5"/>
        <v>834755.02999999991</v>
      </c>
      <c r="AP48" s="26">
        <f t="shared" si="6"/>
        <v>65750.640000000014</v>
      </c>
    </row>
    <row r="49" spans="1:42" x14ac:dyDescent="0.2">
      <c r="A49" t="s">
        <v>545</v>
      </c>
      <c r="B49" t="s">
        <v>546</v>
      </c>
      <c r="C49" s="72">
        <v>2733</v>
      </c>
      <c r="D49" s="58" t="s">
        <v>1309</v>
      </c>
      <c r="E49" s="254" t="s">
        <v>3257</v>
      </c>
      <c r="F49" s="245">
        <v>489366.8</v>
      </c>
      <c r="G49" s="245">
        <v>0</v>
      </c>
      <c r="H49" s="245">
        <v>34482.21</v>
      </c>
      <c r="I49" s="245"/>
      <c r="J49" s="252">
        <v>2591167.7599999998</v>
      </c>
      <c r="K49" s="252">
        <v>140966.57999999999</v>
      </c>
      <c r="L49" s="252"/>
      <c r="O49" s="246">
        <v>26630</v>
      </c>
      <c r="Q49" s="246"/>
      <c r="R49" s="252"/>
      <c r="S49" s="252"/>
      <c r="T49" s="252">
        <v>97200</v>
      </c>
      <c r="U49" s="252">
        <v>5378772.1500000004</v>
      </c>
      <c r="V49" s="40"/>
      <c r="W49" s="40"/>
      <c r="X49" s="40">
        <v>486249.46</v>
      </c>
      <c r="Y49" s="40"/>
      <c r="Z49" s="40">
        <v>774.24</v>
      </c>
      <c r="AA49" s="40">
        <v>654240</v>
      </c>
      <c r="AB49" s="40">
        <v>138000</v>
      </c>
      <c r="AC49" s="247">
        <v>856360</v>
      </c>
      <c r="AD49" s="247"/>
      <c r="AE49" s="247">
        <v>6960</v>
      </c>
      <c r="AF49" s="247">
        <v>243853.23</v>
      </c>
      <c r="AG49" s="247">
        <v>124749.4</v>
      </c>
      <c r="AH49" s="247"/>
      <c r="AI49" s="247"/>
      <c r="AJ49" s="247"/>
      <c r="AK49" s="77">
        <f t="shared" si="1"/>
        <v>523849.01</v>
      </c>
      <c r="AL49" s="31">
        <f t="shared" si="2"/>
        <v>26630</v>
      </c>
      <c r="AM49" s="21">
        <f t="shared" si="3"/>
        <v>497219.01</v>
      </c>
      <c r="AN49" s="15">
        <f t="shared" si="4"/>
        <v>1279263.7</v>
      </c>
      <c r="AO49" s="16">
        <f t="shared" si="5"/>
        <v>1231922.6299999999</v>
      </c>
      <c r="AP49" s="26">
        <f t="shared" si="6"/>
        <v>47341.070000000065</v>
      </c>
    </row>
    <row r="50" spans="1:42" x14ac:dyDescent="0.2">
      <c r="A50" t="s">
        <v>545</v>
      </c>
      <c r="B50" t="s">
        <v>546</v>
      </c>
      <c r="C50" s="72">
        <v>2730</v>
      </c>
      <c r="D50" s="58" t="s">
        <v>1310</v>
      </c>
      <c r="E50" s="252" t="s">
        <v>3258</v>
      </c>
      <c r="F50" s="245">
        <v>283919.21999999997</v>
      </c>
      <c r="G50" s="245">
        <v>0</v>
      </c>
      <c r="H50" s="245">
        <v>741674.54</v>
      </c>
      <c r="I50" s="245"/>
      <c r="J50" s="252">
        <v>-160990.47</v>
      </c>
      <c r="K50" s="252">
        <v>-253035.53</v>
      </c>
      <c r="L50" s="252"/>
      <c r="O50" s="246">
        <v>106690</v>
      </c>
      <c r="Q50" s="246">
        <v>56.6</v>
      </c>
      <c r="R50" s="252">
        <v>4586</v>
      </c>
      <c r="S50" s="252"/>
      <c r="T50" s="252"/>
      <c r="U50" s="252">
        <v>1780248.13</v>
      </c>
      <c r="V50" s="40"/>
      <c r="W50" s="40"/>
      <c r="X50" s="40">
        <v>493844.12</v>
      </c>
      <c r="Y50" s="40"/>
      <c r="Z50" s="40">
        <v>987.64</v>
      </c>
      <c r="AA50" s="40">
        <v>774680</v>
      </c>
      <c r="AB50" s="40"/>
      <c r="AC50" s="247">
        <v>903270</v>
      </c>
      <c r="AD50" s="247"/>
      <c r="AE50" s="247"/>
      <c r="AF50" s="247">
        <v>188865.56</v>
      </c>
      <c r="AG50" s="247">
        <v>100140.05</v>
      </c>
      <c r="AH50" s="247"/>
      <c r="AI50" s="247"/>
      <c r="AJ50" s="247"/>
      <c r="AK50" s="77">
        <f t="shared" si="1"/>
        <v>1025593.76</v>
      </c>
      <c r="AL50" s="31">
        <f t="shared" si="2"/>
        <v>106746.6</v>
      </c>
      <c r="AM50" s="21">
        <f t="shared" si="3"/>
        <v>918847.16</v>
      </c>
      <c r="AN50" s="15">
        <f t="shared" si="4"/>
        <v>1269511.76</v>
      </c>
      <c r="AO50" s="16">
        <f t="shared" si="5"/>
        <v>1192275.6100000001</v>
      </c>
      <c r="AP50" s="26">
        <f t="shared" si="6"/>
        <v>77236.149999999907</v>
      </c>
    </row>
    <row r="51" spans="1:42" x14ac:dyDescent="0.2">
      <c r="A51" t="s">
        <v>545</v>
      </c>
      <c r="B51" t="s">
        <v>546</v>
      </c>
      <c r="C51" s="72">
        <v>2627</v>
      </c>
      <c r="D51" s="58" t="s">
        <v>1311</v>
      </c>
      <c r="E51" s="252" t="s">
        <v>3259</v>
      </c>
      <c r="F51" s="245">
        <v>711831.6</v>
      </c>
      <c r="G51" s="245">
        <v>78470.720000000001</v>
      </c>
      <c r="H51" s="245">
        <v>123857.62</v>
      </c>
      <c r="I51" s="245"/>
      <c r="J51" s="252">
        <v>846856.72</v>
      </c>
      <c r="K51" s="252">
        <v>276592.14</v>
      </c>
      <c r="L51" s="252"/>
      <c r="P51" s="246">
        <v>57130</v>
      </c>
      <c r="Q51" s="246">
        <v>380</v>
      </c>
      <c r="R51" s="252"/>
      <c r="S51" s="252"/>
      <c r="T51" s="252">
        <v>197487.27</v>
      </c>
      <c r="U51" s="252">
        <v>2690789.95</v>
      </c>
      <c r="V51" s="40"/>
      <c r="W51" s="40"/>
      <c r="X51" s="40">
        <v>467861.28</v>
      </c>
      <c r="Y51" s="40">
        <v>135000</v>
      </c>
      <c r="Z51" s="40">
        <v>1008.84</v>
      </c>
      <c r="AA51" s="40">
        <v>675360</v>
      </c>
      <c r="AB51" s="40">
        <v>206160</v>
      </c>
      <c r="AC51" s="247">
        <v>884813</v>
      </c>
      <c r="AD51" s="247"/>
      <c r="AE51" s="247"/>
      <c r="AF51" s="247">
        <v>467507.13</v>
      </c>
      <c r="AG51" s="247">
        <v>320</v>
      </c>
      <c r="AH51" s="247"/>
      <c r="AI51" s="247"/>
      <c r="AJ51" s="247"/>
      <c r="AK51" s="77">
        <f t="shared" si="1"/>
        <v>914159.94</v>
      </c>
      <c r="AL51" s="31">
        <f t="shared" si="2"/>
        <v>57510</v>
      </c>
      <c r="AM51" s="21">
        <f t="shared" si="3"/>
        <v>856649.94</v>
      </c>
      <c r="AN51" s="15">
        <f t="shared" si="4"/>
        <v>1485390.12</v>
      </c>
      <c r="AO51" s="16">
        <f t="shared" si="5"/>
        <v>1352640.13</v>
      </c>
      <c r="AP51" s="26">
        <f t="shared" si="6"/>
        <v>132749.99000000022</v>
      </c>
    </row>
    <row r="52" spans="1:42" x14ac:dyDescent="0.2">
      <c r="A52" t="s">
        <v>545</v>
      </c>
      <c r="B52" t="s">
        <v>546</v>
      </c>
      <c r="C52" s="72">
        <v>1841</v>
      </c>
      <c r="D52" s="58" t="s">
        <v>1312</v>
      </c>
      <c r="E52" s="252" t="s">
        <v>3260</v>
      </c>
      <c r="F52" s="245">
        <v>628465.49</v>
      </c>
      <c r="G52" s="245">
        <v>0</v>
      </c>
      <c r="H52" s="245">
        <v>42339.73</v>
      </c>
      <c r="I52" s="245"/>
      <c r="J52" s="252">
        <v>461557.9</v>
      </c>
      <c r="K52" s="252">
        <v>-35423.1</v>
      </c>
      <c r="L52" s="252"/>
      <c r="Q52" s="246">
        <v>1981</v>
      </c>
      <c r="R52" s="252"/>
      <c r="S52" s="252"/>
      <c r="T52" s="252">
        <v>36376.46</v>
      </c>
      <c r="U52" s="252">
        <v>2057308.95</v>
      </c>
      <c r="V52" s="40"/>
      <c r="W52" s="40"/>
      <c r="X52" s="40">
        <v>387832.93</v>
      </c>
      <c r="Y52" s="40">
        <v>120000</v>
      </c>
      <c r="Z52" s="40">
        <v>1305.17</v>
      </c>
      <c r="AA52" s="40"/>
      <c r="AB52" s="40"/>
      <c r="AC52" s="247">
        <v>54758</v>
      </c>
      <c r="AD52" s="247"/>
      <c r="AE52" s="247">
        <v>7360</v>
      </c>
      <c r="AF52" s="247">
        <v>169355.33</v>
      </c>
      <c r="AG52" s="247">
        <v>57641.51</v>
      </c>
      <c r="AH52" s="247"/>
      <c r="AI52" s="247"/>
      <c r="AJ52" s="247"/>
      <c r="AK52" s="77">
        <f t="shared" si="1"/>
        <v>670805.22</v>
      </c>
      <c r="AL52" s="31">
        <f t="shared" si="2"/>
        <v>1981</v>
      </c>
      <c r="AM52" s="21">
        <f t="shared" si="3"/>
        <v>668824.22</v>
      </c>
      <c r="AN52" s="15">
        <f t="shared" si="4"/>
        <v>509138.1</v>
      </c>
      <c r="AO52" s="16">
        <f t="shared" si="5"/>
        <v>289114.83999999997</v>
      </c>
      <c r="AP52" s="26">
        <f t="shared" si="6"/>
        <v>220023.26</v>
      </c>
    </row>
    <row r="53" spans="1:42" x14ac:dyDescent="0.2">
      <c r="A53" t="s">
        <v>545</v>
      </c>
      <c r="B53" t="s">
        <v>546</v>
      </c>
      <c r="C53" s="72">
        <v>2414</v>
      </c>
      <c r="D53" s="58" t="s">
        <v>1313</v>
      </c>
      <c r="E53" s="252" t="s">
        <v>3261</v>
      </c>
      <c r="F53" s="245">
        <v>64726.7</v>
      </c>
      <c r="G53" s="245">
        <v>0</v>
      </c>
      <c r="H53" s="245">
        <v>67238.820000000007</v>
      </c>
      <c r="I53" s="245"/>
      <c r="J53" s="252">
        <v>119432.95</v>
      </c>
      <c r="K53" s="252">
        <v>170471.98</v>
      </c>
      <c r="L53" s="252"/>
      <c r="Q53" s="246">
        <v>14.39</v>
      </c>
      <c r="R53" s="252"/>
      <c r="S53" s="252"/>
      <c r="T53" s="252">
        <v>-889</v>
      </c>
      <c r="U53" s="252">
        <v>1988049.06</v>
      </c>
      <c r="V53" s="40"/>
      <c r="W53" s="40"/>
      <c r="X53" s="40">
        <v>300817.38</v>
      </c>
      <c r="Y53" s="40"/>
      <c r="Z53" s="40">
        <v>111.37</v>
      </c>
      <c r="AA53" s="40">
        <v>557820</v>
      </c>
      <c r="AB53" s="40">
        <v>50091.85</v>
      </c>
      <c r="AC53" s="247">
        <v>681111</v>
      </c>
      <c r="AD53" s="247"/>
      <c r="AE53" s="247"/>
      <c r="AF53" s="247">
        <v>357888.53</v>
      </c>
      <c r="AG53" s="247">
        <v>21354.34</v>
      </c>
      <c r="AH53" s="247"/>
      <c r="AI53" s="247"/>
      <c r="AJ53" s="247"/>
      <c r="AK53" s="77">
        <f t="shared" si="1"/>
        <v>131965.52000000002</v>
      </c>
      <c r="AL53" s="31">
        <f t="shared" si="2"/>
        <v>14.39</v>
      </c>
      <c r="AM53" s="21">
        <f t="shared" si="3"/>
        <v>131951.13</v>
      </c>
      <c r="AN53" s="15">
        <f t="shared" si="4"/>
        <v>908840.6</v>
      </c>
      <c r="AO53" s="16">
        <f t="shared" si="5"/>
        <v>1060353.8700000001</v>
      </c>
      <c r="AP53" s="26">
        <f t="shared" si="6"/>
        <v>-151513.27000000014</v>
      </c>
    </row>
    <row r="54" spans="1:42" x14ac:dyDescent="0.2">
      <c r="A54" t="s">
        <v>545</v>
      </c>
      <c r="B54" t="s">
        <v>546</v>
      </c>
      <c r="C54" s="72">
        <v>1799</v>
      </c>
      <c r="D54" s="58" t="s">
        <v>1314</v>
      </c>
      <c r="E54" s="252" t="s">
        <v>3262</v>
      </c>
      <c r="F54" s="245">
        <v>61785.52</v>
      </c>
      <c r="G54" s="245">
        <v>0</v>
      </c>
      <c r="H54" s="245">
        <v>134072.66</v>
      </c>
      <c r="I54" s="245"/>
      <c r="J54" s="252">
        <v>6087.08</v>
      </c>
      <c r="K54" s="252">
        <v>148023.59</v>
      </c>
      <c r="L54" s="252"/>
      <c r="O54" s="246">
        <v>170045</v>
      </c>
      <c r="Q54" s="246">
        <v>830</v>
      </c>
      <c r="R54" s="252"/>
      <c r="S54" s="252">
        <v>249356.91</v>
      </c>
      <c r="T54" s="252">
        <v>-510218.18</v>
      </c>
      <c r="U54" s="252">
        <v>1911374.52</v>
      </c>
      <c r="V54" s="40"/>
      <c r="W54" s="40"/>
      <c r="X54" s="40">
        <v>359557.85</v>
      </c>
      <c r="Y54" s="40"/>
      <c r="Z54" s="40">
        <v>124.1</v>
      </c>
      <c r="AA54" s="40">
        <v>589720</v>
      </c>
      <c r="AB54" s="40"/>
      <c r="AC54" s="247">
        <v>720580</v>
      </c>
      <c r="AD54" s="247"/>
      <c r="AE54" s="247"/>
      <c r="AF54" s="247">
        <v>137392.51</v>
      </c>
      <c r="AG54" s="247">
        <v>35687.230000000003</v>
      </c>
      <c r="AH54" s="247"/>
      <c r="AI54" s="247"/>
      <c r="AJ54" s="247"/>
      <c r="AK54" s="77">
        <f t="shared" si="1"/>
        <v>195858.18</v>
      </c>
      <c r="AL54" s="31">
        <f t="shared" si="2"/>
        <v>170875</v>
      </c>
      <c r="AM54" s="21">
        <f t="shared" si="3"/>
        <v>24983.179999999993</v>
      </c>
      <c r="AN54" s="15">
        <f t="shared" si="4"/>
        <v>949401.95</v>
      </c>
      <c r="AO54" s="16">
        <f t="shared" si="5"/>
        <v>893659.74</v>
      </c>
      <c r="AP54" s="26">
        <f t="shared" si="6"/>
        <v>55742.209999999963</v>
      </c>
    </row>
    <row r="55" spans="1:42" x14ac:dyDescent="0.2">
      <c r="A55" t="s">
        <v>549</v>
      </c>
      <c r="B55" t="s">
        <v>550</v>
      </c>
      <c r="C55" s="72">
        <v>2442</v>
      </c>
      <c r="D55" s="58" t="s">
        <v>1315</v>
      </c>
      <c r="E55" s="252" t="s">
        <v>3263</v>
      </c>
      <c r="F55" s="245">
        <v>724581.26</v>
      </c>
      <c r="G55" s="245">
        <v>7583</v>
      </c>
      <c r="H55" s="245">
        <v>33679.93</v>
      </c>
      <c r="I55" s="245"/>
      <c r="J55" s="252">
        <v>105485.98</v>
      </c>
      <c r="K55" s="252">
        <v>129512.14</v>
      </c>
      <c r="L55" s="252"/>
      <c r="O55" s="246">
        <v>33015</v>
      </c>
      <c r="Q55" s="246">
        <v>499.52</v>
      </c>
      <c r="R55" s="252"/>
      <c r="S55" s="252"/>
      <c r="T55" s="252"/>
      <c r="U55" s="252">
        <v>1946410.43</v>
      </c>
      <c r="V55" s="40">
        <v>518.71</v>
      </c>
      <c r="W55" s="40"/>
      <c r="X55" s="40">
        <v>869775.07</v>
      </c>
      <c r="Y55" s="40"/>
      <c r="Z55" s="40"/>
      <c r="AA55" s="40">
        <v>806967</v>
      </c>
      <c r="AB55" s="40">
        <v>108400</v>
      </c>
      <c r="AC55" s="247">
        <v>963187</v>
      </c>
      <c r="AD55" s="247"/>
      <c r="AE55" s="247"/>
      <c r="AF55" s="247">
        <v>310600.57</v>
      </c>
      <c r="AG55" s="247">
        <v>39714.080000000002</v>
      </c>
      <c r="AH55" s="247"/>
      <c r="AI55" s="247"/>
      <c r="AJ55" s="247"/>
      <c r="AK55" s="77">
        <f t="shared" si="1"/>
        <v>765844.19000000006</v>
      </c>
      <c r="AL55" s="31">
        <f t="shared" si="2"/>
        <v>33514.519999999997</v>
      </c>
      <c r="AM55" s="21">
        <f t="shared" si="3"/>
        <v>732329.67</v>
      </c>
      <c r="AN55" s="15">
        <f t="shared" si="4"/>
        <v>1785660.7799999998</v>
      </c>
      <c r="AO55" s="16">
        <f t="shared" si="5"/>
        <v>1313501.6500000001</v>
      </c>
      <c r="AP55" s="26">
        <f t="shared" si="6"/>
        <v>472159.12999999966</v>
      </c>
    </row>
    <row r="56" spans="1:42" x14ac:dyDescent="0.2">
      <c r="A56" t="s">
        <v>549</v>
      </c>
      <c r="B56" t="s">
        <v>550</v>
      </c>
      <c r="C56" s="72">
        <v>1417</v>
      </c>
      <c r="D56" s="58" t="s">
        <v>1316</v>
      </c>
      <c r="E56" s="252" t="s">
        <v>3264</v>
      </c>
      <c r="F56" s="245">
        <v>362572.43</v>
      </c>
      <c r="G56" s="245">
        <v>19877.25</v>
      </c>
      <c r="H56" s="245">
        <v>40354.89</v>
      </c>
      <c r="I56" s="245"/>
      <c r="J56" s="252">
        <v>471890.29</v>
      </c>
      <c r="K56" s="252">
        <v>116575.01</v>
      </c>
      <c r="L56" s="252"/>
      <c r="O56" s="246">
        <v>19625</v>
      </c>
      <c r="Q56" s="246">
        <v>234.88</v>
      </c>
      <c r="R56" s="252"/>
      <c r="S56" s="252"/>
      <c r="T56" s="252"/>
      <c r="U56" s="252">
        <v>1372237.86</v>
      </c>
      <c r="V56" s="40"/>
      <c r="W56" s="40"/>
      <c r="X56" s="40">
        <v>352068.96</v>
      </c>
      <c r="Y56" s="40">
        <v>61400</v>
      </c>
      <c r="Z56" s="40">
        <v>395.8</v>
      </c>
      <c r="AA56" s="40">
        <v>377444.9</v>
      </c>
      <c r="AB56" s="40">
        <v>63900</v>
      </c>
      <c r="AC56" s="247">
        <v>440344.9</v>
      </c>
      <c r="AD56" s="247"/>
      <c r="AE56" s="247"/>
      <c r="AF56" s="247">
        <v>176499.16</v>
      </c>
      <c r="AG56" s="247">
        <v>138994.14000000001</v>
      </c>
      <c r="AH56" s="247"/>
      <c r="AI56" s="247"/>
      <c r="AJ56" s="247"/>
      <c r="AK56" s="77">
        <f t="shared" si="1"/>
        <v>422804.57</v>
      </c>
      <c r="AL56" s="31">
        <f t="shared" si="2"/>
        <v>19859.88</v>
      </c>
      <c r="AM56" s="21">
        <f t="shared" si="3"/>
        <v>402944.69</v>
      </c>
      <c r="AN56" s="15">
        <f t="shared" si="4"/>
        <v>855209.66</v>
      </c>
      <c r="AO56" s="16">
        <f t="shared" si="5"/>
        <v>755838.20000000007</v>
      </c>
      <c r="AP56" s="26">
        <f t="shared" si="6"/>
        <v>99371.459999999963</v>
      </c>
    </row>
    <row r="57" spans="1:42" x14ac:dyDescent="0.2">
      <c r="A57" t="s">
        <v>549</v>
      </c>
      <c r="B57" t="s">
        <v>550</v>
      </c>
      <c r="C57" s="72">
        <v>1301</v>
      </c>
      <c r="D57" s="58" t="s">
        <v>1317</v>
      </c>
      <c r="E57" s="252" t="s">
        <v>3265</v>
      </c>
      <c r="F57" s="245">
        <v>229649.06</v>
      </c>
      <c r="G57" s="245">
        <v>0</v>
      </c>
      <c r="H57" s="245">
        <v>56337.39</v>
      </c>
      <c r="I57" s="245"/>
      <c r="J57" s="252">
        <v>21906.81</v>
      </c>
      <c r="K57" s="252">
        <v>33380.54</v>
      </c>
      <c r="L57" s="252"/>
      <c r="N57" s="246">
        <v>3000</v>
      </c>
      <c r="O57" s="246">
        <v>26515</v>
      </c>
      <c r="Q57" s="246">
        <v>28.04</v>
      </c>
      <c r="R57" s="252"/>
      <c r="S57" s="252"/>
      <c r="T57" s="252">
        <v>3953.5</v>
      </c>
      <c r="U57" s="252">
        <v>1028783.07</v>
      </c>
      <c r="V57" s="40">
        <v>526.36</v>
      </c>
      <c r="W57" s="40"/>
      <c r="X57" s="40">
        <v>319763.84999999998</v>
      </c>
      <c r="Y57" s="40"/>
      <c r="Z57" s="40"/>
      <c r="AA57" s="40">
        <v>329084.7</v>
      </c>
      <c r="AB57" s="40">
        <v>59500</v>
      </c>
      <c r="AC57" s="247">
        <v>437604.7</v>
      </c>
      <c r="AD57" s="247"/>
      <c r="AE57" s="247"/>
      <c r="AF57" s="247">
        <v>316316.34999999998</v>
      </c>
      <c r="AG57" s="247">
        <v>27277.040000000001</v>
      </c>
      <c r="AH57" s="247"/>
      <c r="AI57" s="247"/>
      <c r="AJ57" s="247"/>
      <c r="AK57" s="77">
        <f t="shared" si="1"/>
        <v>285986.45</v>
      </c>
      <c r="AL57" s="31">
        <f t="shared" si="2"/>
        <v>29543.040000000001</v>
      </c>
      <c r="AM57" s="21">
        <f t="shared" si="3"/>
        <v>256443.41</v>
      </c>
      <c r="AN57" s="15">
        <f t="shared" si="4"/>
        <v>708874.90999999992</v>
      </c>
      <c r="AO57" s="16">
        <f t="shared" si="5"/>
        <v>781198.09000000008</v>
      </c>
      <c r="AP57" s="26">
        <f t="shared" si="6"/>
        <v>-72323.180000000168</v>
      </c>
    </row>
    <row r="58" spans="1:42" x14ac:dyDescent="0.2">
      <c r="A58" t="s">
        <v>549</v>
      </c>
      <c r="B58" t="s">
        <v>550</v>
      </c>
      <c r="C58" s="72">
        <v>2427</v>
      </c>
      <c r="D58" s="58" t="s">
        <v>1318</v>
      </c>
      <c r="E58" s="252" t="s">
        <v>3266</v>
      </c>
      <c r="F58" s="245">
        <v>519979.41</v>
      </c>
      <c r="G58" s="245">
        <v>3811.84</v>
      </c>
      <c r="H58" s="245">
        <v>79318.429999999993</v>
      </c>
      <c r="I58" s="245"/>
      <c r="J58" s="252">
        <v>72597.73</v>
      </c>
      <c r="K58" s="252">
        <v>60083.02</v>
      </c>
      <c r="L58" s="252"/>
      <c r="N58" s="246">
        <v>2000</v>
      </c>
      <c r="O58" s="246">
        <v>34812.080000000002</v>
      </c>
      <c r="Q58" s="246">
        <v>18.690000000000001</v>
      </c>
      <c r="R58" s="252"/>
      <c r="S58" s="252"/>
      <c r="T58" s="252"/>
      <c r="U58" s="252">
        <v>566631.65</v>
      </c>
      <c r="V58" s="40"/>
      <c r="W58" s="40"/>
      <c r="X58" s="40">
        <v>415711.72</v>
      </c>
      <c r="Y58" s="40">
        <v>81000</v>
      </c>
      <c r="Z58" s="40">
        <v>1028.27</v>
      </c>
      <c r="AA58" s="40">
        <v>649108.89</v>
      </c>
      <c r="AB58" s="40">
        <v>80400</v>
      </c>
      <c r="AC58" s="247">
        <v>778528.89</v>
      </c>
      <c r="AD58" s="247"/>
      <c r="AE58" s="247"/>
      <c r="AF58" s="247">
        <v>368694.6</v>
      </c>
      <c r="AG58" s="247">
        <v>21032.31</v>
      </c>
      <c r="AH58" s="247"/>
      <c r="AI58" s="247"/>
      <c r="AJ58" s="247"/>
      <c r="AK58" s="77">
        <f t="shared" si="1"/>
        <v>603109.67999999993</v>
      </c>
      <c r="AL58" s="31">
        <f t="shared" si="2"/>
        <v>36830.770000000004</v>
      </c>
      <c r="AM58" s="21">
        <f t="shared" si="3"/>
        <v>566278.90999999992</v>
      </c>
      <c r="AN58" s="15">
        <f t="shared" si="4"/>
        <v>1227248.8799999999</v>
      </c>
      <c r="AO58" s="16">
        <f t="shared" si="5"/>
        <v>1168255.8</v>
      </c>
      <c r="AP58" s="26">
        <f t="shared" si="6"/>
        <v>58993.079999999842</v>
      </c>
    </row>
    <row r="59" spans="1:42" x14ac:dyDescent="0.2">
      <c r="A59" t="s">
        <v>549</v>
      </c>
      <c r="B59" t="s">
        <v>550</v>
      </c>
      <c r="C59" s="72">
        <v>1385</v>
      </c>
      <c r="D59" s="58" t="s">
        <v>1319</v>
      </c>
      <c r="E59" s="252" t="s">
        <v>3267</v>
      </c>
      <c r="F59" s="245">
        <v>392095.89</v>
      </c>
      <c r="G59" s="245">
        <v>5827.84</v>
      </c>
      <c r="H59" s="245">
        <v>18014.669999999998</v>
      </c>
      <c r="I59" s="245"/>
      <c r="J59" s="252">
        <v>219247.1</v>
      </c>
      <c r="K59" s="252">
        <v>39744.06</v>
      </c>
      <c r="L59" s="252"/>
      <c r="O59" s="246">
        <v>29725</v>
      </c>
      <c r="Q59" s="246">
        <v>0</v>
      </c>
      <c r="R59" s="252"/>
      <c r="S59" s="252"/>
      <c r="T59" s="252">
        <v>-32897.97</v>
      </c>
      <c r="U59" s="252">
        <v>1787234.17</v>
      </c>
      <c r="V59" s="40"/>
      <c r="W59" s="40"/>
      <c r="X59" s="40">
        <v>495605.36</v>
      </c>
      <c r="Y59" s="40">
        <v>104000</v>
      </c>
      <c r="Z59" s="40">
        <v>162.97</v>
      </c>
      <c r="AA59" s="40">
        <v>360066</v>
      </c>
      <c r="AB59" s="40">
        <v>81900</v>
      </c>
      <c r="AC59" s="247">
        <v>497466</v>
      </c>
      <c r="AD59" s="247"/>
      <c r="AE59" s="247"/>
      <c r="AF59" s="247">
        <v>223359.2</v>
      </c>
      <c r="AG59" s="247">
        <v>77153.09</v>
      </c>
      <c r="AH59" s="247"/>
      <c r="AI59" s="247"/>
      <c r="AJ59" s="247"/>
      <c r="AK59" s="77">
        <f t="shared" si="1"/>
        <v>415938.4</v>
      </c>
      <c r="AL59" s="31">
        <f t="shared" si="2"/>
        <v>29725</v>
      </c>
      <c r="AM59" s="21">
        <f t="shared" si="3"/>
        <v>386213.4</v>
      </c>
      <c r="AN59" s="15">
        <f t="shared" si="4"/>
        <v>1041734.33</v>
      </c>
      <c r="AO59" s="16">
        <f t="shared" si="5"/>
        <v>797978.28999999992</v>
      </c>
      <c r="AP59" s="26">
        <f t="shared" si="6"/>
        <v>243756.04000000004</v>
      </c>
    </row>
    <row r="60" spans="1:42" x14ac:dyDescent="0.2">
      <c r="A60" t="s">
        <v>549</v>
      </c>
      <c r="B60" t="s">
        <v>550</v>
      </c>
      <c r="C60" s="72">
        <v>2740</v>
      </c>
      <c r="D60" s="58" t="s">
        <v>1320</v>
      </c>
      <c r="E60" s="252" t="s">
        <v>3268</v>
      </c>
      <c r="F60" s="245">
        <v>450292.27</v>
      </c>
      <c r="G60" s="245">
        <v>2531.31</v>
      </c>
      <c r="H60" s="245">
        <v>62228.65</v>
      </c>
      <c r="I60" s="245"/>
      <c r="J60" s="252">
        <v>2126760.25</v>
      </c>
      <c r="K60" s="252">
        <v>50380.44</v>
      </c>
      <c r="L60" s="252"/>
      <c r="O60" s="246">
        <v>17825</v>
      </c>
      <c r="Q60" s="246">
        <v>7</v>
      </c>
      <c r="R60" s="252"/>
      <c r="S60" s="252"/>
      <c r="T60" s="252">
        <v>1310.96</v>
      </c>
      <c r="U60" s="252">
        <v>3909726.18</v>
      </c>
      <c r="V60" s="40"/>
      <c r="W60" s="40"/>
      <c r="X60" s="40">
        <v>599599.94999999995</v>
      </c>
      <c r="Y60" s="40">
        <v>142325</v>
      </c>
      <c r="Z60" s="40">
        <v>226.01</v>
      </c>
      <c r="AA60" s="40">
        <v>735824</v>
      </c>
      <c r="AB60" s="40">
        <v>102501.63</v>
      </c>
      <c r="AC60" s="247">
        <v>872364</v>
      </c>
      <c r="AD60" s="247"/>
      <c r="AE60" s="247"/>
      <c r="AF60" s="247">
        <v>314267.56</v>
      </c>
      <c r="AG60" s="247">
        <v>105351.65</v>
      </c>
      <c r="AH60" s="247"/>
      <c r="AI60" s="247"/>
      <c r="AJ60" s="247"/>
      <c r="AK60" s="77">
        <f t="shared" si="1"/>
        <v>515052.23000000004</v>
      </c>
      <c r="AL60" s="31">
        <f t="shared" si="2"/>
        <v>17832</v>
      </c>
      <c r="AM60" s="21">
        <f t="shared" si="3"/>
        <v>497220.23000000004</v>
      </c>
      <c r="AN60" s="15">
        <f t="shared" si="4"/>
        <v>1580476.5899999999</v>
      </c>
      <c r="AO60" s="16">
        <f t="shared" si="5"/>
        <v>1291983.21</v>
      </c>
      <c r="AP60" s="26">
        <f t="shared" si="6"/>
        <v>288493.37999999989</v>
      </c>
    </row>
    <row r="61" spans="1:42" ht="15.75" customHeight="1" x14ac:dyDescent="0.2">
      <c r="A61" t="s">
        <v>549</v>
      </c>
      <c r="B61" t="s">
        <v>550</v>
      </c>
      <c r="C61" s="72">
        <v>4108</v>
      </c>
      <c r="D61" s="58" t="s">
        <v>1321</v>
      </c>
      <c r="E61" s="252" t="s">
        <v>3269</v>
      </c>
      <c r="F61" s="245">
        <v>240783.66</v>
      </c>
      <c r="G61" s="245">
        <v>10173.209999999999</v>
      </c>
      <c r="H61" s="245">
        <v>10401</v>
      </c>
      <c r="I61" s="245"/>
      <c r="J61" s="252">
        <v>136624.56</v>
      </c>
      <c r="K61" s="252">
        <v>811900.62</v>
      </c>
      <c r="L61" s="252"/>
      <c r="N61" s="246">
        <v>2000</v>
      </c>
      <c r="O61" s="246">
        <v>35225</v>
      </c>
      <c r="Q61" s="246">
        <v>158.69</v>
      </c>
      <c r="R61" s="252"/>
      <c r="S61" s="252"/>
      <c r="T61" s="252"/>
      <c r="U61" s="252">
        <v>2469567.41</v>
      </c>
      <c r="V61" s="40">
        <v>400.55</v>
      </c>
      <c r="W61" s="40"/>
      <c r="X61" s="40">
        <v>494376.26</v>
      </c>
      <c r="Y61" s="40"/>
      <c r="Z61" s="40">
        <v>463.42</v>
      </c>
      <c r="AA61" s="40">
        <v>1142888.5</v>
      </c>
      <c r="AB61" s="40">
        <v>102900</v>
      </c>
      <c r="AC61" s="247">
        <v>1304698.5</v>
      </c>
      <c r="AD61" s="247"/>
      <c r="AE61" s="247"/>
      <c r="AF61" s="247">
        <v>364981.11</v>
      </c>
      <c r="AG61" s="247">
        <v>111974.89</v>
      </c>
      <c r="AH61" s="247"/>
      <c r="AI61" s="247"/>
      <c r="AJ61" s="247">
        <v>20701.63</v>
      </c>
      <c r="AK61" s="77">
        <f t="shared" si="1"/>
        <v>261357.87</v>
      </c>
      <c r="AL61" s="31">
        <f t="shared" si="2"/>
        <v>37383.69</v>
      </c>
      <c r="AM61" s="21">
        <f t="shared" si="3"/>
        <v>223974.18</v>
      </c>
      <c r="AN61" s="15">
        <f t="shared" si="4"/>
        <v>1741028.73</v>
      </c>
      <c r="AO61" s="16">
        <f t="shared" si="5"/>
        <v>1802356.1299999997</v>
      </c>
      <c r="AP61" s="26">
        <f t="shared" si="6"/>
        <v>-61327.399999999674</v>
      </c>
    </row>
    <row r="62" spans="1:42" x14ac:dyDescent="0.2">
      <c r="A62" t="s">
        <v>549</v>
      </c>
      <c r="B62" t="s">
        <v>550</v>
      </c>
      <c r="C62" s="72">
        <v>2522</v>
      </c>
      <c r="D62" s="58" t="s">
        <v>1322</v>
      </c>
      <c r="E62" s="252" t="s">
        <v>3354</v>
      </c>
      <c r="F62" s="245">
        <v>271780.65999999997</v>
      </c>
      <c r="G62" s="245">
        <v>1005.85</v>
      </c>
      <c r="H62" s="245">
        <v>100087.77</v>
      </c>
      <c r="I62" s="245"/>
      <c r="J62" s="252">
        <v>355901.32</v>
      </c>
      <c r="K62" s="252">
        <v>148054.23000000001</v>
      </c>
      <c r="L62" s="252"/>
      <c r="N62" s="246">
        <v>3000</v>
      </c>
      <c r="O62" s="246">
        <v>18325</v>
      </c>
      <c r="Q62" s="246">
        <v>687.79</v>
      </c>
      <c r="R62" s="252"/>
      <c r="S62" s="252"/>
      <c r="T62" s="252"/>
      <c r="U62" s="252">
        <v>2114448.44</v>
      </c>
      <c r="V62" s="40"/>
      <c r="W62" s="40"/>
      <c r="X62" s="40">
        <v>328735.62</v>
      </c>
      <c r="Y62" s="40">
        <v>119700</v>
      </c>
      <c r="Z62" s="40">
        <v>993.84</v>
      </c>
      <c r="AA62" s="40">
        <v>525169.41</v>
      </c>
      <c r="AB62" s="40">
        <v>79000</v>
      </c>
      <c r="AC62" s="247">
        <v>604369.41</v>
      </c>
      <c r="AD62" s="247"/>
      <c r="AE62" s="247"/>
      <c r="AF62" s="247">
        <v>344989.28</v>
      </c>
      <c r="AG62" s="247">
        <v>90862.1</v>
      </c>
      <c r="AH62" s="247"/>
      <c r="AI62" s="247"/>
      <c r="AJ62" s="247"/>
      <c r="AK62" s="77">
        <f t="shared" si="1"/>
        <v>372874.27999999997</v>
      </c>
      <c r="AL62" s="31">
        <f t="shared" si="2"/>
        <v>22012.79</v>
      </c>
      <c r="AM62" s="21">
        <f t="shared" si="3"/>
        <v>350861.49</v>
      </c>
      <c r="AN62" s="15">
        <f t="shared" si="4"/>
        <v>1053598.8700000001</v>
      </c>
      <c r="AO62" s="16">
        <f t="shared" si="5"/>
        <v>1040220.79</v>
      </c>
      <c r="AP62" s="26">
        <f t="shared" si="6"/>
        <v>13378.080000000075</v>
      </c>
    </row>
    <row r="63" spans="1:42" x14ac:dyDescent="0.2">
      <c r="A63" t="s">
        <v>549</v>
      </c>
      <c r="B63" t="s">
        <v>550</v>
      </c>
      <c r="C63" s="72">
        <v>1433</v>
      </c>
      <c r="D63" s="58" t="s">
        <v>1323</v>
      </c>
      <c r="E63" s="252" t="s">
        <v>3357</v>
      </c>
      <c r="F63" s="245">
        <v>300800.09999999998</v>
      </c>
      <c r="G63" s="245">
        <v>0</v>
      </c>
      <c r="H63" s="245">
        <v>60645.02</v>
      </c>
      <c r="I63" s="245"/>
      <c r="J63" s="252">
        <v>1741701.05</v>
      </c>
      <c r="K63" s="252">
        <v>28797.23</v>
      </c>
      <c r="L63" s="252"/>
      <c r="O63" s="246">
        <v>30525</v>
      </c>
      <c r="Q63" s="246">
        <v>312.27999999999997</v>
      </c>
      <c r="R63" s="252"/>
      <c r="S63" s="252"/>
      <c r="T63" s="252"/>
      <c r="U63" s="252">
        <v>2791483.6</v>
      </c>
      <c r="V63" s="40"/>
      <c r="W63" s="40"/>
      <c r="X63" s="40">
        <v>497096.59</v>
      </c>
      <c r="Y63" s="40">
        <v>2000</v>
      </c>
      <c r="Z63" s="40">
        <v>239.88</v>
      </c>
      <c r="AA63" s="40">
        <v>751629.06</v>
      </c>
      <c r="AB63" s="40">
        <v>80400</v>
      </c>
      <c r="AC63" s="247">
        <v>887329.06</v>
      </c>
      <c r="AD63" s="247"/>
      <c r="AE63" s="247"/>
      <c r="AF63" s="247">
        <v>216333.01</v>
      </c>
      <c r="AG63" s="247">
        <v>82675</v>
      </c>
      <c r="AH63" s="247"/>
      <c r="AI63" s="247"/>
      <c r="AJ63" s="247"/>
      <c r="AK63" s="77">
        <f t="shared" si="1"/>
        <v>361445.12</v>
      </c>
      <c r="AL63" s="31">
        <f t="shared" si="2"/>
        <v>30837.279999999999</v>
      </c>
      <c r="AM63" s="21">
        <f t="shared" si="3"/>
        <v>330607.83999999997</v>
      </c>
      <c r="AN63" s="15">
        <f t="shared" si="4"/>
        <v>1331365.53</v>
      </c>
      <c r="AO63" s="16">
        <f t="shared" si="5"/>
        <v>1186337.07</v>
      </c>
      <c r="AP63" s="26">
        <f t="shared" si="6"/>
        <v>145028.45999999996</v>
      </c>
    </row>
    <row r="64" spans="1:42" x14ac:dyDescent="0.2">
      <c r="A64" t="s">
        <v>553</v>
      </c>
      <c r="B64" t="s">
        <v>554</v>
      </c>
      <c r="C64" s="72">
        <v>4846</v>
      </c>
      <c r="D64" s="58" t="s">
        <v>1324</v>
      </c>
      <c r="E64" s="252" t="s">
        <v>3270</v>
      </c>
      <c r="F64" s="245">
        <v>588137.18000000005</v>
      </c>
      <c r="G64" s="245">
        <v>0</v>
      </c>
      <c r="H64" s="245">
        <v>232823.78</v>
      </c>
      <c r="I64" s="245"/>
      <c r="J64" s="252">
        <v>321825.11</v>
      </c>
      <c r="K64" s="252">
        <v>40478.910000000003</v>
      </c>
      <c r="L64" s="252"/>
      <c r="O64" s="246">
        <v>5850</v>
      </c>
      <c r="P64" s="246">
        <v>76000</v>
      </c>
      <c r="Q64" s="246"/>
      <c r="R64" s="252"/>
      <c r="S64" s="252"/>
      <c r="T64" s="252">
        <v>138717.6</v>
      </c>
      <c r="U64" s="252">
        <v>1683662.57</v>
      </c>
      <c r="V64" s="40"/>
      <c r="W64" s="40"/>
      <c r="X64" s="40">
        <v>427933.85</v>
      </c>
      <c r="Y64" s="40">
        <v>73600</v>
      </c>
      <c r="Z64" s="40">
        <v>1301.92</v>
      </c>
      <c r="AA64" s="40">
        <v>1220920.1000000001</v>
      </c>
      <c r="AB64" s="40"/>
      <c r="AC64" s="247">
        <v>1354969.1</v>
      </c>
      <c r="AD64" s="247"/>
      <c r="AE64" s="247"/>
      <c r="AF64" s="247">
        <v>237651.17</v>
      </c>
      <c r="AG64" s="247">
        <v>39481.78</v>
      </c>
      <c r="AH64" s="247"/>
      <c r="AI64" s="247"/>
      <c r="AJ64" s="247"/>
      <c r="AK64" s="77">
        <f t="shared" si="1"/>
        <v>820960.96000000008</v>
      </c>
      <c r="AL64" s="31">
        <f t="shared" si="2"/>
        <v>81850</v>
      </c>
      <c r="AM64" s="21">
        <f t="shared" si="3"/>
        <v>739110.96000000008</v>
      </c>
      <c r="AN64" s="15">
        <f t="shared" si="4"/>
        <v>1723755.87</v>
      </c>
      <c r="AO64" s="16">
        <f t="shared" si="5"/>
        <v>1632102.05</v>
      </c>
      <c r="AP64" s="26">
        <f t="shared" si="6"/>
        <v>91653.820000000065</v>
      </c>
    </row>
    <row r="65" spans="1:42" x14ac:dyDescent="0.2">
      <c r="A65" t="s">
        <v>553</v>
      </c>
      <c r="B65" t="s">
        <v>554</v>
      </c>
      <c r="C65" s="72">
        <v>2013</v>
      </c>
      <c r="D65" s="58" t="s">
        <v>1325</v>
      </c>
      <c r="E65" s="252" t="s">
        <v>3271</v>
      </c>
      <c r="F65" s="245">
        <v>507520.63</v>
      </c>
      <c r="G65" s="245">
        <v>0</v>
      </c>
      <c r="H65" s="245">
        <v>39354.46</v>
      </c>
      <c r="I65" s="245"/>
      <c r="J65" s="252">
        <v>39541.769999999997</v>
      </c>
      <c r="K65" s="252">
        <v>284277.71000000002</v>
      </c>
      <c r="L65" s="252"/>
      <c r="O65" s="246">
        <v>5850</v>
      </c>
      <c r="P65" s="246">
        <v>71300</v>
      </c>
      <c r="Q65" s="246">
        <v>163.74</v>
      </c>
      <c r="R65" s="252"/>
      <c r="S65" s="252"/>
      <c r="T65" s="252">
        <v>127999.06</v>
      </c>
      <c r="U65" s="252">
        <v>1188971.67</v>
      </c>
      <c r="V65" s="40"/>
      <c r="W65" s="40"/>
      <c r="X65" s="40">
        <v>491198.47</v>
      </c>
      <c r="Y65" s="40"/>
      <c r="Z65" s="40">
        <v>961.28</v>
      </c>
      <c r="AA65" s="40">
        <v>358430</v>
      </c>
      <c r="AB65" s="40"/>
      <c r="AC65" s="247">
        <v>544070</v>
      </c>
      <c r="AD65" s="247"/>
      <c r="AE65" s="247"/>
      <c r="AF65" s="247">
        <v>261116.76</v>
      </c>
      <c r="AG65" s="247">
        <v>135512.89000000001</v>
      </c>
      <c r="AH65" s="247"/>
      <c r="AI65" s="247"/>
      <c r="AJ65" s="247"/>
      <c r="AK65" s="77">
        <f t="shared" si="1"/>
        <v>546875.09</v>
      </c>
      <c r="AL65" s="31">
        <f t="shared" si="2"/>
        <v>77313.740000000005</v>
      </c>
      <c r="AM65" s="21">
        <f t="shared" si="3"/>
        <v>469561.35</v>
      </c>
      <c r="AN65" s="15">
        <f t="shared" si="4"/>
        <v>850589.75</v>
      </c>
      <c r="AO65" s="16">
        <f t="shared" si="5"/>
        <v>940699.65</v>
      </c>
      <c r="AP65" s="26">
        <f t="shared" si="6"/>
        <v>-90109.900000000023</v>
      </c>
    </row>
    <row r="66" spans="1:42" x14ac:dyDescent="0.2">
      <c r="A66" t="s">
        <v>553</v>
      </c>
      <c r="B66" t="s">
        <v>554</v>
      </c>
      <c r="C66" s="72">
        <v>1672</v>
      </c>
      <c r="D66" s="58" t="s">
        <v>1326</v>
      </c>
      <c r="E66" s="252" t="s">
        <v>3272</v>
      </c>
      <c r="F66" s="245">
        <v>500791.68</v>
      </c>
      <c r="G66" s="245">
        <v>0</v>
      </c>
      <c r="H66" s="245">
        <v>104092.63</v>
      </c>
      <c r="I66" s="245"/>
      <c r="J66" s="252">
        <v>590376.78</v>
      </c>
      <c r="K66" s="252">
        <v>253052.13</v>
      </c>
      <c r="L66" s="252"/>
      <c r="O66" s="246">
        <v>8805.7000000000007</v>
      </c>
      <c r="Q66" s="246">
        <v>524.85</v>
      </c>
      <c r="R66" s="252"/>
      <c r="S66" s="252"/>
      <c r="T66" s="252">
        <v>130414.07</v>
      </c>
      <c r="U66" s="252">
        <v>2121250.9300000002</v>
      </c>
      <c r="V66" s="40">
        <v>1129.8800000000001</v>
      </c>
      <c r="W66" s="40"/>
      <c r="X66" s="40">
        <v>393891.49</v>
      </c>
      <c r="Y66" s="40"/>
      <c r="Z66" s="40"/>
      <c r="AA66" s="40">
        <v>597130</v>
      </c>
      <c r="AB66" s="40">
        <v>32480</v>
      </c>
      <c r="AC66" s="247">
        <v>833590</v>
      </c>
      <c r="AD66" s="247"/>
      <c r="AE66" s="247"/>
      <c r="AF66" s="247">
        <v>269504.51</v>
      </c>
      <c r="AG66" s="247">
        <v>151041.35</v>
      </c>
      <c r="AH66" s="247"/>
      <c r="AI66" s="247"/>
      <c r="AJ66" s="247"/>
      <c r="AK66" s="77">
        <f t="shared" si="1"/>
        <v>604884.31000000006</v>
      </c>
      <c r="AL66" s="31">
        <f t="shared" si="2"/>
        <v>9330.5500000000011</v>
      </c>
      <c r="AM66" s="21">
        <f t="shared" si="3"/>
        <v>595553.76</v>
      </c>
      <c r="AN66" s="15">
        <f t="shared" si="4"/>
        <v>1024631.37</v>
      </c>
      <c r="AO66" s="16">
        <f t="shared" si="5"/>
        <v>1254135.8600000001</v>
      </c>
      <c r="AP66" s="26">
        <f t="shared" si="6"/>
        <v>-229504.49000000011</v>
      </c>
    </row>
    <row r="67" spans="1:42" x14ac:dyDescent="0.2">
      <c r="A67" t="s">
        <v>553</v>
      </c>
      <c r="B67" t="s">
        <v>554</v>
      </c>
      <c r="C67" s="72">
        <v>4546</v>
      </c>
      <c r="D67" s="58" t="s">
        <v>1327</v>
      </c>
      <c r="E67" s="252" t="s">
        <v>3273</v>
      </c>
      <c r="F67" s="245">
        <v>361062.61</v>
      </c>
      <c r="G67" s="245">
        <v>0</v>
      </c>
      <c r="H67" s="245">
        <v>236476.72</v>
      </c>
      <c r="I67" s="245"/>
      <c r="J67" s="252">
        <v>26900.3</v>
      </c>
      <c r="K67" s="252">
        <v>-85635.98</v>
      </c>
      <c r="L67" s="252"/>
      <c r="O67" s="246">
        <v>22620</v>
      </c>
      <c r="P67" s="246">
        <v>58700</v>
      </c>
      <c r="Q67" s="246">
        <v>199.99</v>
      </c>
      <c r="R67" s="252"/>
      <c r="S67" s="252"/>
      <c r="T67" s="252">
        <v>238837.49</v>
      </c>
      <c r="U67" s="252">
        <v>1374864.38</v>
      </c>
      <c r="V67" s="40"/>
      <c r="W67" s="40"/>
      <c r="X67" s="40">
        <v>430679.56</v>
      </c>
      <c r="Y67" s="40">
        <v>155000</v>
      </c>
      <c r="Z67" s="40">
        <v>967.47</v>
      </c>
      <c r="AA67" s="40">
        <v>748645.4</v>
      </c>
      <c r="AB67" s="40">
        <v>2500</v>
      </c>
      <c r="AC67" s="247">
        <v>1065445.3999999999</v>
      </c>
      <c r="AD67" s="247">
        <v>9270</v>
      </c>
      <c r="AE67" s="247"/>
      <c r="AF67" s="247">
        <v>255762.77</v>
      </c>
      <c r="AG67" s="247">
        <v>63429.32</v>
      </c>
      <c r="AH67" s="247"/>
      <c r="AI67" s="247"/>
      <c r="AJ67" s="247"/>
      <c r="AK67" s="77">
        <f t="shared" si="1"/>
        <v>597539.32999999996</v>
      </c>
      <c r="AL67" s="31">
        <f t="shared" si="2"/>
        <v>81519.990000000005</v>
      </c>
      <c r="AM67" s="21">
        <f t="shared" si="3"/>
        <v>516019.33999999997</v>
      </c>
      <c r="AN67" s="15">
        <f t="shared" si="4"/>
        <v>1337792.4300000002</v>
      </c>
      <c r="AO67" s="16">
        <f t="shared" si="5"/>
        <v>1393907.49</v>
      </c>
      <c r="AP67" s="26">
        <f t="shared" si="6"/>
        <v>-56115.059999999823</v>
      </c>
    </row>
    <row r="68" spans="1:42" x14ac:dyDescent="0.2">
      <c r="A68" t="s">
        <v>553</v>
      </c>
      <c r="B68" t="s">
        <v>554</v>
      </c>
      <c r="C68" s="72">
        <v>3867</v>
      </c>
      <c r="D68" s="58" t="s">
        <v>1328</v>
      </c>
      <c r="E68" s="252" t="s">
        <v>3274</v>
      </c>
      <c r="F68" s="245">
        <v>729870.76</v>
      </c>
      <c r="G68" s="245">
        <v>0</v>
      </c>
      <c r="H68" s="245">
        <v>45164.51</v>
      </c>
      <c r="I68" s="245"/>
      <c r="J68" s="252">
        <v>36181.910000000003</v>
      </c>
      <c r="K68" s="252">
        <v>1204420.6000000001</v>
      </c>
      <c r="L68" s="252"/>
      <c r="O68" s="246">
        <v>13635.51</v>
      </c>
      <c r="P68" s="246">
        <v>413775</v>
      </c>
      <c r="Q68" s="246">
        <v>438</v>
      </c>
      <c r="R68" s="252"/>
      <c r="S68" s="252"/>
      <c r="T68" s="252">
        <v>48481.65</v>
      </c>
      <c r="U68" s="252">
        <v>2680574.06</v>
      </c>
      <c r="V68" s="40"/>
      <c r="W68" s="40"/>
      <c r="X68" s="40">
        <v>563376.56000000006</v>
      </c>
      <c r="Y68" s="40"/>
      <c r="Z68" s="40">
        <v>1517.95</v>
      </c>
      <c r="AA68" s="40">
        <v>1269511.6000000001</v>
      </c>
      <c r="AB68" s="40">
        <v>31500</v>
      </c>
      <c r="AC68" s="247">
        <v>1493581.6</v>
      </c>
      <c r="AD68" s="247"/>
      <c r="AE68" s="247"/>
      <c r="AF68" s="247">
        <v>381722.7</v>
      </c>
      <c r="AG68" s="247">
        <v>231385.81</v>
      </c>
      <c r="AH68" s="247"/>
      <c r="AI68" s="247"/>
      <c r="AJ68" s="247"/>
      <c r="AK68" s="77">
        <f t="shared" si="1"/>
        <v>775035.27</v>
      </c>
      <c r="AL68" s="31">
        <f t="shared" si="2"/>
        <v>427848.51</v>
      </c>
      <c r="AM68" s="21">
        <f t="shared" si="3"/>
        <v>347186.76</v>
      </c>
      <c r="AN68" s="15">
        <f t="shared" si="4"/>
        <v>1865906.11</v>
      </c>
      <c r="AO68" s="16">
        <f t="shared" si="5"/>
        <v>2106690.11</v>
      </c>
      <c r="AP68" s="26">
        <f t="shared" si="6"/>
        <v>-240783.99999999977</v>
      </c>
    </row>
    <row r="69" spans="1:42" x14ac:dyDescent="0.2">
      <c r="A69" t="s">
        <v>553</v>
      </c>
      <c r="B69" t="s">
        <v>554</v>
      </c>
      <c r="C69" s="72">
        <v>2282</v>
      </c>
      <c r="D69" s="58" t="s">
        <v>1329</v>
      </c>
      <c r="E69" s="252" t="s">
        <v>3275</v>
      </c>
      <c r="F69" s="245">
        <v>647424.69999999995</v>
      </c>
      <c r="G69" s="245">
        <v>5000</v>
      </c>
      <c r="H69" s="245">
        <v>192761.03</v>
      </c>
      <c r="I69" s="245"/>
      <c r="J69" s="252">
        <v>60964.160000000003</v>
      </c>
      <c r="K69" s="252">
        <v>127322.64</v>
      </c>
      <c r="L69" s="252"/>
      <c r="O69" s="246">
        <v>5850</v>
      </c>
      <c r="P69" s="246">
        <v>4020</v>
      </c>
      <c r="Q69" s="246">
        <v>869</v>
      </c>
      <c r="R69" s="252">
        <v>5000</v>
      </c>
      <c r="S69" s="252"/>
      <c r="T69" s="252">
        <v>71149.2</v>
      </c>
      <c r="U69" s="252">
        <v>2191965</v>
      </c>
      <c r="V69" s="40"/>
      <c r="W69" s="40"/>
      <c r="X69" s="40">
        <v>455279.95</v>
      </c>
      <c r="Y69" s="40">
        <v>175880</v>
      </c>
      <c r="Z69" s="40">
        <v>1531.68</v>
      </c>
      <c r="AA69" s="40">
        <v>596120</v>
      </c>
      <c r="AB69" s="40">
        <v>57600</v>
      </c>
      <c r="AC69" s="247">
        <v>893610</v>
      </c>
      <c r="AD69" s="247"/>
      <c r="AE69" s="247"/>
      <c r="AF69" s="247">
        <v>307232.26</v>
      </c>
      <c r="AG69" s="247">
        <v>100512.18</v>
      </c>
      <c r="AH69" s="247"/>
      <c r="AI69" s="247"/>
      <c r="AJ69" s="247"/>
      <c r="AK69" s="77">
        <f t="shared" ref="AK69:AK132" si="7">SUM(F69:I69)</f>
        <v>845185.73</v>
      </c>
      <c r="AL69" s="31">
        <f t="shared" ref="AL69:AL132" si="8">SUM(N69:Q69)</f>
        <v>10739</v>
      </c>
      <c r="AM69" s="21">
        <f t="shared" ref="AM69:AM132" si="9">AK69-AL69</f>
        <v>834446.73</v>
      </c>
      <c r="AN69" s="15">
        <f t="shared" ref="AN69:AN132" si="10">SUM(V69:AB69)</f>
        <v>1286411.6299999999</v>
      </c>
      <c r="AO69" s="16">
        <f t="shared" ref="AO69:AO132" si="11">SUM(AC69:AJ69)</f>
        <v>1301354.44</v>
      </c>
      <c r="AP69" s="26">
        <f t="shared" ref="AP69:AP132" si="12">AN69-AO69</f>
        <v>-14942.810000000056</v>
      </c>
    </row>
    <row r="70" spans="1:42" x14ac:dyDescent="0.2">
      <c r="A70" t="s">
        <v>553</v>
      </c>
      <c r="B70" t="s">
        <v>554</v>
      </c>
      <c r="C70" s="72">
        <v>2718</v>
      </c>
      <c r="D70" s="58" t="s">
        <v>1330</v>
      </c>
      <c r="E70" s="252" t="s">
        <v>3276</v>
      </c>
      <c r="F70" s="245">
        <v>797184.64</v>
      </c>
      <c r="G70" s="245">
        <v>0</v>
      </c>
      <c r="H70" s="245">
        <v>68184.47</v>
      </c>
      <c r="I70" s="245"/>
      <c r="J70" s="252">
        <v>31882.66</v>
      </c>
      <c r="K70" s="252">
        <v>184396.54</v>
      </c>
      <c r="L70" s="252"/>
      <c r="O70" s="246">
        <v>6266.12</v>
      </c>
      <c r="Q70" s="246">
        <v>281.68</v>
      </c>
      <c r="R70" s="252"/>
      <c r="S70" s="252"/>
      <c r="T70" s="252">
        <v>50047.21</v>
      </c>
      <c r="U70" s="252">
        <v>1302561.3500000001</v>
      </c>
      <c r="V70" s="40"/>
      <c r="W70" s="40"/>
      <c r="X70" s="40">
        <v>804074.01</v>
      </c>
      <c r="Y70" s="40">
        <v>600</v>
      </c>
      <c r="Z70" s="40">
        <v>2530.25</v>
      </c>
      <c r="AA70" s="40">
        <v>712404</v>
      </c>
      <c r="AB70" s="40">
        <v>1440</v>
      </c>
      <c r="AC70" s="247">
        <v>927724</v>
      </c>
      <c r="AD70" s="247"/>
      <c r="AE70" s="247"/>
      <c r="AF70" s="247">
        <v>276508.61</v>
      </c>
      <c r="AG70" s="247">
        <v>95538.31</v>
      </c>
      <c r="AH70" s="247"/>
      <c r="AI70" s="247"/>
      <c r="AJ70" s="247"/>
      <c r="AK70" s="77">
        <f t="shared" si="7"/>
        <v>865369.11</v>
      </c>
      <c r="AL70" s="31">
        <f t="shared" si="8"/>
        <v>6547.8</v>
      </c>
      <c r="AM70" s="21">
        <f t="shared" si="9"/>
        <v>858821.30999999994</v>
      </c>
      <c r="AN70" s="15">
        <f t="shared" si="10"/>
        <v>1521048.26</v>
      </c>
      <c r="AO70" s="16">
        <f t="shared" si="11"/>
        <v>1299770.92</v>
      </c>
      <c r="AP70" s="26">
        <f t="shared" si="12"/>
        <v>221277.34000000008</v>
      </c>
    </row>
    <row r="71" spans="1:42" x14ac:dyDescent="0.2">
      <c r="A71" t="s">
        <v>553</v>
      </c>
      <c r="B71" t="s">
        <v>554</v>
      </c>
      <c r="C71" s="72">
        <v>4883</v>
      </c>
      <c r="D71" s="58" t="s">
        <v>1331</v>
      </c>
      <c r="E71" s="252" t="s">
        <v>3277</v>
      </c>
      <c r="F71" s="245">
        <v>644519.37</v>
      </c>
      <c r="G71" s="245">
        <v>0</v>
      </c>
      <c r="H71" s="245">
        <v>61112.4</v>
      </c>
      <c r="I71" s="245"/>
      <c r="J71" s="252">
        <v>393645.49</v>
      </c>
      <c r="K71" s="252">
        <v>103428.8</v>
      </c>
      <c r="L71" s="252"/>
      <c r="O71" s="246">
        <v>6040</v>
      </c>
      <c r="P71" s="246">
        <v>214900</v>
      </c>
      <c r="Q71" s="246"/>
      <c r="R71" s="252"/>
      <c r="S71" s="252"/>
      <c r="T71" s="252">
        <v>196412.55</v>
      </c>
      <c r="U71" s="252">
        <v>1726865.73</v>
      </c>
      <c r="V71" s="40"/>
      <c r="W71" s="40"/>
      <c r="X71" s="40">
        <v>600099.51</v>
      </c>
      <c r="Y71" s="40">
        <v>28000</v>
      </c>
      <c r="Z71" s="40">
        <v>957.71</v>
      </c>
      <c r="AA71" s="40">
        <v>780057.5</v>
      </c>
      <c r="AB71" s="40">
        <v>105700</v>
      </c>
      <c r="AC71" s="247">
        <v>1112417.5</v>
      </c>
      <c r="AD71" s="247"/>
      <c r="AE71" s="247">
        <v>4000</v>
      </c>
      <c r="AF71" s="247">
        <v>441833.23</v>
      </c>
      <c r="AG71" s="247">
        <v>80379.19</v>
      </c>
      <c r="AH71" s="247"/>
      <c r="AI71" s="247"/>
      <c r="AJ71" s="247"/>
      <c r="AK71" s="77">
        <f t="shared" si="7"/>
        <v>705631.77</v>
      </c>
      <c r="AL71" s="31">
        <f t="shared" si="8"/>
        <v>220940</v>
      </c>
      <c r="AM71" s="21">
        <f t="shared" si="9"/>
        <v>484691.77</v>
      </c>
      <c r="AN71" s="15">
        <f t="shared" si="10"/>
        <v>1514814.72</v>
      </c>
      <c r="AO71" s="16">
        <f t="shared" si="11"/>
        <v>1638629.92</v>
      </c>
      <c r="AP71" s="26">
        <f t="shared" si="12"/>
        <v>-123815.19999999995</v>
      </c>
    </row>
    <row r="72" spans="1:42" x14ac:dyDescent="0.2">
      <c r="A72" t="s">
        <v>553</v>
      </c>
      <c r="B72" t="s">
        <v>554</v>
      </c>
      <c r="C72" s="72">
        <v>4275</v>
      </c>
      <c r="D72" s="58" t="s">
        <v>1332</v>
      </c>
      <c r="E72" s="252" t="s">
        <v>3278</v>
      </c>
      <c r="F72" s="245">
        <v>398619.29</v>
      </c>
      <c r="G72" s="245">
        <v>0</v>
      </c>
      <c r="H72" s="245">
        <v>135484.63</v>
      </c>
      <c r="I72" s="245"/>
      <c r="J72" s="252">
        <v>272621.67</v>
      </c>
      <c r="K72" s="252">
        <v>214796.43</v>
      </c>
      <c r="L72" s="252"/>
      <c r="O72" s="246">
        <v>6150</v>
      </c>
      <c r="P72" s="246">
        <v>37000</v>
      </c>
      <c r="Q72" s="246"/>
      <c r="R72" s="252"/>
      <c r="S72" s="252"/>
      <c r="T72" s="252">
        <v>147763.71</v>
      </c>
      <c r="U72" s="252">
        <v>1340923.19</v>
      </c>
      <c r="V72" s="40"/>
      <c r="W72" s="40"/>
      <c r="X72" s="40">
        <v>509519.74</v>
      </c>
      <c r="Y72" s="40">
        <v>18000</v>
      </c>
      <c r="Z72" s="40">
        <v>894.93</v>
      </c>
      <c r="AA72" s="40">
        <v>806362.6</v>
      </c>
      <c r="AB72" s="40">
        <v>79500</v>
      </c>
      <c r="AC72" s="247">
        <v>1194212.6000000001</v>
      </c>
      <c r="AD72" s="247"/>
      <c r="AE72" s="247"/>
      <c r="AF72" s="247">
        <v>249771.17</v>
      </c>
      <c r="AG72" s="247">
        <v>81008.92</v>
      </c>
      <c r="AH72" s="247"/>
      <c r="AI72" s="247"/>
      <c r="AJ72" s="247"/>
      <c r="AK72" s="77">
        <f t="shared" si="7"/>
        <v>534103.91999999993</v>
      </c>
      <c r="AL72" s="31">
        <f t="shared" si="8"/>
        <v>43150</v>
      </c>
      <c r="AM72" s="21">
        <f t="shared" si="9"/>
        <v>490953.91999999993</v>
      </c>
      <c r="AN72" s="15">
        <f t="shared" si="10"/>
        <v>1414277.27</v>
      </c>
      <c r="AO72" s="16">
        <f t="shared" si="11"/>
        <v>1524992.69</v>
      </c>
      <c r="AP72" s="26">
        <f t="shared" si="12"/>
        <v>-110715.41999999993</v>
      </c>
    </row>
    <row r="73" spans="1:42" x14ac:dyDescent="0.2">
      <c r="A73" t="s">
        <v>553</v>
      </c>
      <c r="B73" t="s">
        <v>554</v>
      </c>
      <c r="C73" s="72">
        <v>3121</v>
      </c>
      <c r="D73" s="58" t="s">
        <v>1333</v>
      </c>
      <c r="E73" s="252" t="s">
        <v>3279</v>
      </c>
      <c r="F73" s="245">
        <v>555753.15</v>
      </c>
      <c r="G73" s="245">
        <v>0</v>
      </c>
      <c r="H73" s="245">
        <v>89008.5</v>
      </c>
      <c r="I73" s="245"/>
      <c r="J73" s="252">
        <v>753832.45</v>
      </c>
      <c r="K73" s="252">
        <v>143281.76</v>
      </c>
      <c r="L73" s="252"/>
      <c r="O73" s="246">
        <v>10800</v>
      </c>
      <c r="Q73" s="246"/>
      <c r="R73" s="252"/>
      <c r="S73" s="252"/>
      <c r="T73" s="252">
        <v>149934.78</v>
      </c>
      <c r="U73" s="252">
        <v>1529202.14</v>
      </c>
      <c r="V73" s="40"/>
      <c r="W73" s="40"/>
      <c r="X73" s="40">
        <v>465734.73</v>
      </c>
      <c r="Y73" s="40">
        <v>50000</v>
      </c>
      <c r="Z73" s="40">
        <v>109.18</v>
      </c>
      <c r="AA73" s="40">
        <v>368769.9</v>
      </c>
      <c r="AB73" s="40">
        <v>12400</v>
      </c>
      <c r="AC73" s="247">
        <v>565689.9</v>
      </c>
      <c r="AD73" s="247"/>
      <c r="AE73" s="247"/>
      <c r="AF73" s="247">
        <v>251358.94</v>
      </c>
      <c r="AG73" s="247">
        <v>145064.26999999999</v>
      </c>
      <c r="AH73" s="247"/>
      <c r="AI73" s="247"/>
      <c r="AJ73" s="247"/>
      <c r="AK73" s="77">
        <f t="shared" si="7"/>
        <v>644761.65</v>
      </c>
      <c r="AL73" s="31">
        <f t="shared" si="8"/>
        <v>10800</v>
      </c>
      <c r="AM73" s="21">
        <f t="shared" si="9"/>
        <v>633961.65</v>
      </c>
      <c r="AN73" s="15">
        <f t="shared" si="10"/>
        <v>897013.81</v>
      </c>
      <c r="AO73" s="16">
        <f t="shared" si="11"/>
        <v>962113.1100000001</v>
      </c>
      <c r="AP73" s="26">
        <f t="shared" si="12"/>
        <v>-65099.300000000047</v>
      </c>
    </row>
    <row r="74" spans="1:42" x14ac:dyDescent="0.2">
      <c r="A74" t="s">
        <v>553</v>
      </c>
      <c r="B74" t="s">
        <v>554</v>
      </c>
      <c r="C74" s="72">
        <v>1601</v>
      </c>
      <c r="D74" s="58" t="s">
        <v>1334</v>
      </c>
      <c r="E74" s="252" t="s">
        <v>3280</v>
      </c>
      <c r="F74" s="245">
        <v>669484.87</v>
      </c>
      <c r="G74" s="245">
        <v>0</v>
      </c>
      <c r="H74" s="245">
        <v>52174.87</v>
      </c>
      <c r="I74" s="245"/>
      <c r="J74" s="252">
        <v>2059558.81</v>
      </c>
      <c r="K74" s="252">
        <v>301201.53999999998</v>
      </c>
      <c r="L74" s="252"/>
      <c r="O74" s="246">
        <v>5850</v>
      </c>
      <c r="P74" s="246">
        <v>63400</v>
      </c>
      <c r="Q74" s="246"/>
      <c r="R74" s="252"/>
      <c r="S74" s="252"/>
      <c r="T74" s="252">
        <v>1141692.69</v>
      </c>
      <c r="U74" s="252">
        <v>464694.52</v>
      </c>
      <c r="V74" s="40"/>
      <c r="W74" s="40"/>
      <c r="X74" s="40">
        <v>544857.92000000004</v>
      </c>
      <c r="Y74" s="40"/>
      <c r="Z74" s="40">
        <v>1381.62</v>
      </c>
      <c r="AA74" s="40">
        <v>647849.6</v>
      </c>
      <c r="AB74" s="40">
        <v>56400</v>
      </c>
      <c r="AC74" s="247">
        <v>878199.6</v>
      </c>
      <c r="AD74" s="247"/>
      <c r="AE74" s="247"/>
      <c r="AF74" s="247">
        <v>218411.66</v>
      </c>
      <c r="AG74" s="247">
        <v>130329.7</v>
      </c>
      <c r="AH74" s="247"/>
      <c r="AI74" s="247"/>
      <c r="AJ74" s="247"/>
      <c r="AK74" s="77">
        <f t="shared" si="7"/>
        <v>721659.74</v>
      </c>
      <c r="AL74" s="31">
        <f t="shared" si="8"/>
        <v>69250</v>
      </c>
      <c r="AM74" s="21">
        <f t="shared" si="9"/>
        <v>652409.74</v>
      </c>
      <c r="AN74" s="15">
        <f t="shared" si="10"/>
        <v>1250489.1400000001</v>
      </c>
      <c r="AO74" s="16">
        <f t="shared" si="11"/>
        <v>1226940.96</v>
      </c>
      <c r="AP74" s="26">
        <f t="shared" si="12"/>
        <v>23548.180000000168</v>
      </c>
    </row>
    <row r="75" spans="1:42" x14ac:dyDescent="0.2">
      <c r="A75" t="s">
        <v>553</v>
      </c>
      <c r="B75" t="s">
        <v>554</v>
      </c>
      <c r="C75" s="72">
        <v>4298</v>
      </c>
      <c r="D75" s="58" t="s">
        <v>1335</v>
      </c>
      <c r="E75" s="252" t="s">
        <v>3281</v>
      </c>
      <c r="F75" s="245">
        <v>294786.2</v>
      </c>
      <c r="G75" s="245">
        <v>0</v>
      </c>
      <c r="H75" s="245">
        <v>115158.91</v>
      </c>
      <c r="I75" s="245"/>
      <c r="J75" s="252">
        <v>1214416.52</v>
      </c>
      <c r="K75" s="252">
        <v>104021.15</v>
      </c>
      <c r="L75" s="252"/>
      <c r="O75" s="246">
        <v>10850</v>
      </c>
      <c r="P75" s="246">
        <v>50400</v>
      </c>
      <c r="Q75" s="246">
        <v>126.75</v>
      </c>
      <c r="R75" s="252"/>
      <c r="S75" s="252"/>
      <c r="T75" s="252">
        <v>179180.64</v>
      </c>
      <c r="U75" s="252">
        <v>961521.58</v>
      </c>
      <c r="V75" s="40"/>
      <c r="W75" s="40"/>
      <c r="X75" s="40">
        <v>375817.1</v>
      </c>
      <c r="Y75" s="40">
        <v>44600</v>
      </c>
      <c r="Z75" s="40">
        <v>1684.35</v>
      </c>
      <c r="AA75" s="40">
        <v>678232.5</v>
      </c>
      <c r="AB75" s="40">
        <v>124700</v>
      </c>
      <c r="AC75" s="247">
        <v>1143902.5</v>
      </c>
      <c r="AD75" s="247"/>
      <c r="AE75" s="247"/>
      <c r="AF75" s="247">
        <v>170772.69</v>
      </c>
      <c r="AG75" s="247">
        <v>138285.57</v>
      </c>
      <c r="AH75" s="247"/>
      <c r="AI75" s="247"/>
      <c r="AJ75" s="247"/>
      <c r="AK75" s="77">
        <f t="shared" si="7"/>
        <v>409945.11</v>
      </c>
      <c r="AL75" s="31">
        <f t="shared" si="8"/>
        <v>61376.75</v>
      </c>
      <c r="AM75" s="21">
        <f t="shared" si="9"/>
        <v>348568.36</v>
      </c>
      <c r="AN75" s="15">
        <f t="shared" si="10"/>
        <v>1225033.95</v>
      </c>
      <c r="AO75" s="16">
        <f t="shared" si="11"/>
        <v>1452960.76</v>
      </c>
      <c r="AP75" s="26">
        <f t="shared" si="12"/>
        <v>-227926.81000000006</v>
      </c>
    </row>
    <row r="76" spans="1:42" x14ac:dyDescent="0.2">
      <c r="A76" t="s">
        <v>553</v>
      </c>
      <c r="B76" t="s">
        <v>554</v>
      </c>
      <c r="C76" s="72">
        <v>4211</v>
      </c>
      <c r="D76" s="58" t="s">
        <v>1336</v>
      </c>
      <c r="E76" s="252" t="s">
        <v>3282</v>
      </c>
      <c r="F76" s="245">
        <v>624618.96</v>
      </c>
      <c r="G76" s="245">
        <v>0</v>
      </c>
      <c r="H76" s="245">
        <v>60679.92</v>
      </c>
      <c r="I76" s="245"/>
      <c r="J76" s="252">
        <v>1543275.79</v>
      </c>
      <c r="K76" s="252">
        <v>316315.08</v>
      </c>
      <c r="L76" s="252"/>
      <c r="O76" s="246">
        <v>5850</v>
      </c>
      <c r="P76" s="246">
        <v>79200</v>
      </c>
      <c r="Q76" s="246"/>
      <c r="R76" s="252"/>
      <c r="S76" s="252"/>
      <c r="T76" s="252">
        <v>274142.09999999998</v>
      </c>
      <c r="U76" s="252">
        <v>2317512.06</v>
      </c>
      <c r="V76" s="40"/>
      <c r="W76" s="40"/>
      <c r="X76" s="40">
        <v>412317.75</v>
      </c>
      <c r="Y76" s="40">
        <v>51650</v>
      </c>
      <c r="Z76" s="40">
        <v>250.73</v>
      </c>
      <c r="AA76" s="40">
        <v>534971.4</v>
      </c>
      <c r="AB76" s="40">
        <v>75900</v>
      </c>
      <c r="AC76" s="247">
        <v>864201.4</v>
      </c>
      <c r="AD76" s="247"/>
      <c r="AE76" s="247"/>
      <c r="AF76" s="247">
        <v>224598.45</v>
      </c>
      <c r="AG76" s="247">
        <v>88529.8</v>
      </c>
      <c r="AH76" s="247"/>
      <c r="AI76" s="247"/>
      <c r="AJ76" s="247"/>
      <c r="AK76" s="77">
        <f t="shared" si="7"/>
        <v>685298.88</v>
      </c>
      <c r="AL76" s="31">
        <f t="shared" si="8"/>
        <v>85050</v>
      </c>
      <c r="AM76" s="21">
        <f t="shared" si="9"/>
        <v>600248.88</v>
      </c>
      <c r="AN76" s="15">
        <f t="shared" si="10"/>
        <v>1075089.8799999999</v>
      </c>
      <c r="AO76" s="16">
        <f t="shared" si="11"/>
        <v>1177329.6500000001</v>
      </c>
      <c r="AP76" s="26">
        <f t="shared" si="12"/>
        <v>-102239.77000000025</v>
      </c>
    </row>
    <row r="77" spans="1:42" x14ac:dyDescent="0.2">
      <c r="A77" t="s">
        <v>553</v>
      </c>
      <c r="B77" t="s">
        <v>554</v>
      </c>
      <c r="C77" s="72">
        <v>3166</v>
      </c>
      <c r="D77" s="58" t="s">
        <v>1337</v>
      </c>
      <c r="E77" s="252" t="s">
        <v>3283</v>
      </c>
      <c r="F77" s="245">
        <v>320514.48</v>
      </c>
      <c r="G77" s="245">
        <v>0</v>
      </c>
      <c r="H77" s="245">
        <v>81060.77</v>
      </c>
      <c r="I77" s="245"/>
      <c r="J77" s="252">
        <v>533369.30000000005</v>
      </c>
      <c r="K77" s="252">
        <v>237515.07</v>
      </c>
      <c r="L77" s="252"/>
      <c r="O77" s="246">
        <v>8712.7900000000009</v>
      </c>
      <c r="P77" s="246">
        <v>374010</v>
      </c>
      <c r="Q77" s="246">
        <v>166149.73000000001</v>
      </c>
      <c r="R77" s="252"/>
      <c r="S77" s="252"/>
      <c r="T77" s="252">
        <v>157099.47</v>
      </c>
      <c r="U77" s="252">
        <v>2233839.69</v>
      </c>
      <c r="V77" s="40"/>
      <c r="W77" s="40"/>
      <c r="X77" s="40">
        <v>496746.93</v>
      </c>
      <c r="Y77" s="40"/>
      <c r="Z77" s="40">
        <v>887.03</v>
      </c>
      <c r="AA77" s="40">
        <v>592281</v>
      </c>
      <c r="AB77" s="40">
        <v>107800</v>
      </c>
      <c r="AC77" s="247">
        <v>889431</v>
      </c>
      <c r="AD77" s="247"/>
      <c r="AE77" s="247"/>
      <c r="AF77" s="247">
        <v>365965.37</v>
      </c>
      <c r="AG77" s="247">
        <v>101796.33</v>
      </c>
      <c r="AH77" s="247"/>
      <c r="AI77" s="247"/>
      <c r="AJ77" s="247"/>
      <c r="AK77" s="77">
        <f t="shared" si="7"/>
        <v>401575.25</v>
      </c>
      <c r="AL77" s="31">
        <f t="shared" si="8"/>
        <v>548872.52</v>
      </c>
      <c r="AM77" s="21">
        <f t="shared" si="9"/>
        <v>-147297.27000000002</v>
      </c>
      <c r="AN77" s="15">
        <f t="shared" si="10"/>
        <v>1197714.96</v>
      </c>
      <c r="AO77" s="16">
        <f t="shared" si="11"/>
        <v>1357192.7000000002</v>
      </c>
      <c r="AP77" s="26">
        <f t="shared" si="12"/>
        <v>-159477.74000000022</v>
      </c>
    </row>
    <row r="78" spans="1:42" x14ac:dyDescent="0.2">
      <c r="A78" t="s">
        <v>553</v>
      </c>
      <c r="B78" t="s">
        <v>554</v>
      </c>
      <c r="C78" s="72">
        <v>2186</v>
      </c>
      <c r="D78" s="58" t="s">
        <v>1338</v>
      </c>
      <c r="E78" s="252" t="s">
        <v>3355</v>
      </c>
      <c r="F78" s="245">
        <v>636796.64</v>
      </c>
      <c r="G78" s="245">
        <v>0</v>
      </c>
      <c r="H78" s="245">
        <v>101851.75</v>
      </c>
      <c r="I78" s="245"/>
      <c r="J78" s="252">
        <v>307511.69</v>
      </c>
      <c r="K78" s="252">
        <v>500517.2</v>
      </c>
      <c r="L78" s="252"/>
      <c r="Q78" s="246">
        <v>1532.73</v>
      </c>
      <c r="R78" s="252"/>
      <c r="S78" s="252"/>
      <c r="T78" s="252">
        <v>61978.239999999998</v>
      </c>
      <c r="U78" s="252">
        <v>2560558.21</v>
      </c>
      <c r="V78" s="40"/>
      <c r="W78" s="40"/>
      <c r="X78" s="40">
        <v>437789.64</v>
      </c>
      <c r="Y78" s="40">
        <v>62000</v>
      </c>
      <c r="Z78" s="40"/>
      <c r="AA78" s="40">
        <v>364984</v>
      </c>
      <c r="AB78" s="40">
        <v>9600</v>
      </c>
      <c r="AC78" s="247">
        <v>566118</v>
      </c>
      <c r="AD78" s="247"/>
      <c r="AE78" s="247"/>
      <c r="AF78" s="247">
        <v>256655.65</v>
      </c>
      <c r="AG78" s="247">
        <v>76355.58</v>
      </c>
      <c r="AH78" s="247"/>
      <c r="AI78" s="247"/>
      <c r="AJ78" s="247"/>
      <c r="AK78" s="77">
        <f t="shared" si="7"/>
        <v>738648.39</v>
      </c>
      <c r="AL78" s="31">
        <f t="shared" si="8"/>
        <v>1532.73</v>
      </c>
      <c r="AM78" s="21">
        <f t="shared" si="9"/>
        <v>737115.66</v>
      </c>
      <c r="AN78" s="15">
        <f t="shared" si="10"/>
        <v>874373.64</v>
      </c>
      <c r="AO78" s="16">
        <f t="shared" si="11"/>
        <v>899129.23</v>
      </c>
      <c r="AP78" s="26">
        <f t="shared" si="12"/>
        <v>-24755.589999999967</v>
      </c>
    </row>
    <row r="79" spans="1:42" x14ac:dyDescent="0.2">
      <c r="A79" t="s">
        <v>557</v>
      </c>
      <c r="B79" t="s">
        <v>558</v>
      </c>
      <c r="C79" s="72">
        <v>3311</v>
      </c>
      <c r="D79" s="58" t="s">
        <v>1339</v>
      </c>
      <c r="E79" s="252" t="s">
        <v>3284</v>
      </c>
      <c r="F79" s="245">
        <v>570914.57999999996</v>
      </c>
      <c r="G79" s="245">
        <v>0</v>
      </c>
      <c r="H79" s="245">
        <v>50521.53</v>
      </c>
      <c r="I79" s="245"/>
      <c r="J79" s="252">
        <v>392858.6</v>
      </c>
      <c r="K79" s="252">
        <v>572727.49</v>
      </c>
      <c r="L79" s="252"/>
      <c r="Q79" s="246"/>
      <c r="R79" s="252"/>
      <c r="S79" s="252"/>
      <c r="T79" s="252">
        <v>-53232.18</v>
      </c>
      <c r="U79" s="252">
        <v>1212676.51</v>
      </c>
      <c r="V79" s="40"/>
      <c r="W79" s="40"/>
      <c r="X79" s="40">
        <v>689298.56</v>
      </c>
      <c r="Y79" s="40"/>
      <c r="Z79" s="40">
        <v>626.35</v>
      </c>
      <c r="AA79" s="40">
        <v>1127870</v>
      </c>
      <c r="AB79" s="40">
        <v>85000</v>
      </c>
      <c r="AC79" s="247">
        <v>1076760</v>
      </c>
      <c r="AD79" s="247"/>
      <c r="AE79" s="247">
        <v>1980</v>
      </c>
      <c r="AF79" s="247">
        <v>274129.33</v>
      </c>
      <c r="AG79" s="247">
        <v>110862.71</v>
      </c>
      <c r="AH79" s="247"/>
      <c r="AI79" s="247"/>
      <c r="AJ79" s="247"/>
      <c r="AK79" s="77">
        <f t="shared" si="7"/>
        <v>621436.11</v>
      </c>
      <c r="AL79" s="31">
        <f t="shared" si="8"/>
        <v>0</v>
      </c>
      <c r="AM79" s="21">
        <f t="shared" si="9"/>
        <v>621436.11</v>
      </c>
      <c r="AN79" s="15">
        <f t="shared" si="10"/>
        <v>1902794.9100000001</v>
      </c>
      <c r="AO79" s="16">
        <f t="shared" si="11"/>
        <v>1463732.04</v>
      </c>
      <c r="AP79" s="26">
        <f t="shared" si="12"/>
        <v>439062.87000000011</v>
      </c>
    </row>
    <row r="80" spans="1:42" x14ac:dyDescent="0.2">
      <c r="A80" t="s">
        <v>557</v>
      </c>
      <c r="B80" t="s">
        <v>558</v>
      </c>
      <c r="C80" s="72">
        <v>2139</v>
      </c>
      <c r="D80" s="58" t="s">
        <v>1340</v>
      </c>
      <c r="E80" s="252" t="s">
        <v>3285</v>
      </c>
      <c r="F80" s="245">
        <v>265030.37</v>
      </c>
      <c r="G80" s="245">
        <v>4108.5</v>
      </c>
      <c r="H80" s="245">
        <v>83833.53</v>
      </c>
      <c r="I80" s="245"/>
      <c r="J80" s="252">
        <v>202026.84</v>
      </c>
      <c r="K80" s="252">
        <v>49321.39</v>
      </c>
      <c r="L80" s="252"/>
      <c r="O80" s="246">
        <v>12125</v>
      </c>
      <c r="P80" s="246">
        <v>84300</v>
      </c>
      <c r="Q80" s="246"/>
      <c r="R80" s="252"/>
      <c r="S80" s="252"/>
      <c r="T80" s="252">
        <v>-993564.31</v>
      </c>
      <c r="U80" s="252">
        <v>1431387.54</v>
      </c>
      <c r="V80" s="40"/>
      <c r="W80" s="40"/>
      <c r="X80" s="40">
        <v>538519.55000000005</v>
      </c>
      <c r="Y80" s="40"/>
      <c r="Z80" s="40">
        <v>268.56</v>
      </c>
      <c r="AA80" s="40">
        <v>828240</v>
      </c>
      <c r="AB80" s="40">
        <v>39500</v>
      </c>
      <c r="AC80" s="247">
        <v>1015820</v>
      </c>
      <c r="AD80" s="247"/>
      <c r="AE80" s="247"/>
      <c r="AF80" s="247">
        <v>237674.71</v>
      </c>
      <c r="AG80" s="247">
        <v>74190</v>
      </c>
      <c r="AH80" s="247"/>
      <c r="AI80" s="247"/>
      <c r="AJ80" s="247"/>
      <c r="AK80" s="77">
        <f t="shared" si="7"/>
        <v>352972.4</v>
      </c>
      <c r="AL80" s="31">
        <f t="shared" si="8"/>
        <v>96425</v>
      </c>
      <c r="AM80" s="21">
        <f t="shared" si="9"/>
        <v>256547.40000000002</v>
      </c>
      <c r="AN80" s="15">
        <f t="shared" si="10"/>
        <v>1406528.11</v>
      </c>
      <c r="AO80" s="16">
        <f t="shared" si="11"/>
        <v>1327684.71</v>
      </c>
      <c r="AP80" s="26">
        <f t="shared" si="12"/>
        <v>78843.40000000014</v>
      </c>
    </row>
    <row r="81" spans="1:42" x14ac:dyDescent="0.2">
      <c r="A81" t="s">
        <v>557</v>
      </c>
      <c r="B81" t="s">
        <v>558</v>
      </c>
      <c r="C81" s="72">
        <v>4074</v>
      </c>
      <c r="D81" s="58" t="s">
        <v>1341</v>
      </c>
      <c r="E81" s="252" t="s">
        <v>3286</v>
      </c>
      <c r="F81" s="245">
        <v>653623</v>
      </c>
      <c r="G81" s="245">
        <v>0</v>
      </c>
      <c r="H81" s="245">
        <v>57809.01</v>
      </c>
      <c r="I81" s="245"/>
      <c r="J81" s="252">
        <v>443637.29</v>
      </c>
      <c r="K81" s="252">
        <v>799700.47</v>
      </c>
      <c r="L81" s="252"/>
      <c r="N81" s="246">
        <v>0</v>
      </c>
      <c r="O81" s="246">
        <v>171684.84</v>
      </c>
      <c r="P81" s="246">
        <v>69750</v>
      </c>
      <c r="Q81" s="246">
        <v>2521.5700000000002</v>
      </c>
      <c r="R81" s="252"/>
      <c r="S81" s="252"/>
      <c r="T81" s="252">
        <v>-175069.08</v>
      </c>
      <c r="U81" s="252">
        <v>2015625.01</v>
      </c>
      <c r="V81" s="40"/>
      <c r="W81" s="40"/>
      <c r="X81" s="40">
        <v>540432.32999999996</v>
      </c>
      <c r="Y81" s="40"/>
      <c r="Z81" s="40">
        <v>812</v>
      </c>
      <c r="AA81" s="40">
        <v>1018220</v>
      </c>
      <c r="AB81" s="40">
        <v>105400</v>
      </c>
      <c r="AC81" s="247">
        <v>1472600</v>
      </c>
      <c r="AD81" s="247"/>
      <c r="AE81" s="247">
        <v>4640</v>
      </c>
      <c r="AF81" s="247">
        <v>220891.05</v>
      </c>
      <c r="AG81" s="247">
        <v>86923.85</v>
      </c>
      <c r="AH81" s="247"/>
      <c r="AI81" s="247"/>
      <c r="AJ81" s="247"/>
      <c r="AK81" s="77">
        <f t="shared" si="7"/>
        <v>711432.01</v>
      </c>
      <c r="AL81" s="31">
        <f t="shared" si="8"/>
        <v>243956.41</v>
      </c>
      <c r="AM81" s="21">
        <f t="shared" si="9"/>
        <v>467475.6</v>
      </c>
      <c r="AN81" s="15">
        <f t="shared" si="10"/>
        <v>1664864.33</v>
      </c>
      <c r="AO81" s="16">
        <f t="shared" si="11"/>
        <v>1785054.9000000001</v>
      </c>
      <c r="AP81" s="26">
        <f t="shared" si="12"/>
        <v>-120190.57000000007</v>
      </c>
    </row>
    <row r="82" spans="1:42" x14ac:dyDescent="0.2">
      <c r="A82" t="s">
        <v>557</v>
      </c>
      <c r="B82" t="s">
        <v>558</v>
      </c>
      <c r="C82" s="72">
        <v>2831</v>
      </c>
      <c r="D82" s="58" t="s">
        <v>1342</v>
      </c>
      <c r="E82" s="257" t="s">
        <v>3287</v>
      </c>
      <c r="F82" s="245">
        <v>337659</v>
      </c>
      <c r="G82" s="245">
        <v>0</v>
      </c>
      <c r="H82" s="245">
        <v>49547.14</v>
      </c>
      <c r="I82" s="245"/>
      <c r="J82" s="252">
        <v>418203.65</v>
      </c>
      <c r="K82" s="252">
        <v>295826.84000000003</v>
      </c>
      <c r="L82" s="252"/>
      <c r="O82" s="246">
        <v>11100</v>
      </c>
      <c r="P82" s="246">
        <v>197468</v>
      </c>
      <c r="Q82" s="246">
        <v>500</v>
      </c>
      <c r="R82" s="252"/>
      <c r="S82" s="252"/>
      <c r="T82" s="252">
        <v>-176284.94</v>
      </c>
      <c r="U82" s="252">
        <v>1171298.0900000001</v>
      </c>
      <c r="V82" s="40"/>
      <c r="W82" s="40"/>
      <c r="X82" s="40">
        <v>354138.58</v>
      </c>
      <c r="Y82" s="40">
        <v>100</v>
      </c>
      <c r="Z82" s="40">
        <v>292.63</v>
      </c>
      <c r="AA82" s="40">
        <v>936460</v>
      </c>
      <c r="AB82" s="40">
        <v>173167.65</v>
      </c>
      <c r="AC82" s="247">
        <v>1129710</v>
      </c>
      <c r="AD82" s="247"/>
      <c r="AE82" s="247">
        <v>1680</v>
      </c>
      <c r="AF82" s="247">
        <v>362215.66</v>
      </c>
      <c r="AG82" s="247">
        <v>67015.570000000007</v>
      </c>
      <c r="AH82" s="247"/>
      <c r="AI82" s="247"/>
      <c r="AJ82" s="247"/>
      <c r="AK82" s="77">
        <f t="shared" si="7"/>
        <v>387206.14</v>
      </c>
      <c r="AL82" s="31">
        <f t="shared" si="8"/>
        <v>209068</v>
      </c>
      <c r="AM82" s="21">
        <f t="shared" si="9"/>
        <v>178138.14</v>
      </c>
      <c r="AN82" s="15">
        <f t="shared" si="10"/>
        <v>1464158.8599999999</v>
      </c>
      <c r="AO82" s="16">
        <f t="shared" si="11"/>
        <v>1560621.23</v>
      </c>
      <c r="AP82" s="26">
        <f t="shared" si="12"/>
        <v>-96462.370000000112</v>
      </c>
    </row>
    <row r="83" spans="1:42" x14ac:dyDescent="0.2">
      <c r="A83" t="s">
        <v>557</v>
      </c>
      <c r="B83" t="s">
        <v>558</v>
      </c>
      <c r="C83" s="72">
        <v>2983</v>
      </c>
      <c r="D83" s="58" t="s">
        <v>1343</v>
      </c>
      <c r="E83" s="252" t="s">
        <v>3288</v>
      </c>
      <c r="F83" s="245">
        <v>1222997.8799999999</v>
      </c>
      <c r="G83" s="245">
        <v>0</v>
      </c>
      <c r="H83" s="245">
        <v>44406.62</v>
      </c>
      <c r="I83" s="245"/>
      <c r="J83" s="252">
        <v>614612.93999999994</v>
      </c>
      <c r="K83" s="252">
        <v>209018.11</v>
      </c>
      <c r="L83" s="252"/>
      <c r="O83" s="246">
        <v>2484.2399999999998</v>
      </c>
      <c r="P83" s="246">
        <v>185030</v>
      </c>
      <c r="Q83" s="246"/>
      <c r="R83" s="252"/>
      <c r="S83" s="252"/>
      <c r="T83" s="252">
        <v>-843295.36</v>
      </c>
      <c r="U83" s="252">
        <v>1745362.84</v>
      </c>
      <c r="V83" s="40"/>
      <c r="W83" s="40"/>
      <c r="X83" s="40">
        <v>1579864.55</v>
      </c>
      <c r="Y83" s="40">
        <v>523710</v>
      </c>
      <c r="Z83" s="40">
        <v>1081.79</v>
      </c>
      <c r="AA83" s="40">
        <v>1189580</v>
      </c>
      <c r="AB83" s="40"/>
      <c r="AC83" s="247">
        <v>1338285</v>
      </c>
      <c r="AD83" s="247"/>
      <c r="AE83" s="247">
        <v>9152</v>
      </c>
      <c r="AF83" s="247">
        <v>819003.8</v>
      </c>
      <c r="AG83" s="247">
        <v>122329.71</v>
      </c>
      <c r="AH83" s="247"/>
      <c r="AI83" s="247"/>
      <c r="AJ83" s="247"/>
      <c r="AK83" s="77">
        <f t="shared" si="7"/>
        <v>1267404.5</v>
      </c>
      <c r="AL83" s="31">
        <f t="shared" si="8"/>
        <v>187514.23999999999</v>
      </c>
      <c r="AM83" s="21">
        <f t="shared" si="9"/>
        <v>1079890.26</v>
      </c>
      <c r="AN83" s="15">
        <f t="shared" si="10"/>
        <v>3294236.34</v>
      </c>
      <c r="AO83" s="16">
        <f t="shared" si="11"/>
        <v>2288770.5099999998</v>
      </c>
      <c r="AP83" s="26">
        <f t="shared" si="12"/>
        <v>1005465.8300000001</v>
      </c>
    </row>
    <row r="84" spans="1:42" x14ac:dyDescent="0.2">
      <c r="A84" t="s">
        <v>557</v>
      </c>
      <c r="B84" t="s">
        <v>558</v>
      </c>
      <c r="C84" s="72">
        <v>1867</v>
      </c>
      <c r="D84" s="58" t="s">
        <v>1344</v>
      </c>
      <c r="E84" s="257" t="s">
        <v>3289</v>
      </c>
      <c r="F84" s="245">
        <v>562362.93000000005</v>
      </c>
      <c r="G84" s="245">
        <v>89450.69</v>
      </c>
      <c r="H84" s="245">
        <v>22536.77</v>
      </c>
      <c r="I84" s="245"/>
      <c r="J84" s="252">
        <v>955449.81</v>
      </c>
      <c r="K84" s="252">
        <v>344986.83</v>
      </c>
      <c r="L84" s="252"/>
      <c r="N84" s="246">
        <v>0</v>
      </c>
      <c r="O84" s="246">
        <v>12173.76</v>
      </c>
      <c r="Q84" s="246">
        <v>539.20000000000005</v>
      </c>
      <c r="R84" s="252"/>
      <c r="S84" s="252"/>
      <c r="T84" s="252">
        <v>-350751.22</v>
      </c>
      <c r="U84" s="252">
        <v>1929262.58</v>
      </c>
      <c r="V84" s="40">
        <v>4.43</v>
      </c>
      <c r="W84" s="40"/>
      <c r="X84" s="40">
        <v>777922.89</v>
      </c>
      <c r="Y84" s="40">
        <v>129289</v>
      </c>
      <c r="Z84" s="40">
        <v>666.67</v>
      </c>
      <c r="AA84" s="40">
        <v>909020</v>
      </c>
      <c r="AB84" s="40">
        <v>30173.5</v>
      </c>
      <c r="AC84" s="247">
        <v>1101940</v>
      </c>
      <c r="AD84" s="247"/>
      <c r="AE84" s="247">
        <v>5160</v>
      </c>
      <c r="AF84" s="247">
        <v>256078.5</v>
      </c>
      <c r="AG84" s="247">
        <v>91793.279999999999</v>
      </c>
      <c r="AH84" s="247"/>
      <c r="AI84" s="247"/>
      <c r="AJ84" s="247">
        <v>580</v>
      </c>
      <c r="AK84" s="77">
        <f t="shared" si="7"/>
        <v>674350.39000000013</v>
      </c>
      <c r="AL84" s="31">
        <f t="shared" si="8"/>
        <v>12712.960000000001</v>
      </c>
      <c r="AM84" s="21">
        <f t="shared" si="9"/>
        <v>661637.43000000017</v>
      </c>
      <c r="AN84" s="15">
        <f t="shared" si="10"/>
        <v>1847076.4900000002</v>
      </c>
      <c r="AO84" s="16">
        <f t="shared" si="11"/>
        <v>1455551.78</v>
      </c>
      <c r="AP84" s="26">
        <f t="shared" si="12"/>
        <v>391524.7100000002</v>
      </c>
    </row>
    <row r="85" spans="1:42" x14ac:dyDescent="0.2">
      <c r="A85" t="s">
        <v>557</v>
      </c>
      <c r="B85" t="s">
        <v>558</v>
      </c>
      <c r="C85" s="72">
        <v>2692</v>
      </c>
      <c r="D85" s="58" t="s">
        <v>1345</v>
      </c>
      <c r="E85" s="257" t="s">
        <v>3290</v>
      </c>
      <c r="F85" s="245">
        <v>532779.17000000004</v>
      </c>
      <c r="G85" s="245">
        <v>0</v>
      </c>
      <c r="H85" s="245">
        <v>27336.02</v>
      </c>
      <c r="I85" s="245"/>
      <c r="J85" s="252">
        <v>315044.56</v>
      </c>
      <c r="K85" s="252">
        <v>250660.26</v>
      </c>
      <c r="L85" s="252"/>
      <c r="Q85" s="246">
        <v>759</v>
      </c>
      <c r="R85" s="252"/>
      <c r="S85" s="252"/>
      <c r="T85" s="252">
        <v>-908579.25</v>
      </c>
      <c r="U85" s="252">
        <v>1851699.47</v>
      </c>
      <c r="V85" s="40"/>
      <c r="W85" s="40"/>
      <c r="X85" s="40">
        <v>716865.86</v>
      </c>
      <c r="Y85" s="40"/>
      <c r="Z85" s="40">
        <v>1555.47</v>
      </c>
      <c r="AA85" s="40">
        <v>983430</v>
      </c>
      <c r="AB85" s="40"/>
      <c r="AC85" s="247">
        <v>1208692</v>
      </c>
      <c r="AD85" s="247"/>
      <c r="AE85" s="247">
        <v>744</v>
      </c>
      <c r="AF85" s="247">
        <v>188130.8</v>
      </c>
      <c r="AG85" s="247">
        <v>112873.74</v>
      </c>
      <c r="AH85" s="247"/>
      <c r="AI85" s="247"/>
      <c r="AJ85" s="247"/>
      <c r="AK85" s="77">
        <f t="shared" si="7"/>
        <v>560115.19000000006</v>
      </c>
      <c r="AL85" s="31">
        <f t="shared" si="8"/>
        <v>759</v>
      </c>
      <c r="AM85" s="21">
        <f t="shared" si="9"/>
        <v>559356.19000000006</v>
      </c>
      <c r="AN85" s="15">
        <f t="shared" si="10"/>
        <v>1701851.33</v>
      </c>
      <c r="AO85" s="16">
        <f t="shared" si="11"/>
        <v>1510440.54</v>
      </c>
      <c r="AP85" s="26">
        <f t="shared" si="12"/>
        <v>191410.79000000004</v>
      </c>
    </row>
    <row r="86" spans="1:42" x14ac:dyDescent="0.2">
      <c r="A86" t="s">
        <v>557</v>
      </c>
      <c r="B86" t="s">
        <v>558</v>
      </c>
      <c r="C86" s="72">
        <v>1950</v>
      </c>
      <c r="D86" s="58" t="s">
        <v>1346</v>
      </c>
      <c r="E86" s="252" t="s">
        <v>3291</v>
      </c>
      <c r="F86" s="245">
        <v>401441.26</v>
      </c>
      <c r="G86" s="245">
        <v>0</v>
      </c>
      <c r="H86" s="245">
        <v>54108.49</v>
      </c>
      <c r="I86" s="245">
        <v>13288</v>
      </c>
      <c r="J86" s="252">
        <v>577413.93999999994</v>
      </c>
      <c r="K86" s="252">
        <v>153673.82999999999</v>
      </c>
      <c r="L86" s="252"/>
      <c r="Q86" s="246">
        <v>13288</v>
      </c>
      <c r="R86" s="252"/>
      <c r="S86" s="252"/>
      <c r="T86" s="252">
        <v>-199216.71</v>
      </c>
      <c r="U86" s="252">
        <v>1211766.1200000001</v>
      </c>
      <c r="V86" s="40"/>
      <c r="W86" s="40"/>
      <c r="X86" s="40">
        <v>511188.1</v>
      </c>
      <c r="Y86" s="40"/>
      <c r="Z86" s="40">
        <v>559.74</v>
      </c>
      <c r="AA86" s="40">
        <v>865760</v>
      </c>
      <c r="AB86" s="40">
        <v>144100</v>
      </c>
      <c r="AC86" s="247">
        <v>1096215</v>
      </c>
      <c r="AD86" s="247">
        <v>4000</v>
      </c>
      <c r="AE86" s="247">
        <v>1320</v>
      </c>
      <c r="AF86" s="247">
        <v>200672.04</v>
      </c>
      <c r="AG86" s="247">
        <v>28434.69</v>
      </c>
      <c r="AH86" s="247"/>
      <c r="AI86" s="247"/>
      <c r="AJ86" s="247"/>
      <c r="AK86" s="77">
        <f t="shared" si="7"/>
        <v>468837.75</v>
      </c>
      <c r="AL86" s="31">
        <f t="shared" si="8"/>
        <v>13288</v>
      </c>
      <c r="AM86" s="21">
        <f t="shared" si="9"/>
        <v>455549.75</v>
      </c>
      <c r="AN86" s="15">
        <f t="shared" si="10"/>
        <v>1521607.8399999999</v>
      </c>
      <c r="AO86" s="16">
        <f t="shared" si="11"/>
        <v>1330641.73</v>
      </c>
      <c r="AP86" s="26">
        <f t="shared" si="12"/>
        <v>190966.10999999987</v>
      </c>
    </row>
    <row r="87" spans="1:42" x14ac:dyDescent="0.2">
      <c r="A87" t="s">
        <v>557</v>
      </c>
      <c r="B87" t="s">
        <v>558</v>
      </c>
      <c r="C87" s="72">
        <v>2898</v>
      </c>
      <c r="D87" s="58" t="s">
        <v>1347</v>
      </c>
      <c r="E87" s="252" t="s">
        <v>3292</v>
      </c>
      <c r="F87" s="245">
        <v>651695.54</v>
      </c>
      <c r="G87" s="245">
        <v>0</v>
      </c>
      <c r="H87" s="245">
        <v>57471.199999999997</v>
      </c>
      <c r="I87" s="245"/>
      <c r="J87" s="252">
        <v>2419.9899999999998</v>
      </c>
      <c r="K87" s="252">
        <v>576341.56000000006</v>
      </c>
      <c r="L87" s="252"/>
      <c r="O87" s="246">
        <v>1500</v>
      </c>
      <c r="P87" s="246">
        <v>118330</v>
      </c>
      <c r="Q87" s="246">
        <v>2965.03</v>
      </c>
      <c r="R87" s="252"/>
      <c r="S87" s="252">
        <v>67378.53</v>
      </c>
      <c r="T87" s="252">
        <v>46303.03</v>
      </c>
      <c r="U87" s="252">
        <v>907622.82</v>
      </c>
      <c r="V87" s="40"/>
      <c r="W87" s="40"/>
      <c r="X87" s="40">
        <v>748350.13</v>
      </c>
      <c r="Y87" s="40"/>
      <c r="Z87" s="40">
        <v>705.01</v>
      </c>
      <c r="AA87" s="40">
        <v>961920</v>
      </c>
      <c r="AB87" s="40"/>
      <c r="AC87" s="247">
        <v>1103775</v>
      </c>
      <c r="AD87" s="247"/>
      <c r="AE87" s="247">
        <v>2056</v>
      </c>
      <c r="AF87" s="247">
        <v>397956.44</v>
      </c>
      <c r="AG87" s="247">
        <v>59788.82</v>
      </c>
      <c r="AH87" s="247"/>
      <c r="AI87" s="247"/>
      <c r="AJ87" s="247"/>
      <c r="AK87" s="77">
        <f t="shared" si="7"/>
        <v>709166.74</v>
      </c>
      <c r="AL87" s="31">
        <f t="shared" si="8"/>
        <v>122795.03</v>
      </c>
      <c r="AM87" s="21">
        <f t="shared" si="9"/>
        <v>586371.71</v>
      </c>
      <c r="AN87" s="15">
        <f t="shared" si="10"/>
        <v>1710975.1400000001</v>
      </c>
      <c r="AO87" s="16">
        <f t="shared" si="11"/>
        <v>1563576.26</v>
      </c>
      <c r="AP87" s="26">
        <f t="shared" si="12"/>
        <v>147398.88000000012</v>
      </c>
    </row>
    <row r="88" spans="1:42" x14ac:dyDescent="0.2">
      <c r="A88" t="s">
        <v>557</v>
      </c>
      <c r="B88" t="s">
        <v>558</v>
      </c>
      <c r="C88" s="72">
        <v>1653</v>
      </c>
      <c r="D88" s="58" t="s">
        <v>1348</v>
      </c>
      <c r="E88" s="252" t="s">
        <v>3362</v>
      </c>
      <c r="F88" s="245">
        <v>305788.90000000002</v>
      </c>
      <c r="G88" s="245">
        <v>21635.08</v>
      </c>
      <c r="H88" s="245">
        <v>18701.54</v>
      </c>
      <c r="I88" s="245"/>
      <c r="J88" s="252">
        <v>615970.01</v>
      </c>
      <c r="K88" s="252">
        <v>131269.70000000001</v>
      </c>
      <c r="L88" s="252"/>
      <c r="N88" s="246">
        <v>0</v>
      </c>
      <c r="O88" s="246">
        <v>28668.26</v>
      </c>
      <c r="Q88" s="246"/>
      <c r="R88" s="252"/>
      <c r="S88" s="252"/>
      <c r="T88" s="252">
        <v>-705941.63</v>
      </c>
      <c r="U88" s="252">
        <v>1583723.57</v>
      </c>
      <c r="V88" s="40"/>
      <c r="W88" s="40"/>
      <c r="X88" s="40">
        <v>622451.53</v>
      </c>
      <c r="Y88" s="40">
        <v>21000</v>
      </c>
      <c r="Z88" s="40">
        <v>291.18</v>
      </c>
      <c r="AA88" s="40">
        <v>852440</v>
      </c>
      <c r="AB88" s="40">
        <v>70000</v>
      </c>
      <c r="AC88" s="247">
        <v>1008120</v>
      </c>
      <c r="AD88" s="247"/>
      <c r="AE88" s="247">
        <v>4160</v>
      </c>
      <c r="AF88" s="247">
        <v>241540.32</v>
      </c>
      <c r="AG88" s="247">
        <v>122083.36</v>
      </c>
      <c r="AH88" s="247"/>
      <c r="AI88" s="247"/>
      <c r="AJ88" s="247"/>
      <c r="AK88" s="77">
        <f t="shared" si="7"/>
        <v>346125.52</v>
      </c>
      <c r="AL88" s="31">
        <f t="shared" si="8"/>
        <v>28668.26</v>
      </c>
      <c r="AM88" s="21">
        <f t="shared" si="9"/>
        <v>317457.26</v>
      </c>
      <c r="AN88" s="15">
        <f t="shared" si="10"/>
        <v>1566182.71</v>
      </c>
      <c r="AO88" s="16">
        <f t="shared" si="11"/>
        <v>1375903.6800000002</v>
      </c>
      <c r="AP88" s="26">
        <f t="shared" si="12"/>
        <v>190279.0299999998</v>
      </c>
    </row>
    <row r="89" spans="1:42" x14ac:dyDescent="0.2">
      <c r="A89" t="s">
        <v>561</v>
      </c>
      <c r="B89" t="s">
        <v>562</v>
      </c>
      <c r="C89" s="72">
        <v>3711</v>
      </c>
      <c r="D89" s="58" t="s">
        <v>1349</v>
      </c>
      <c r="E89" s="252" t="s">
        <v>3293</v>
      </c>
      <c r="F89" s="245">
        <v>342506.91</v>
      </c>
      <c r="G89" s="245">
        <v>0</v>
      </c>
      <c r="H89" s="245">
        <v>20240.71</v>
      </c>
      <c r="I89" s="245"/>
      <c r="J89" s="252">
        <v>135589.71</v>
      </c>
      <c r="K89" s="252">
        <v>8</v>
      </c>
      <c r="L89" s="252"/>
      <c r="O89" s="246">
        <v>6450</v>
      </c>
      <c r="Q89" s="246"/>
      <c r="R89" s="252"/>
      <c r="S89" s="252"/>
      <c r="T89" s="252">
        <v>142301.32999999999</v>
      </c>
      <c r="U89" s="252">
        <v>378263.7</v>
      </c>
      <c r="V89" s="40"/>
      <c r="W89" s="40"/>
      <c r="X89" s="40">
        <v>540025.65</v>
      </c>
      <c r="Y89" s="40"/>
      <c r="Z89" s="40">
        <v>98.28</v>
      </c>
      <c r="AA89" s="40"/>
      <c r="AB89" s="40"/>
      <c r="AC89" s="247">
        <v>129150</v>
      </c>
      <c r="AD89" s="247"/>
      <c r="AE89" s="247">
        <v>9900</v>
      </c>
      <c r="AF89" s="247">
        <v>477375.38</v>
      </c>
      <c r="AG89" s="247">
        <v>55420.83</v>
      </c>
      <c r="AH89" s="247"/>
      <c r="AI89" s="247"/>
      <c r="AJ89" s="247"/>
      <c r="AK89" s="77">
        <f t="shared" si="7"/>
        <v>362747.62</v>
      </c>
      <c r="AL89" s="31">
        <f t="shared" si="8"/>
        <v>6450</v>
      </c>
      <c r="AM89" s="21">
        <f t="shared" si="9"/>
        <v>356297.62</v>
      </c>
      <c r="AN89" s="15">
        <f t="shared" si="10"/>
        <v>540123.93000000005</v>
      </c>
      <c r="AO89" s="16">
        <f t="shared" si="11"/>
        <v>671846.21</v>
      </c>
      <c r="AP89" s="26">
        <f t="shared" si="12"/>
        <v>-131722.27999999991</v>
      </c>
    </row>
    <row r="90" spans="1:42" x14ac:dyDescent="0.2">
      <c r="A90" t="s">
        <v>561</v>
      </c>
      <c r="B90" t="s">
        <v>562</v>
      </c>
      <c r="C90" s="72">
        <v>1437</v>
      </c>
      <c r="D90" s="58" t="s">
        <v>1350</v>
      </c>
      <c r="E90" s="257" t="s">
        <v>3294</v>
      </c>
      <c r="F90" s="245">
        <v>484718.74</v>
      </c>
      <c r="G90" s="245">
        <v>0</v>
      </c>
      <c r="H90" s="245">
        <v>19246.36</v>
      </c>
      <c r="I90" s="245"/>
      <c r="J90" s="252">
        <v>-44172.77</v>
      </c>
      <c r="K90" s="252">
        <v>-172718.77</v>
      </c>
      <c r="L90" s="252"/>
      <c r="N90" s="246">
        <v>6000</v>
      </c>
      <c r="O90" s="246">
        <v>1500</v>
      </c>
      <c r="Q90" s="246"/>
      <c r="R90" s="252"/>
      <c r="S90" s="252"/>
      <c r="T90" s="252">
        <v>60093.71</v>
      </c>
      <c r="U90" s="252">
        <v>646850.12</v>
      </c>
      <c r="V90" s="40"/>
      <c r="W90" s="40"/>
      <c r="X90" s="40">
        <v>517788.71</v>
      </c>
      <c r="Y90" s="40">
        <v>81250</v>
      </c>
      <c r="Z90" s="40">
        <v>478.12</v>
      </c>
      <c r="AA90" s="40">
        <v>667222</v>
      </c>
      <c r="AB90" s="40"/>
      <c r="AC90" s="247">
        <v>751378</v>
      </c>
      <c r="AD90" s="247"/>
      <c r="AE90" s="247"/>
      <c r="AF90" s="247">
        <v>177072.16</v>
      </c>
      <c r="AG90" s="247">
        <v>588160.54</v>
      </c>
      <c r="AH90" s="247"/>
      <c r="AI90" s="247"/>
      <c r="AJ90" s="247"/>
      <c r="AK90" s="77">
        <f t="shared" si="7"/>
        <v>503965.1</v>
      </c>
      <c r="AL90" s="31">
        <f t="shared" si="8"/>
        <v>7500</v>
      </c>
      <c r="AM90" s="21">
        <f t="shared" si="9"/>
        <v>496465.1</v>
      </c>
      <c r="AN90" s="15">
        <f t="shared" si="10"/>
        <v>1266738.83</v>
      </c>
      <c r="AO90" s="16">
        <f t="shared" si="11"/>
        <v>1516610.7000000002</v>
      </c>
      <c r="AP90" s="26">
        <f t="shared" si="12"/>
        <v>-249871.87000000011</v>
      </c>
    </row>
    <row r="91" spans="1:42" x14ac:dyDescent="0.2">
      <c r="A91" t="s">
        <v>561</v>
      </c>
      <c r="B91" t="s">
        <v>562</v>
      </c>
      <c r="C91" s="72">
        <v>3388</v>
      </c>
      <c r="D91" s="58" t="s">
        <v>1351</v>
      </c>
      <c r="E91" s="252" t="s">
        <v>3295</v>
      </c>
      <c r="F91" s="245">
        <v>533633.25</v>
      </c>
      <c r="G91" s="245">
        <v>0</v>
      </c>
      <c r="H91" s="245">
        <v>117129.46</v>
      </c>
      <c r="I91" s="245"/>
      <c r="J91" s="252">
        <v>2810177.89</v>
      </c>
      <c r="K91" s="252">
        <v>157714.67000000001</v>
      </c>
      <c r="L91" s="252"/>
      <c r="N91" s="246">
        <v>5300</v>
      </c>
      <c r="O91" s="246">
        <v>5850</v>
      </c>
      <c r="Q91" s="246"/>
      <c r="R91" s="252"/>
      <c r="S91" s="252"/>
      <c r="T91" s="252">
        <v>214573.65</v>
      </c>
      <c r="U91" s="252">
        <v>3382854.97</v>
      </c>
      <c r="V91" s="40"/>
      <c r="W91" s="40"/>
      <c r="X91" s="40">
        <v>707383.92</v>
      </c>
      <c r="Y91" s="40">
        <v>75550</v>
      </c>
      <c r="Z91" s="40">
        <v>1420.96</v>
      </c>
      <c r="AA91" s="40">
        <v>944680</v>
      </c>
      <c r="AB91" s="40">
        <v>138534.39999999999</v>
      </c>
      <c r="AC91" s="247">
        <v>1149780</v>
      </c>
      <c r="AD91" s="247"/>
      <c r="AE91" s="247"/>
      <c r="AF91" s="247">
        <v>253700.77</v>
      </c>
      <c r="AG91" s="247">
        <v>164145.54</v>
      </c>
      <c r="AH91" s="247"/>
      <c r="AI91" s="247"/>
      <c r="AJ91" s="247"/>
      <c r="AK91" s="77">
        <f t="shared" si="7"/>
        <v>650762.71</v>
      </c>
      <c r="AL91" s="31">
        <f t="shared" si="8"/>
        <v>11150</v>
      </c>
      <c r="AM91" s="21">
        <f t="shared" si="9"/>
        <v>639612.71</v>
      </c>
      <c r="AN91" s="15">
        <f t="shared" si="10"/>
        <v>1867569.2799999998</v>
      </c>
      <c r="AO91" s="16">
        <f t="shared" si="11"/>
        <v>1567626.31</v>
      </c>
      <c r="AP91" s="26">
        <f t="shared" si="12"/>
        <v>299942.96999999974</v>
      </c>
    </row>
    <row r="92" spans="1:42" x14ac:dyDescent="0.2">
      <c r="A92" t="s">
        <v>561</v>
      </c>
      <c r="B92" t="s">
        <v>562</v>
      </c>
      <c r="C92" s="72">
        <v>2340</v>
      </c>
      <c r="D92" s="58" t="s">
        <v>1352</v>
      </c>
      <c r="E92" s="252" t="s">
        <v>3296</v>
      </c>
      <c r="F92" s="245">
        <v>587061.29</v>
      </c>
      <c r="G92" s="245">
        <v>6570</v>
      </c>
      <c r="H92" s="245">
        <v>122843.95</v>
      </c>
      <c r="I92" s="245"/>
      <c r="J92" s="252">
        <v>431762.79</v>
      </c>
      <c r="K92" s="252">
        <v>128959.25</v>
      </c>
      <c r="L92" s="252"/>
      <c r="N92" s="246">
        <v>5300</v>
      </c>
      <c r="O92" s="246">
        <v>10800</v>
      </c>
      <c r="Q92" s="246"/>
      <c r="R92" s="252"/>
      <c r="S92" s="252"/>
      <c r="T92" s="252">
        <v>97343.27</v>
      </c>
      <c r="U92" s="252">
        <v>1045747.78</v>
      </c>
      <c r="V92" s="40"/>
      <c r="W92" s="40"/>
      <c r="X92" s="40">
        <v>595241.78</v>
      </c>
      <c r="Y92" s="40">
        <v>60000</v>
      </c>
      <c r="Z92" s="40">
        <v>454.21</v>
      </c>
      <c r="AA92" s="40">
        <v>730360</v>
      </c>
      <c r="AB92" s="40"/>
      <c r="AC92" s="247">
        <v>797630</v>
      </c>
      <c r="AD92" s="247"/>
      <c r="AE92" s="247"/>
      <c r="AF92" s="247">
        <v>210198.72</v>
      </c>
      <c r="AG92" s="247">
        <v>89522.33</v>
      </c>
      <c r="AH92" s="247"/>
      <c r="AI92" s="247"/>
      <c r="AJ92" s="247"/>
      <c r="AK92" s="77">
        <f t="shared" si="7"/>
        <v>716475.24</v>
      </c>
      <c r="AL92" s="31">
        <f t="shared" si="8"/>
        <v>16100</v>
      </c>
      <c r="AM92" s="21">
        <f t="shared" si="9"/>
        <v>700375.24</v>
      </c>
      <c r="AN92" s="15">
        <f t="shared" si="10"/>
        <v>1386055.99</v>
      </c>
      <c r="AO92" s="16">
        <f t="shared" si="11"/>
        <v>1097351.05</v>
      </c>
      <c r="AP92" s="26">
        <f t="shared" si="12"/>
        <v>288704.93999999994</v>
      </c>
    </row>
    <row r="93" spans="1:42" x14ac:dyDescent="0.2">
      <c r="A93" t="s">
        <v>561</v>
      </c>
      <c r="B93" t="s">
        <v>562</v>
      </c>
      <c r="C93" s="72">
        <v>2160</v>
      </c>
      <c r="D93" s="58" t="s">
        <v>1353</v>
      </c>
      <c r="E93" s="252" t="s">
        <v>3297</v>
      </c>
      <c r="F93" s="245">
        <v>429635.89</v>
      </c>
      <c r="G93" s="245">
        <v>0</v>
      </c>
      <c r="H93" s="245">
        <v>26135.11</v>
      </c>
      <c r="I93" s="245"/>
      <c r="J93" s="252">
        <v>38247.39</v>
      </c>
      <c r="K93" s="252">
        <v>120398.87</v>
      </c>
      <c r="L93" s="252"/>
      <c r="N93" s="246">
        <v>0</v>
      </c>
      <c r="O93" s="246">
        <v>2700</v>
      </c>
      <c r="Q93" s="246"/>
      <c r="R93" s="252"/>
      <c r="S93" s="252"/>
      <c r="T93" s="252">
        <v>126048.56</v>
      </c>
      <c r="U93" s="252">
        <v>320699.84999999998</v>
      </c>
      <c r="V93" s="40"/>
      <c r="W93" s="40"/>
      <c r="X93" s="40">
        <v>678730.55</v>
      </c>
      <c r="Y93" s="40"/>
      <c r="Z93" s="40">
        <v>103.93</v>
      </c>
      <c r="AA93" s="40">
        <v>885488.8</v>
      </c>
      <c r="AB93" s="40"/>
      <c r="AC93" s="247">
        <v>1040908.8</v>
      </c>
      <c r="AD93" s="247"/>
      <c r="AE93" s="247"/>
      <c r="AF93" s="247">
        <v>192055.66</v>
      </c>
      <c r="AG93" s="247">
        <v>25242.41</v>
      </c>
      <c r="AH93" s="247"/>
      <c r="AI93" s="247"/>
      <c r="AJ93" s="247"/>
      <c r="AK93" s="77">
        <f t="shared" si="7"/>
        <v>455771</v>
      </c>
      <c r="AL93" s="31">
        <f t="shared" si="8"/>
        <v>2700</v>
      </c>
      <c r="AM93" s="21">
        <f t="shared" si="9"/>
        <v>453071</v>
      </c>
      <c r="AN93" s="15">
        <f t="shared" si="10"/>
        <v>1564323.2800000003</v>
      </c>
      <c r="AO93" s="16">
        <f t="shared" si="11"/>
        <v>1258206.8699999999</v>
      </c>
      <c r="AP93" s="26">
        <f t="shared" si="12"/>
        <v>306116.41000000038</v>
      </c>
    </row>
    <row r="94" spans="1:42" x14ac:dyDescent="0.2">
      <c r="A94" t="s">
        <v>561</v>
      </c>
      <c r="B94" t="s">
        <v>562</v>
      </c>
      <c r="C94" s="72">
        <v>1723</v>
      </c>
      <c r="D94" s="58" t="s">
        <v>1354</v>
      </c>
      <c r="E94" s="252" t="s">
        <v>3298</v>
      </c>
      <c r="F94" s="245">
        <v>570031.18000000005</v>
      </c>
      <c r="G94" s="245">
        <v>5810</v>
      </c>
      <c r="H94" s="245">
        <v>13863.44</v>
      </c>
      <c r="I94" s="245"/>
      <c r="J94" s="252">
        <v>631190.1</v>
      </c>
      <c r="K94" s="252">
        <v>-43846.7</v>
      </c>
      <c r="L94" s="252"/>
      <c r="Q94" s="246"/>
      <c r="R94" s="252"/>
      <c r="S94" s="252"/>
      <c r="T94" s="252">
        <v>94569.16</v>
      </c>
      <c r="U94" s="252">
        <v>784633.1</v>
      </c>
      <c r="V94" s="40"/>
      <c r="W94" s="40"/>
      <c r="X94" s="40">
        <v>349580.08</v>
      </c>
      <c r="Y94" s="40">
        <v>53640</v>
      </c>
      <c r="Z94" s="40">
        <v>543.55999999999995</v>
      </c>
      <c r="AA94" s="40">
        <v>486060</v>
      </c>
      <c r="AB94" s="40">
        <v>249089.6</v>
      </c>
      <c r="AC94" s="247">
        <v>623750</v>
      </c>
      <c r="AD94" s="247"/>
      <c r="AE94" s="247"/>
      <c r="AF94" s="247">
        <v>101129.74</v>
      </c>
      <c r="AG94" s="247">
        <v>75929.47</v>
      </c>
      <c r="AH94" s="247"/>
      <c r="AI94" s="247"/>
      <c r="AJ94" s="247"/>
      <c r="AK94" s="77">
        <f t="shared" si="7"/>
        <v>589704.62</v>
      </c>
      <c r="AL94" s="31">
        <f t="shared" si="8"/>
        <v>0</v>
      </c>
      <c r="AM94" s="21">
        <f t="shared" si="9"/>
        <v>589704.62</v>
      </c>
      <c r="AN94" s="15">
        <f t="shared" si="10"/>
        <v>1138913.24</v>
      </c>
      <c r="AO94" s="16">
        <f t="shared" si="11"/>
        <v>800809.21</v>
      </c>
      <c r="AP94" s="26">
        <f t="shared" si="12"/>
        <v>338104.03</v>
      </c>
    </row>
    <row r="95" spans="1:42" x14ac:dyDescent="0.2">
      <c r="A95" t="s">
        <v>561</v>
      </c>
      <c r="B95" t="s">
        <v>562</v>
      </c>
      <c r="C95" s="72">
        <v>2675</v>
      </c>
      <c r="D95" s="58" t="s">
        <v>1355</v>
      </c>
      <c r="E95" s="252" t="s">
        <v>3299</v>
      </c>
      <c r="F95" s="245">
        <v>749186.02</v>
      </c>
      <c r="G95" s="245">
        <v>0</v>
      </c>
      <c r="H95" s="245">
        <v>112025.1</v>
      </c>
      <c r="I95" s="245"/>
      <c r="J95" s="252">
        <v>31081.35</v>
      </c>
      <c r="K95" s="252">
        <v>443404.89</v>
      </c>
      <c r="L95" s="252"/>
      <c r="N95" s="246">
        <v>6000</v>
      </c>
      <c r="O95" s="246">
        <v>24960</v>
      </c>
      <c r="Q95" s="246"/>
      <c r="R95" s="252"/>
      <c r="S95" s="252"/>
      <c r="T95" s="252">
        <v>107116.89</v>
      </c>
      <c r="U95" s="252">
        <v>573056.03</v>
      </c>
      <c r="V95" s="40">
        <v>738.88</v>
      </c>
      <c r="W95" s="40"/>
      <c r="X95" s="40">
        <v>608812.49</v>
      </c>
      <c r="Y95" s="40">
        <v>74995</v>
      </c>
      <c r="Z95" s="40"/>
      <c r="AA95" s="40">
        <v>850330</v>
      </c>
      <c r="AB95" s="40">
        <v>150795</v>
      </c>
      <c r="AC95" s="247">
        <v>999274.02</v>
      </c>
      <c r="AD95" s="247"/>
      <c r="AE95" s="247"/>
      <c r="AF95" s="247">
        <v>209524.44</v>
      </c>
      <c r="AG95" s="247">
        <v>132019.76</v>
      </c>
      <c r="AH95" s="247"/>
      <c r="AI95" s="247"/>
      <c r="AJ95" s="247">
        <v>277.02</v>
      </c>
      <c r="AK95" s="77">
        <f t="shared" si="7"/>
        <v>861211.12</v>
      </c>
      <c r="AL95" s="31">
        <f t="shared" si="8"/>
        <v>30960</v>
      </c>
      <c r="AM95" s="21">
        <f t="shared" si="9"/>
        <v>830251.12</v>
      </c>
      <c r="AN95" s="15">
        <f t="shared" si="10"/>
        <v>1685671.37</v>
      </c>
      <c r="AO95" s="16">
        <f t="shared" si="11"/>
        <v>1341095.24</v>
      </c>
      <c r="AP95" s="26">
        <f t="shared" si="12"/>
        <v>344576.13000000012</v>
      </c>
    </row>
    <row r="96" spans="1:42" x14ac:dyDescent="0.2">
      <c r="A96" t="s">
        <v>561</v>
      </c>
      <c r="B96" t="s">
        <v>562</v>
      </c>
      <c r="C96" s="72">
        <v>1715</v>
      </c>
      <c r="D96" s="58" t="s">
        <v>1356</v>
      </c>
      <c r="E96" s="252" t="s">
        <v>3300</v>
      </c>
      <c r="F96" s="245">
        <v>460092.85</v>
      </c>
      <c r="G96" s="245">
        <v>0</v>
      </c>
      <c r="H96" s="245">
        <v>110572</v>
      </c>
      <c r="I96" s="245"/>
      <c r="J96" s="252">
        <v>1556555.07</v>
      </c>
      <c r="K96" s="252">
        <v>100244.78</v>
      </c>
      <c r="L96" s="252"/>
      <c r="N96" s="246">
        <v>6000</v>
      </c>
      <c r="O96" s="246">
        <v>5850</v>
      </c>
      <c r="Q96" s="246"/>
      <c r="R96" s="252"/>
      <c r="S96" s="252"/>
      <c r="T96" s="252">
        <v>96559.01</v>
      </c>
      <c r="U96" s="252">
        <v>1997218.5</v>
      </c>
      <c r="V96" s="40">
        <v>326.25</v>
      </c>
      <c r="W96" s="40"/>
      <c r="X96" s="40">
        <v>539355.17000000004</v>
      </c>
      <c r="Y96" s="40">
        <v>38750</v>
      </c>
      <c r="Z96" s="40">
        <v>88.92</v>
      </c>
      <c r="AA96" s="40">
        <v>648950</v>
      </c>
      <c r="AB96" s="40">
        <v>171272</v>
      </c>
      <c r="AC96" s="247">
        <v>817370</v>
      </c>
      <c r="AD96" s="247"/>
      <c r="AE96" s="247"/>
      <c r="AF96" s="247">
        <v>246712.55</v>
      </c>
      <c r="AG96" s="247">
        <v>109652.56</v>
      </c>
      <c r="AH96" s="247"/>
      <c r="AI96" s="247"/>
      <c r="AJ96" s="247"/>
      <c r="AK96" s="77">
        <f t="shared" si="7"/>
        <v>570664.85</v>
      </c>
      <c r="AL96" s="31">
        <f t="shared" si="8"/>
        <v>11850</v>
      </c>
      <c r="AM96" s="21">
        <f t="shared" si="9"/>
        <v>558814.85</v>
      </c>
      <c r="AN96" s="15">
        <f t="shared" si="10"/>
        <v>1398742.34</v>
      </c>
      <c r="AO96" s="16">
        <f t="shared" si="11"/>
        <v>1173735.1100000001</v>
      </c>
      <c r="AP96" s="26">
        <f t="shared" si="12"/>
        <v>225007.22999999998</v>
      </c>
    </row>
    <row r="97" spans="1:42" x14ac:dyDescent="0.2">
      <c r="A97" t="s">
        <v>561</v>
      </c>
      <c r="B97" t="s">
        <v>562</v>
      </c>
      <c r="C97" s="72">
        <v>3187</v>
      </c>
      <c r="D97" s="58" t="s">
        <v>1357</v>
      </c>
      <c r="E97" s="252" t="s">
        <v>3301</v>
      </c>
      <c r="F97" s="245">
        <v>512761.13</v>
      </c>
      <c r="G97" s="245">
        <v>69600</v>
      </c>
      <c r="H97" s="245">
        <v>27662.95</v>
      </c>
      <c r="I97" s="245"/>
      <c r="J97" s="252">
        <v>198072.97</v>
      </c>
      <c r="K97" s="252">
        <v>111407.62</v>
      </c>
      <c r="L97" s="252"/>
      <c r="N97" s="246">
        <v>5800</v>
      </c>
      <c r="O97" s="246">
        <v>3600</v>
      </c>
      <c r="Q97" s="246"/>
      <c r="R97" s="252"/>
      <c r="S97" s="252"/>
      <c r="T97" s="252">
        <v>146581.60999999999</v>
      </c>
      <c r="U97" s="252">
        <v>569833.9</v>
      </c>
      <c r="V97" s="40"/>
      <c r="W97" s="40"/>
      <c r="X97" s="40">
        <v>580650.27</v>
      </c>
      <c r="Y97" s="40">
        <v>116520</v>
      </c>
      <c r="Z97" s="40">
        <v>368.45</v>
      </c>
      <c r="AA97" s="40">
        <v>1014790</v>
      </c>
      <c r="AB97" s="40">
        <v>141441.60000000001</v>
      </c>
      <c r="AC97" s="247">
        <v>1220555</v>
      </c>
      <c r="AD97" s="247"/>
      <c r="AE97" s="247"/>
      <c r="AF97" s="247">
        <v>134098.51</v>
      </c>
      <c r="AG97" s="247">
        <v>45972.89</v>
      </c>
      <c r="AH97" s="247"/>
      <c r="AI97" s="247"/>
      <c r="AJ97" s="247"/>
      <c r="AK97" s="77">
        <f t="shared" si="7"/>
        <v>610024.07999999996</v>
      </c>
      <c r="AL97" s="31">
        <f t="shared" si="8"/>
        <v>9400</v>
      </c>
      <c r="AM97" s="21">
        <f t="shared" si="9"/>
        <v>600624.07999999996</v>
      </c>
      <c r="AN97" s="15">
        <f t="shared" si="10"/>
        <v>1853770.32</v>
      </c>
      <c r="AO97" s="16">
        <f t="shared" si="11"/>
        <v>1400626.4</v>
      </c>
      <c r="AP97" s="26">
        <f t="shared" si="12"/>
        <v>453143.92000000016</v>
      </c>
    </row>
    <row r="98" spans="1:42" x14ac:dyDescent="0.2">
      <c r="A98" t="s">
        <v>561</v>
      </c>
      <c r="B98" t="s">
        <v>562</v>
      </c>
      <c r="C98" s="72">
        <v>2867</v>
      </c>
      <c r="D98" s="58" t="s">
        <v>1358</v>
      </c>
      <c r="E98" s="252" t="s">
        <v>3302</v>
      </c>
      <c r="F98" s="245">
        <v>442755.85</v>
      </c>
      <c r="G98" s="245">
        <v>0</v>
      </c>
      <c r="H98" s="245">
        <v>83659.850000000006</v>
      </c>
      <c r="I98" s="245"/>
      <c r="J98" s="252">
        <v>60020.76</v>
      </c>
      <c r="K98" s="252">
        <v>532864.71</v>
      </c>
      <c r="L98" s="252"/>
      <c r="N98" s="246">
        <v>6000</v>
      </c>
      <c r="O98" s="246">
        <v>7638.63</v>
      </c>
      <c r="Q98" s="246">
        <v>180</v>
      </c>
      <c r="R98" s="252"/>
      <c r="S98" s="252"/>
      <c r="T98" s="252">
        <v>156740.07999999999</v>
      </c>
      <c r="U98" s="252">
        <v>528870.26</v>
      </c>
      <c r="V98" s="40"/>
      <c r="W98" s="40"/>
      <c r="X98" s="40">
        <v>585513.18999999994</v>
      </c>
      <c r="Y98" s="40"/>
      <c r="Z98" s="40">
        <v>403.77</v>
      </c>
      <c r="AA98" s="40">
        <v>828050</v>
      </c>
      <c r="AB98" s="40">
        <v>49000</v>
      </c>
      <c r="AC98" s="247">
        <v>976045</v>
      </c>
      <c r="AD98" s="247"/>
      <c r="AE98" s="247"/>
      <c r="AF98" s="247">
        <v>217905.29</v>
      </c>
      <c r="AG98" s="247"/>
      <c r="AH98" s="247"/>
      <c r="AI98" s="247"/>
      <c r="AJ98" s="247"/>
      <c r="AK98" s="77">
        <f t="shared" si="7"/>
        <v>526415.69999999995</v>
      </c>
      <c r="AL98" s="31">
        <f t="shared" si="8"/>
        <v>13818.630000000001</v>
      </c>
      <c r="AM98" s="21">
        <f t="shared" si="9"/>
        <v>512597.06999999995</v>
      </c>
      <c r="AN98" s="15">
        <f t="shared" si="10"/>
        <v>1462966.96</v>
      </c>
      <c r="AO98" s="16">
        <f t="shared" si="11"/>
        <v>1193950.29</v>
      </c>
      <c r="AP98" s="26">
        <f t="shared" si="12"/>
        <v>269016.66999999993</v>
      </c>
    </row>
    <row r="99" spans="1:42" x14ac:dyDescent="0.2">
      <c r="A99" t="s">
        <v>561</v>
      </c>
      <c r="B99" t="s">
        <v>562</v>
      </c>
      <c r="C99" s="72">
        <v>3076</v>
      </c>
      <c r="D99" s="58" t="s">
        <v>1359</v>
      </c>
      <c r="E99" s="252" t="s">
        <v>3303</v>
      </c>
      <c r="F99" s="245">
        <v>451386.74</v>
      </c>
      <c r="G99" s="245">
        <v>20160</v>
      </c>
      <c r="H99" s="245">
        <v>129295.03</v>
      </c>
      <c r="I99" s="245"/>
      <c r="J99" s="252">
        <v>18652.62</v>
      </c>
      <c r="K99" s="252">
        <v>113867.57</v>
      </c>
      <c r="L99" s="252"/>
      <c r="N99" s="246">
        <v>5500</v>
      </c>
      <c r="O99" s="246">
        <v>5850</v>
      </c>
      <c r="Q99" s="246"/>
      <c r="R99" s="252"/>
      <c r="S99" s="252">
        <v>-211401.67</v>
      </c>
      <c r="T99" s="252">
        <v>139858.81</v>
      </c>
      <c r="U99" s="252">
        <v>713142.2</v>
      </c>
      <c r="V99" s="40"/>
      <c r="W99" s="40"/>
      <c r="X99" s="40">
        <v>674486.14</v>
      </c>
      <c r="Y99" s="40"/>
      <c r="Z99" s="40">
        <v>352.19</v>
      </c>
      <c r="AA99" s="40">
        <v>882591.8</v>
      </c>
      <c r="AB99" s="40">
        <v>138534.39999999999</v>
      </c>
      <c r="AC99" s="247">
        <v>1093271.8</v>
      </c>
      <c r="AD99" s="247"/>
      <c r="AE99" s="247"/>
      <c r="AF99" s="247">
        <v>295179.05</v>
      </c>
      <c r="AG99" s="247">
        <v>38323.06</v>
      </c>
      <c r="AH99" s="247"/>
      <c r="AI99" s="247"/>
      <c r="AJ99" s="247">
        <v>4</v>
      </c>
      <c r="AK99" s="77">
        <f t="shared" si="7"/>
        <v>600841.77</v>
      </c>
      <c r="AL99" s="31">
        <f t="shared" si="8"/>
        <v>11350</v>
      </c>
      <c r="AM99" s="21">
        <f t="shared" si="9"/>
        <v>589491.77</v>
      </c>
      <c r="AN99" s="15">
        <f t="shared" si="10"/>
        <v>1695964.5299999998</v>
      </c>
      <c r="AO99" s="16">
        <f t="shared" si="11"/>
        <v>1426777.9100000001</v>
      </c>
      <c r="AP99" s="26">
        <f t="shared" si="12"/>
        <v>269186.61999999965</v>
      </c>
    </row>
    <row r="100" spans="1:42" x14ac:dyDescent="0.2">
      <c r="A100" t="s">
        <v>561</v>
      </c>
      <c r="B100" t="s">
        <v>562</v>
      </c>
      <c r="C100" s="72">
        <v>2086</v>
      </c>
      <c r="D100" s="58" t="s">
        <v>1360</v>
      </c>
      <c r="E100" s="252" t="s">
        <v>3304</v>
      </c>
      <c r="F100" s="245">
        <v>394584.09</v>
      </c>
      <c r="G100" s="245">
        <v>0</v>
      </c>
      <c r="H100" s="245">
        <v>146509.17000000001</v>
      </c>
      <c r="I100" s="245"/>
      <c r="J100" s="252">
        <v>332692.14</v>
      </c>
      <c r="K100" s="252">
        <v>128866.32</v>
      </c>
      <c r="L100" s="252"/>
      <c r="N100" s="246">
        <v>6000</v>
      </c>
      <c r="O100" s="246">
        <v>0</v>
      </c>
      <c r="Q100" s="246"/>
      <c r="R100" s="252"/>
      <c r="S100" s="252"/>
      <c r="T100" s="252">
        <v>114420.85</v>
      </c>
      <c r="U100" s="252">
        <v>673323.61</v>
      </c>
      <c r="V100" s="40"/>
      <c r="W100" s="40"/>
      <c r="X100" s="40">
        <v>669924.06000000006</v>
      </c>
      <c r="Y100" s="40"/>
      <c r="Z100" s="40">
        <v>215.72</v>
      </c>
      <c r="AA100" s="40">
        <v>733740</v>
      </c>
      <c r="AB100" s="40"/>
      <c r="AC100" s="247">
        <v>874120</v>
      </c>
      <c r="AD100" s="247"/>
      <c r="AE100" s="247"/>
      <c r="AF100" s="247">
        <v>127109.82</v>
      </c>
      <c r="AG100" s="247">
        <v>84689.51</v>
      </c>
      <c r="AH100" s="247"/>
      <c r="AI100" s="247"/>
      <c r="AJ100" s="247"/>
      <c r="AK100" s="77">
        <f t="shared" si="7"/>
        <v>541093.26</v>
      </c>
      <c r="AL100" s="31">
        <f t="shared" si="8"/>
        <v>6000</v>
      </c>
      <c r="AM100" s="21">
        <f t="shared" si="9"/>
        <v>535093.26</v>
      </c>
      <c r="AN100" s="15">
        <f t="shared" si="10"/>
        <v>1403879.78</v>
      </c>
      <c r="AO100" s="16">
        <f t="shared" si="11"/>
        <v>1085919.33</v>
      </c>
      <c r="AP100" s="26">
        <f t="shared" si="12"/>
        <v>317960.44999999995</v>
      </c>
    </row>
    <row r="101" spans="1:42" x14ac:dyDescent="0.2">
      <c r="A101" t="s">
        <v>561</v>
      </c>
      <c r="B101" t="s">
        <v>562</v>
      </c>
      <c r="C101" s="72">
        <v>1893</v>
      </c>
      <c r="D101" s="58" t="s">
        <v>1361</v>
      </c>
      <c r="E101" s="252" t="s">
        <v>3305</v>
      </c>
      <c r="F101" s="245">
        <v>499488.73</v>
      </c>
      <c r="G101" s="245">
        <v>0</v>
      </c>
      <c r="H101" s="245">
        <v>139915.35</v>
      </c>
      <c r="I101" s="245"/>
      <c r="J101" s="252">
        <v>-822.58</v>
      </c>
      <c r="K101" s="252">
        <v>291631.08</v>
      </c>
      <c r="L101" s="252"/>
      <c r="N101" s="246">
        <v>5000</v>
      </c>
      <c r="O101" s="246">
        <v>5850</v>
      </c>
      <c r="Q101" s="246"/>
      <c r="R101" s="252"/>
      <c r="S101" s="252"/>
      <c r="T101" s="252">
        <v>62458.68</v>
      </c>
      <c r="U101" s="252">
        <v>1404582.07</v>
      </c>
      <c r="V101" s="40"/>
      <c r="W101" s="40"/>
      <c r="X101" s="40">
        <v>526911.07999999996</v>
      </c>
      <c r="Y101" s="40"/>
      <c r="Z101" s="40">
        <v>365.13</v>
      </c>
      <c r="AA101" s="40">
        <v>893020</v>
      </c>
      <c r="AB101" s="40"/>
      <c r="AC101" s="247">
        <v>948180</v>
      </c>
      <c r="AD101" s="247"/>
      <c r="AE101" s="247"/>
      <c r="AF101" s="247">
        <v>618938.67000000004</v>
      </c>
      <c r="AG101" s="247">
        <v>36900.230000000003</v>
      </c>
      <c r="AH101" s="247"/>
      <c r="AI101" s="247"/>
      <c r="AJ101" s="247"/>
      <c r="AK101" s="77">
        <f t="shared" si="7"/>
        <v>639404.07999999996</v>
      </c>
      <c r="AL101" s="31">
        <f t="shared" si="8"/>
        <v>10850</v>
      </c>
      <c r="AM101" s="21">
        <f t="shared" si="9"/>
        <v>628554.07999999996</v>
      </c>
      <c r="AN101" s="15">
        <f t="shared" si="10"/>
        <v>1420296.21</v>
      </c>
      <c r="AO101" s="16">
        <f t="shared" si="11"/>
        <v>1604018.9</v>
      </c>
      <c r="AP101" s="26">
        <f t="shared" si="12"/>
        <v>-183722.68999999994</v>
      </c>
    </row>
    <row r="102" spans="1:42" x14ac:dyDescent="0.2">
      <c r="A102" t="s">
        <v>561</v>
      </c>
      <c r="B102" t="s">
        <v>562</v>
      </c>
      <c r="C102" s="72">
        <v>2677</v>
      </c>
      <c r="D102" s="58" t="s">
        <v>1362</v>
      </c>
      <c r="E102" s="252" t="s">
        <v>3306</v>
      </c>
      <c r="F102" s="245">
        <v>508074.02</v>
      </c>
      <c r="G102" s="245">
        <v>0</v>
      </c>
      <c r="H102" s="245">
        <v>870379.87</v>
      </c>
      <c r="I102" s="245"/>
      <c r="J102" s="252">
        <v>280452.53000000003</v>
      </c>
      <c r="K102" s="252">
        <v>149052.68</v>
      </c>
      <c r="L102" s="252"/>
      <c r="O102" s="246">
        <v>4130</v>
      </c>
      <c r="Q102" s="246"/>
      <c r="R102" s="252"/>
      <c r="S102" s="252">
        <v>-368974.66</v>
      </c>
      <c r="T102" s="252">
        <v>340763.57</v>
      </c>
      <c r="U102" s="252">
        <v>819557.49</v>
      </c>
      <c r="V102" s="40"/>
      <c r="W102" s="40"/>
      <c r="X102" s="40">
        <v>1427264.75</v>
      </c>
      <c r="Y102" s="40">
        <v>29956</v>
      </c>
      <c r="Z102" s="40">
        <v>371.53</v>
      </c>
      <c r="AA102" s="40">
        <v>972300</v>
      </c>
      <c r="AB102" s="40"/>
      <c r="AC102" s="247">
        <v>1107469</v>
      </c>
      <c r="AD102" s="247"/>
      <c r="AE102" s="247"/>
      <c r="AF102" s="247">
        <v>219719.81</v>
      </c>
      <c r="AG102" s="247">
        <v>44968.77</v>
      </c>
      <c r="AH102" s="247"/>
      <c r="AI102" s="247"/>
      <c r="AJ102" s="247"/>
      <c r="AK102" s="77">
        <f t="shared" si="7"/>
        <v>1378453.8900000001</v>
      </c>
      <c r="AL102" s="31">
        <f t="shared" si="8"/>
        <v>4130</v>
      </c>
      <c r="AM102" s="21">
        <f t="shared" si="9"/>
        <v>1374323.8900000001</v>
      </c>
      <c r="AN102" s="15">
        <f t="shared" si="10"/>
        <v>2429892.2800000003</v>
      </c>
      <c r="AO102" s="16">
        <f t="shared" si="11"/>
        <v>1372157.58</v>
      </c>
      <c r="AP102" s="26">
        <f t="shared" si="12"/>
        <v>1057734.7000000002</v>
      </c>
    </row>
    <row r="103" spans="1:42" x14ac:dyDescent="0.2">
      <c r="A103" t="s">
        <v>561</v>
      </c>
      <c r="B103" t="s">
        <v>562</v>
      </c>
      <c r="C103" s="72">
        <v>2827</v>
      </c>
      <c r="D103" s="58" t="s">
        <v>1363</v>
      </c>
      <c r="E103" s="252" t="s">
        <v>3309</v>
      </c>
      <c r="F103" s="245">
        <v>505379.92</v>
      </c>
      <c r="G103" s="245">
        <v>0</v>
      </c>
      <c r="H103" s="245">
        <v>124506.55</v>
      </c>
      <c r="I103" s="245"/>
      <c r="J103" s="252">
        <v>62087.46</v>
      </c>
      <c r="K103" s="252">
        <v>-162992.37</v>
      </c>
      <c r="L103" s="252"/>
      <c r="N103" s="246">
        <v>5700</v>
      </c>
      <c r="O103" s="246">
        <v>12261</v>
      </c>
      <c r="Q103" s="246"/>
      <c r="R103" s="252"/>
      <c r="S103" s="252"/>
      <c r="T103" s="252">
        <v>276577.46999999997</v>
      </c>
      <c r="U103" s="252">
        <v>474645.55</v>
      </c>
      <c r="V103" s="40"/>
      <c r="W103" s="40"/>
      <c r="X103" s="40">
        <v>476922.61</v>
      </c>
      <c r="Y103" s="40"/>
      <c r="Z103" s="40">
        <v>512.75</v>
      </c>
      <c r="AA103" s="40">
        <v>1022808.5</v>
      </c>
      <c r="AB103" s="40"/>
      <c r="AC103" s="247">
        <v>1082619.5</v>
      </c>
      <c r="AD103" s="247"/>
      <c r="AE103" s="247"/>
      <c r="AF103" s="247">
        <v>264701.5</v>
      </c>
      <c r="AG103" s="247">
        <v>103513.49</v>
      </c>
      <c r="AH103" s="247"/>
      <c r="AI103" s="247"/>
      <c r="AJ103" s="247"/>
      <c r="AK103" s="77">
        <f t="shared" si="7"/>
        <v>629886.47</v>
      </c>
      <c r="AL103" s="31">
        <f t="shared" si="8"/>
        <v>17961</v>
      </c>
      <c r="AM103" s="21">
        <f t="shared" si="9"/>
        <v>611925.47</v>
      </c>
      <c r="AN103" s="15">
        <f t="shared" si="10"/>
        <v>1500243.8599999999</v>
      </c>
      <c r="AO103" s="16">
        <f t="shared" si="11"/>
        <v>1450834.49</v>
      </c>
      <c r="AP103" s="26">
        <f t="shared" si="12"/>
        <v>49409.369999999879</v>
      </c>
    </row>
    <row r="104" spans="1:42" x14ac:dyDescent="0.2">
      <c r="A104" t="s">
        <v>561</v>
      </c>
      <c r="B104" t="s">
        <v>562</v>
      </c>
      <c r="C104" s="72">
        <v>3372</v>
      </c>
      <c r="D104" s="58" t="s">
        <v>1364</v>
      </c>
      <c r="E104" s="252" t="s">
        <v>3310</v>
      </c>
      <c r="F104" s="245">
        <v>513781.88</v>
      </c>
      <c r="G104" s="245">
        <v>15000</v>
      </c>
      <c r="H104" s="245">
        <v>111170.76</v>
      </c>
      <c r="I104" s="245"/>
      <c r="J104" s="252">
        <v>115506.61</v>
      </c>
      <c r="K104" s="252">
        <v>139247.63</v>
      </c>
      <c r="L104" s="252"/>
      <c r="N104" s="246">
        <v>5000</v>
      </c>
      <c r="O104" s="246">
        <v>2460</v>
      </c>
      <c r="Q104" s="246"/>
      <c r="R104" s="252"/>
      <c r="S104" s="252"/>
      <c r="T104" s="252">
        <v>214911.95</v>
      </c>
      <c r="U104" s="252">
        <v>1172968.6100000001</v>
      </c>
      <c r="V104" s="40"/>
      <c r="W104" s="40"/>
      <c r="X104" s="40">
        <v>656110.18000000005</v>
      </c>
      <c r="Y104" s="40"/>
      <c r="Z104" s="40">
        <v>505.31</v>
      </c>
      <c r="AA104" s="40">
        <v>851510</v>
      </c>
      <c r="AB104" s="40">
        <v>148534.39999999999</v>
      </c>
      <c r="AC104" s="247">
        <v>1061428</v>
      </c>
      <c r="AD104" s="247"/>
      <c r="AE104" s="247"/>
      <c r="AF104" s="247">
        <v>243932.12</v>
      </c>
      <c r="AG104" s="247">
        <v>157148.73000000001</v>
      </c>
      <c r="AH104" s="247"/>
      <c r="AI104" s="247"/>
      <c r="AJ104" s="247"/>
      <c r="AK104" s="77">
        <f t="shared" si="7"/>
        <v>639952.64000000001</v>
      </c>
      <c r="AL104" s="31">
        <f t="shared" si="8"/>
        <v>7460</v>
      </c>
      <c r="AM104" s="21">
        <f t="shared" si="9"/>
        <v>632492.64</v>
      </c>
      <c r="AN104" s="15">
        <f t="shared" si="10"/>
        <v>1656659.8900000001</v>
      </c>
      <c r="AO104" s="16">
        <f t="shared" si="11"/>
        <v>1462508.85</v>
      </c>
      <c r="AP104" s="26">
        <f t="shared" si="12"/>
        <v>194151.04000000004</v>
      </c>
    </row>
    <row r="105" spans="1:42" x14ac:dyDescent="0.2">
      <c r="A105" t="s">
        <v>561</v>
      </c>
      <c r="B105" t="s">
        <v>562</v>
      </c>
      <c r="C105" s="72">
        <v>1747</v>
      </c>
      <c r="D105" s="58" t="s">
        <v>1365</v>
      </c>
      <c r="E105" s="252" t="s">
        <v>3358</v>
      </c>
      <c r="F105" s="245">
        <v>655314.34</v>
      </c>
      <c r="G105" s="245">
        <v>0</v>
      </c>
      <c r="H105" s="245">
        <v>27521.45</v>
      </c>
      <c r="I105" s="245"/>
      <c r="J105" s="252">
        <v>296453.87</v>
      </c>
      <c r="K105" s="252">
        <v>55037.63</v>
      </c>
      <c r="L105" s="252"/>
      <c r="N105" s="246">
        <v>6000</v>
      </c>
      <c r="O105" s="246">
        <v>2700</v>
      </c>
      <c r="Q105" s="246"/>
      <c r="R105" s="252"/>
      <c r="S105" s="252"/>
      <c r="T105" s="252">
        <v>273340.95</v>
      </c>
      <c r="U105" s="252">
        <v>764463.81</v>
      </c>
      <c r="V105" s="40"/>
      <c r="W105" s="40"/>
      <c r="X105" s="40">
        <v>534384.62</v>
      </c>
      <c r="Y105" s="40">
        <v>47000</v>
      </c>
      <c r="Z105" s="40">
        <v>1021.27</v>
      </c>
      <c r="AA105" s="40">
        <v>955430</v>
      </c>
      <c r="AB105" s="40">
        <v>239809.6</v>
      </c>
      <c r="AC105" s="247">
        <v>1125495</v>
      </c>
      <c r="AD105" s="247"/>
      <c r="AE105" s="247"/>
      <c r="AF105" s="247">
        <v>327714.71000000002</v>
      </c>
      <c r="AG105" s="247">
        <v>126846.39999999999</v>
      </c>
      <c r="AH105" s="247"/>
      <c r="AI105" s="247"/>
      <c r="AJ105" s="247">
        <v>27.74</v>
      </c>
      <c r="AK105" s="77">
        <f t="shared" si="7"/>
        <v>682835.78999999992</v>
      </c>
      <c r="AL105" s="31">
        <f t="shared" si="8"/>
        <v>8700</v>
      </c>
      <c r="AM105" s="21">
        <f t="shared" si="9"/>
        <v>674135.78999999992</v>
      </c>
      <c r="AN105" s="15">
        <f t="shared" si="10"/>
        <v>1777645.4900000002</v>
      </c>
      <c r="AO105" s="16">
        <f t="shared" si="11"/>
        <v>1580083.8499999999</v>
      </c>
      <c r="AP105" s="26">
        <f t="shared" si="12"/>
        <v>197561.64000000036</v>
      </c>
    </row>
    <row r="106" spans="1:42" x14ac:dyDescent="0.2">
      <c r="A106" t="s">
        <v>561</v>
      </c>
      <c r="B106" t="s">
        <v>562</v>
      </c>
      <c r="C106" s="72">
        <v>2607</v>
      </c>
      <c r="D106" s="58" t="s">
        <v>1366</v>
      </c>
      <c r="E106" s="252" t="s">
        <v>3359</v>
      </c>
      <c r="F106" s="245">
        <v>416247.03999999998</v>
      </c>
      <c r="G106" s="245">
        <v>0</v>
      </c>
      <c r="H106" s="245">
        <v>51475.53</v>
      </c>
      <c r="I106" s="245"/>
      <c r="J106" s="252">
        <v>1053345.06</v>
      </c>
      <c r="K106" s="252">
        <v>108849.43</v>
      </c>
      <c r="L106" s="252"/>
      <c r="N106" s="246">
        <v>6000</v>
      </c>
      <c r="O106" s="246">
        <v>2700</v>
      </c>
      <c r="Q106" s="246"/>
      <c r="R106" s="252"/>
      <c r="S106" s="252"/>
      <c r="T106" s="252">
        <v>83823.86</v>
      </c>
      <c r="U106" s="252">
        <v>1440238.21</v>
      </c>
      <c r="V106" s="40"/>
      <c r="W106" s="40"/>
      <c r="X106" s="40">
        <v>594888.93000000005</v>
      </c>
      <c r="Y106" s="40"/>
      <c r="Z106" s="40">
        <v>205.18</v>
      </c>
      <c r="AA106" s="40">
        <v>890328</v>
      </c>
      <c r="AB106" s="40"/>
      <c r="AC106" s="247">
        <v>1012064</v>
      </c>
      <c r="AD106" s="247"/>
      <c r="AE106" s="247"/>
      <c r="AF106" s="247">
        <v>196015.68</v>
      </c>
      <c r="AG106" s="247">
        <v>166522.87</v>
      </c>
      <c r="AH106" s="247"/>
      <c r="AI106" s="247"/>
      <c r="AJ106" s="247"/>
      <c r="AK106" s="77">
        <f t="shared" si="7"/>
        <v>467722.56999999995</v>
      </c>
      <c r="AL106" s="31">
        <f t="shared" si="8"/>
        <v>8700</v>
      </c>
      <c r="AM106" s="21">
        <f t="shared" si="9"/>
        <v>459022.56999999995</v>
      </c>
      <c r="AN106" s="15">
        <f t="shared" si="10"/>
        <v>1485422.11</v>
      </c>
      <c r="AO106" s="16">
        <f t="shared" si="11"/>
        <v>1374602.5499999998</v>
      </c>
      <c r="AP106" s="26">
        <f t="shared" si="12"/>
        <v>110819.56000000029</v>
      </c>
    </row>
    <row r="107" spans="1:42" x14ac:dyDescent="0.2">
      <c r="A107" t="s">
        <v>561</v>
      </c>
      <c r="B107" t="s">
        <v>562</v>
      </c>
      <c r="C107" s="72">
        <v>2124</v>
      </c>
      <c r="D107" s="58" t="s">
        <v>1367</v>
      </c>
      <c r="E107" s="252" t="s">
        <v>3364</v>
      </c>
      <c r="F107" s="245">
        <v>1069974.94</v>
      </c>
      <c r="G107" s="245">
        <v>0</v>
      </c>
      <c r="H107" s="245">
        <v>34075.32</v>
      </c>
      <c r="I107" s="245"/>
      <c r="J107" s="252">
        <v>2293006.86</v>
      </c>
      <c r="K107" s="252">
        <v>133440.23000000001</v>
      </c>
      <c r="L107" s="252"/>
      <c r="N107" s="246">
        <v>5500</v>
      </c>
      <c r="O107" s="246">
        <v>5430</v>
      </c>
      <c r="Q107" s="246"/>
      <c r="R107" s="252"/>
      <c r="S107" s="252"/>
      <c r="T107" s="252">
        <v>195426.31</v>
      </c>
      <c r="U107" s="252">
        <v>2616413.23</v>
      </c>
      <c r="V107" s="40"/>
      <c r="W107" s="40"/>
      <c r="X107" s="40">
        <v>569271.16</v>
      </c>
      <c r="Y107" s="40"/>
      <c r="Z107" s="40">
        <v>1628.94</v>
      </c>
      <c r="AA107" s="40">
        <v>615440</v>
      </c>
      <c r="AB107" s="40">
        <v>388427.2</v>
      </c>
      <c r="AC107" s="247">
        <v>860030</v>
      </c>
      <c r="AD107" s="247"/>
      <c r="AE107" s="247"/>
      <c r="AF107" s="247">
        <v>247004.18</v>
      </c>
      <c r="AG107" s="247"/>
      <c r="AH107" s="247"/>
      <c r="AI107" s="247"/>
      <c r="AJ107" s="247"/>
      <c r="AK107" s="77">
        <f t="shared" si="7"/>
        <v>1104050.26</v>
      </c>
      <c r="AL107" s="31">
        <f t="shared" si="8"/>
        <v>10930</v>
      </c>
      <c r="AM107" s="21">
        <f t="shared" si="9"/>
        <v>1093120.26</v>
      </c>
      <c r="AN107" s="15">
        <f t="shared" si="10"/>
        <v>1574767.3</v>
      </c>
      <c r="AO107" s="16">
        <f t="shared" si="11"/>
        <v>1107034.18</v>
      </c>
      <c r="AP107" s="26">
        <f t="shared" si="12"/>
        <v>467733.12000000011</v>
      </c>
    </row>
    <row r="108" spans="1:42" x14ac:dyDescent="0.2">
      <c r="A108" t="s">
        <v>565</v>
      </c>
      <c r="B108" t="s">
        <v>566</v>
      </c>
      <c r="C108" s="72">
        <v>2908</v>
      </c>
      <c r="D108" s="58" t="s">
        <v>1368</v>
      </c>
      <c r="E108" s="252" t="s">
        <v>3312</v>
      </c>
      <c r="F108" s="245">
        <v>546086.06000000006</v>
      </c>
      <c r="G108" s="245">
        <v>0</v>
      </c>
      <c r="H108" s="245">
        <v>46592.76</v>
      </c>
      <c r="I108" s="245"/>
      <c r="J108" s="252">
        <v>75931.92</v>
      </c>
      <c r="K108" s="252">
        <v>65394.38</v>
      </c>
      <c r="L108" s="252"/>
      <c r="O108" s="246">
        <v>18600</v>
      </c>
      <c r="Q108" s="246"/>
      <c r="R108" s="252"/>
      <c r="S108" s="252"/>
      <c r="T108" s="252"/>
      <c r="U108" s="252">
        <v>2310952.34</v>
      </c>
      <c r="V108" s="40"/>
      <c r="W108" s="40"/>
      <c r="X108" s="40">
        <v>676451.73</v>
      </c>
      <c r="Y108" s="40"/>
      <c r="Z108" s="40">
        <v>610.51</v>
      </c>
      <c r="AA108" s="40">
        <v>687750</v>
      </c>
      <c r="AB108" s="40">
        <v>285031.62</v>
      </c>
      <c r="AC108" s="247">
        <v>885010</v>
      </c>
      <c r="AD108" s="247"/>
      <c r="AE108" s="247">
        <v>3856</v>
      </c>
      <c r="AF108" s="247">
        <v>374902</v>
      </c>
      <c r="AG108" s="247">
        <v>61472.480000000003</v>
      </c>
      <c r="AH108" s="247"/>
      <c r="AI108" s="247"/>
      <c r="AJ108" s="247"/>
      <c r="AK108" s="77">
        <f t="shared" si="7"/>
        <v>592678.82000000007</v>
      </c>
      <c r="AL108" s="31">
        <f t="shared" si="8"/>
        <v>18600</v>
      </c>
      <c r="AM108" s="21">
        <f t="shared" si="9"/>
        <v>574078.82000000007</v>
      </c>
      <c r="AN108" s="15">
        <f t="shared" si="10"/>
        <v>1649843.8599999999</v>
      </c>
      <c r="AO108" s="16">
        <f t="shared" si="11"/>
        <v>1325240.48</v>
      </c>
      <c r="AP108" s="26">
        <f t="shared" si="12"/>
        <v>324603.37999999989</v>
      </c>
    </row>
    <row r="109" spans="1:42" x14ac:dyDescent="0.2">
      <c r="A109" t="s">
        <v>565</v>
      </c>
      <c r="B109" t="s">
        <v>566</v>
      </c>
      <c r="C109" s="72">
        <v>2944</v>
      </c>
      <c r="D109" s="58" t="s">
        <v>1369</v>
      </c>
      <c r="E109" s="252" t="s">
        <v>3313</v>
      </c>
      <c r="F109" s="245">
        <v>736302.28</v>
      </c>
      <c r="G109" s="245">
        <v>0</v>
      </c>
      <c r="H109" s="245">
        <v>24099.79</v>
      </c>
      <c r="I109" s="245"/>
      <c r="J109" s="252">
        <v>1473885.87</v>
      </c>
      <c r="K109" s="252">
        <v>86391.03</v>
      </c>
      <c r="L109" s="252"/>
      <c r="O109" s="246">
        <v>18200</v>
      </c>
      <c r="Q109" s="246"/>
      <c r="R109" s="252"/>
      <c r="S109" s="252"/>
      <c r="T109" s="252">
        <v>33</v>
      </c>
      <c r="U109" s="252">
        <v>1228203.58</v>
      </c>
      <c r="V109" s="40"/>
      <c r="W109" s="40"/>
      <c r="X109" s="40">
        <v>556393.51</v>
      </c>
      <c r="Y109" s="40"/>
      <c r="Z109" s="40">
        <v>1116.7</v>
      </c>
      <c r="AA109" s="40">
        <v>586740</v>
      </c>
      <c r="AB109" s="40">
        <v>303258.05</v>
      </c>
      <c r="AC109" s="247">
        <v>780850</v>
      </c>
      <c r="AD109" s="247"/>
      <c r="AE109" s="247">
        <v>6720</v>
      </c>
      <c r="AF109" s="247">
        <v>440983.74</v>
      </c>
      <c r="AG109" s="247">
        <v>84410.4</v>
      </c>
      <c r="AH109" s="247"/>
      <c r="AI109" s="247"/>
      <c r="AJ109" s="247"/>
      <c r="AK109" s="77">
        <f t="shared" si="7"/>
        <v>760402.07000000007</v>
      </c>
      <c r="AL109" s="31">
        <f t="shared" si="8"/>
        <v>18200</v>
      </c>
      <c r="AM109" s="21">
        <f t="shared" si="9"/>
        <v>742202.07000000007</v>
      </c>
      <c r="AN109" s="15">
        <f t="shared" si="10"/>
        <v>1447508.26</v>
      </c>
      <c r="AO109" s="16">
        <f t="shared" si="11"/>
        <v>1312964.1399999999</v>
      </c>
      <c r="AP109" s="26">
        <f t="shared" si="12"/>
        <v>134544.12000000011</v>
      </c>
    </row>
    <row r="110" spans="1:42" x14ac:dyDescent="0.2">
      <c r="A110" t="s">
        <v>565</v>
      </c>
      <c r="B110" t="s">
        <v>566</v>
      </c>
      <c r="C110" s="72">
        <v>4209</v>
      </c>
      <c r="D110" s="58" t="s">
        <v>1370</v>
      </c>
      <c r="E110" s="252" t="s">
        <v>3314</v>
      </c>
      <c r="F110" s="245">
        <v>566626.57999999996</v>
      </c>
      <c r="G110" s="245">
        <v>636.07000000000005</v>
      </c>
      <c r="H110" s="245">
        <v>39907.57</v>
      </c>
      <c r="I110" s="245"/>
      <c r="J110" s="252">
        <v>1434608.46</v>
      </c>
      <c r="K110" s="252">
        <v>52749.5</v>
      </c>
      <c r="L110" s="252"/>
      <c r="O110" s="246">
        <v>23500</v>
      </c>
      <c r="Q110" s="246"/>
      <c r="R110" s="252"/>
      <c r="S110" s="252"/>
      <c r="T110" s="252"/>
      <c r="U110" s="252">
        <v>1322855.6000000001</v>
      </c>
      <c r="V110" s="40"/>
      <c r="W110" s="40"/>
      <c r="X110" s="40">
        <v>571520.59</v>
      </c>
      <c r="Y110" s="40">
        <v>94800</v>
      </c>
      <c r="Z110" s="40">
        <v>506.6</v>
      </c>
      <c r="AA110" s="40">
        <v>786260</v>
      </c>
      <c r="AB110" s="40">
        <v>349761.64</v>
      </c>
      <c r="AC110" s="247">
        <v>990797.26</v>
      </c>
      <c r="AD110" s="247"/>
      <c r="AE110" s="247">
        <v>8364</v>
      </c>
      <c r="AF110" s="247">
        <v>435464.11</v>
      </c>
      <c r="AG110" s="247">
        <v>78252.399999999994</v>
      </c>
      <c r="AH110" s="247"/>
      <c r="AI110" s="247"/>
      <c r="AJ110" s="247"/>
      <c r="AK110" s="77">
        <f t="shared" si="7"/>
        <v>607170.21999999986</v>
      </c>
      <c r="AL110" s="31">
        <f t="shared" si="8"/>
        <v>23500</v>
      </c>
      <c r="AM110" s="21">
        <f t="shared" si="9"/>
        <v>583670.21999999986</v>
      </c>
      <c r="AN110" s="15">
        <f t="shared" si="10"/>
        <v>1802848.83</v>
      </c>
      <c r="AO110" s="16">
        <f t="shared" si="11"/>
        <v>1512877.77</v>
      </c>
      <c r="AP110" s="26">
        <f t="shared" si="12"/>
        <v>289971.06000000006</v>
      </c>
    </row>
    <row r="111" spans="1:42" x14ac:dyDescent="0.2">
      <c r="A111" t="s">
        <v>565</v>
      </c>
      <c r="B111" t="s">
        <v>566</v>
      </c>
      <c r="C111" s="72">
        <v>4669</v>
      </c>
      <c r="D111" s="58" t="s">
        <v>1371</v>
      </c>
      <c r="E111" s="252" t="s">
        <v>3315</v>
      </c>
      <c r="F111" s="245">
        <v>633405.62</v>
      </c>
      <c r="G111" s="245">
        <v>3748.5</v>
      </c>
      <c r="H111" s="245">
        <v>153006.66</v>
      </c>
      <c r="I111" s="245"/>
      <c r="J111" s="252">
        <v>1494362.34</v>
      </c>
      <c r="K111" s="252">
        <v>511734.45</v>
      </c>
      <c r="L111" s="252"/>
      <c r="N111" s="246">
        <v>52900</v>
      </c>
      <c r="O111" s="246">
        <v>20065.189999999999</v>
      </c>
      <c r="Q111" s="246"/>
      <c r="R111" s="252"/>
      <c r="S111" s="252"/>
      <c r="T111" s="252">
        <v>330546.24</v>
      </c>
      <c r="U111" s="252">
        <v>2235714.37</v>
      </c>
      <c r="V111" s="40"/>
      <c r="W111" s="40">
        <v>20310</v>
      </c>
      <c r="X111" s="40">
        <v>1069314.71</v>
      </c>
      <c r="Y111" s="40">
        <v>93200</v>
      </c>
      <c r="Z111" s="40">
        <v>622.4</v>
      </c>
      <c r="AA111" s="40">
        <v>741520.8</v>
      </c>
      <c r="AB111" s="40">
        <v>84600</v>
      </c>
      <c r="AC111" s="247">
        <v>867420.8</v>
      </c>
      <c r="AD111" s="247"/>
      <c r="AE111" s="247"/>
      <c r="AF111" s="247">
        <v>385610.77</v>
      </c>
      <c r="AG111" s="247">
        <v>216200.2</v>
      </c>
      <c r="AH111" s="247"/>
      <c r="AI111" s="247"/>
      <c r="AJ111" s="247"/>
      <c r="AK111" s="77">
        <f t="shared" si="7"/>
        <v>790160.78</v>
      </c>
      <c r="AL111" s="31">
        <f t="shared" si="8"/>
        <v>72965.19</v>
      </c>
      <c r="AM111" s="21">
        <f t="shared" si="9"/>
        <v>717195.59000000008</v>
      </c>
      <c r="AN111" s="15">
        <f t="shared" si="10"/>
        <v>2009567.91</v>
      </c>
      <c r="AO111" s="16">
        <f t="shared" si="11"/>
        <v>1469231.77</v>
      </c>
      <c r="AP111" s="26">
        <f t="shared" si="12"/>
        <v>540336.1399999999</v>
      </c>
    </row>
    <row r="112" spans="1:42" x14ac:dyDescent="0.2">
      <c r="A112" t="s">
        <v>565</v>
      </c>
      <c r="B112" t="s">
        <v>566</v>
      </c>
      <c r="C112" s="72">
        <v>2279</v>
      </c>
      <c r="D112" s="58" t="s">
        <v>1372</v>
      </c>
      <c r="E112" s="252" t="s">
        <v>3316</v>
      </c>
      <c r="F112" s="245">
        <v>454921.77</v>
      </c>
      <c r="G112" s="245">
        <v>0</v>
      </c>
      <c r="H112" s="245">
        <v>108558.91</v>
      </c>
      <c r="I112" s="245"/>
      <c r="J112" s="252">
        <v>273652.43</v>
      </c>
      <c r="K112" s="252">
        <v>154183</v>
      </c>
      <c r="L112" s="252"/>
      <c r="O112" s="246">
        <v>7550</v>
      </c>
      <c r="Q112" s="246"/>
      <c r="R112" s="252"/>
      <c r="S112" s="252"/>
      <c r="T112" s="252"/>
      <c r="U112" s="252">
        <v>1762414.5</v>
      </c>
      <c r="V112" s="40"/>
      <c r="W112" s="40"/>
      <c r="X112" s="40">
        <v>799663.97</v>
      </c>
      <c r="Y112" s="40"/>
      <c r="Z112" s="40">
        <v>433.74</v>
      </c>
      <c r="AA112" s="40">
        <v>554449</v>
      </c>
      <c r="AB112" s="40">
        <v>86750</v>
      </c>
      <c r="AC112" s="247">
        <v>734899</v>
      </c>
      <c r="AD112" s="247"/>
      <c r="AE112" s="247"/>
      <c r="AF112" s="247">
        <v>342319.34</v>
      </c>
      <c r="AG112" s="247">
        <v>98834.57</v>
      </c>
      <c r="AH112" s="247"/>
      <c r="AI112" s="247"/>
      <c r="AJ112" s="247"/>
      <c r="AK112" s="77">
        <f t="shared" si="7"/>
        <v>563480.68000000005</v>
      </c>
      <c r="AL112" s="31">
        <f t="shared" si="8"/>
        <v>7550</v>
      </c>
      <c r="AM112" s="21">
        <f t="shared" si="9"/>
        <v>555930.68000000005</v>
      </c>
      <c r="AN112" s="15">
        <f t="shared" si="10"/>
        <v>1441296.71</v>
      </c>
      <c r="AO112" s="16">
        <f t="shared" si="11"/>
        <v>1176052.9100000001</v>
      </c>
      <c r="AP112" s="26">
        <f t="shared" si="12"/>
        <v>265243.79999999981</v>
      </c>
    </row>
    <row r="113" spans="1:42" x14ac:dyDescent="0.2">
      <c r="A113" t="s">
        <v>565</v>
      </c>
      <c r="B113" t="s">
        <v>566</v>
      </c>
      <c r="C113" s="72">
        <v>723</v>
      </c>
      <c r="D113" s="58" t="s">
        <v>1373</v>
      </c>
      <c r="E113" s="252" t="s">
        <v>3317</v>
      </c>
      <c r="F113" s="245">
        <v>501612.17</v>
      </c>
      <c r="G113" s="245">
        <v>3330.5</v>
      </c>
      <c r="H113" s="245">
        <v>12200.67</v>
      </c>
      <c r="I113" s="245"/>
      <c r="J113" s="252">
        <v>2146511.5499999998</v>
      </c>
      <c r="K113" s="252">
        <v>181178.1</v>
      </c>
      <c r="L113" s="252">
        <v>1</v>
      </c>
      <c r="O113" s="246">
        <v>14200</v>
      </c>
      <c r="Q113" s="246">
        <v>1293.47</v>
      </c>
      <c r="R113" s="252"/>
      <c r="S113" s="252"/>
      <c r="T113" s="252">
        <v>-22988.42</v>
      </c>
      <c r="U113" s="252">
        <v>513834.47</v>
      </c>
      <c r="V113" s="40"/>
      <c r="W113" s="40"/>
      <c r="X113" s="40">
        <v>468305.4</v>
      </c>
      <c r="Y113" s="40">
        <v>58650</v>
      </c>
      <c r="Z113" s="40">
        <v>514.49</v>
      </c>
      <c r="AA113" s="40">
        <v>516320</v>
      </c>
      <c r="AB113" s="40">
        <v>158132.22</v>
      </c>
      <c r="AC113" s="247">
        <v>670960</v>
      </c>
      <c r="AD113" s="247"/>
      <c r="AE113" s="247"/>
      <c r="AF113" s="247">
        <v>157472.23000000001</v>
      </c>
      <c r="AG113" s="247">
        <v>101970.82</v>
      </c>
      <c r="AH113" s="247"/>
      <c r="AI113" s="247"/>
      <c r="AJ113" s="247"/>
      <c r="AK113" s="77">
        <f t="shared" si="7"/>
        <v>517143.33999999997</v>
      </c>
      <c r="AL113" s="31">
        <f t="shared" si="8"/>
        <v>15493.47</v>
      </c>
      <c r="AM113" s="21">
        <f t="shared" si="9"/>
        <v>501649.87</v>
      </c>
      <c r="AN113" s="15">
        <f t="shared" si="10"/>
        <v>1201922.1100000001</v>
      </c>
      <c r="AO113" s="16">
        <f t="shared" si="11"/>
        <v>930403.05</v>
      </c>
      <c r="AP113" s="26">
        <f t="shared" si="12"/>
        <v>271519.06000000006</v>
      </c>
    </row>
    <row r="114" spans="1:42" x14ac:dyDescent="0.2">
      <c r="A114" t="s">
        <v>565</v>
      </c>
      <c r="B114" t="s">
        <v>566</v>
      </c>
      <c r="C114" s="72">
        <v>3567</v>
      </c>
      <c r="D114" s="58" t="s">
        <v>1374</v>
      </c>
      <c r="E114" s="252" t="s">
        <v>3318</v>
      </c>
      <c r="F114" s="245">
        <v>319809.32</v>
      </c>
      <c r="G114" s="245">
        <v>11791.37</v>
      </c>
      <c r="H114" s="245">
        <v>82207.850000000006</v>
      </c>
      <c r="I114" s="245"/>
      <c r="J114" s="252">
        <v>763456.21</v>
      </c>
      <c r="K114" s="252">
        <v>203325.92</v>
      </c>
      <c r="L114" s="252"/>
      <c r="N114" s="246">
        <v>65800</v>
      </c>
      <c r="O114" s="246">
        <v>22172</v>
      </c>
      <c r="Q114" s="246"/>
      <c r="R114" s="252"/>
      <c r="S114" s="252"/>
      <c r="T114" s="252">
        <v>23759</v>
      </c>
      <c r="U114" s="252">
        <v>3774792.24</v>
      </c>
      <c r="V114" s="40"/>
      <c r="W114" s="40"/>
      <c r="X114" s="40">
        <v>700640.55</v>
      </c>
      <c r="Y114" s="40"/>
      <c r="Z114" s="40">
        <v>353.24</v>
      </c>
      <c r="AA114" s="40">
        <v>692420.6</v>
      </c>
      <c r="AB114" s="40">
        <v>208868.27</v>
      </c>
      <c r="AC114" s="247">
        <v>911060.6</v>
      </c>
      <c r="AD114" s="247"/>
      <c r="AE114" s="247">
        <v>3542</v>
      </c>
      <c r="AF114" s="247">
        <v>454328.38</v>
      </c>
      <c r="AG114" s="247">
        <v>107568.04</v>
      </c>
      <c r="AH114" s="247"/>
      <c r="AI114" s="247"/>
      <c r="AJ114" s="247"/>
      <c r="AK114" s="77">
        <f t="shared" si="7"/>
        <v>413808.54000000004</v>
      </c>
      <c r="AL114" s="31">
        <f t="shared" si="8"/>
        <v>87972</v>
      </c>
      <c r="AM114" s="21">
        <f t="shared" si="9"/>
        <v>325836.54000000004</v>
      </c>
      <c r="AN114" s="15">
        <f t="shared" si="10"/>
        <v>1602282.6600000001</v>
      </c>
      <c r="AO114" s="16">
        <f t="shared" si="11"/>
        <v>1476499.02</v>
      </c>
      <c r="AP114" s="26">
        <f t="shared" si="12"/>
        <v>125783.64000000013</v>
      </c>
    </row>
    <row r="115" spans="1:42" x14ac:dyDescent="0.2">
      <c r="A115" t="s">
        <v>565</v>
      </c>
      <c r="B115" t="s">
        <v>566</v>
      </c>
      <c r="C115" s="72">
        <v>2416</v>
      </c>
      <c r="D115" s="58" t="s">
        <v>1375</v>
      </c>
      <c r="E115" s="252" t="s">
        <v>3319</v>
      </c>
      <c r="F115" s="245">
        <v>499520.77</v>
      </c>
      <c r="G115" s="245">
        <v>0</v>
      </c>
      <c r="H115" s="245">
        <v>109522.95</v>
      </c>
      <c r="I115" s="245"/>
      <c r="J115" s="252">
        <v>376623.54</v>
      </c>
      <c r="K115" s="252">
        <v>431392.81</v>
      </c>
      <c r="L115" s="252"/>
      <c r="O115" s="246">
        <v>21625</v>
      </c>
      <c r="Q115" s="246"/>
      <c r="R115" s="252"/>
      <c r="S115" s="252"/>
      <c r="T115" s="252">
        <v>6900</v>
      </c>
      <c r="U115" s="252">
        <v>1908283.93</v>
      </c>
      <c r="V115" s="40"/>
      <c r="W115" s="40"/>
      <c r="X115" s="40">
        <v>778180.55</v>
      </c>
      <c r="Y115" s="40">
        <v>2572</v>
      </c>
      <c r="Z115" s="40">
        <v>655.65</v>
      </c>
      <c r="AA115" s="40">
        <v>576946.5</v>
      </c>
      <c r="AB115" s="40">
        <v>36300</v>
      </c>
      <c r="AC115" s="247">
        <v>734346.5</v>
      </c>
      <c r="AD115" s="247"/>
      <c r="AE115" s="247"/>
      <c r="AF115" s="247">
        <v>251944.84</v>
      </c>
      <c r="AG115" s="247">
        <v>135315.97</v>
      </c>
      <c r="AH115" s="247"/>
      <c r="AI115" s="247"/>
      <c r="AJ115" s="247"/>
      <c r="AK115" s="77">
        <f t="shared" si="7"/>
        <v>609043.72</v>
      </c>
      <c r="AL115" s="31">
        <f t="shared" si="8"/>
        <v>21625</v>
      </c>
      <c r="AM115" s="21">
        <f t="shared" si="9"/>
        <v>587418.72</v>
      </c>
      <c r="AN115" s="15">
        <f t="shared" si="10"/>
        <v>1394654.7000000002</v>
      </c>
      <c r="AO115" s="16">
        <f t="shared" si="11"/>
        <v>1121607.31</v>
      </c>
      <c r="AP115" s="26">
        <f t="shared" si="12"/>
        <v>273047.39000000013</v>
      </c>
    </row>
    <row r="116" spans="1:42" x14ac:dyDescent="0.2">
      <c r="A116" t="s">
        <v>565</v>
      </c>
      <c r="B116" t="s">
        <v>566</v>
      </c>
      <c r="C116" s="72">
        <v>1268</v>
      </c>
      <c r="D116" s="58" t="s">
        <v>1376</v>
      </c>
      <c r="E116" s="252" t="s">
        <v>3320</v>
      </c>
      <c r="F116" s="245">
        <v>501977.78</v>
      </c>
      <c r="G116" s="245">
        <v>3990.25</v>
      </c>
      <c r="H116" s="245">
        <v>49588.31</v>
      </c>
      <c r="I116" s="245"/>
      <c r="J116" s="252">
        <v>1113244.72</v>
      </c>
      <c r="K116" s="252">
        <v>293924.71000000002</v>
      </c>
      <c r="L116" s="252"/>
      <c r="O116" s="246">
        <v>16012.75</v>
      </c>
      <c r="Q116" s="246"/>
      <c r="R116" s="252"/>
      <c r="S116" s="252"/>
      <c r="T116" s="252">
        <v>27025</v>
      </c>
      <c r="U116" s="252">
        <v>1980426.11</v>
      </c>
      <c r="V116" s="40"/>
      <c r="W116" s="40"/>
      <c r="X116" s="40">
        <v>669573.52</v>
      </c>
      <c r="Y116" s="40"/>
      <c r="Z116" s="40">
        <v>542.91</v>
      </c>
      <c r="AA116" s="40">
        <v>497725.9</v>
      </c>
      <c r="AB116" s="40">
        <v>62550</v>
      </c>
      <c r="AC116" s="247">
        <v>611365.9</v>
      </c>
      <c r="AD116" s="247"/>
      <c r="AE116" s="247"/>
      <c r="AF116" s="247">
        <v>312145.05</v>
      </c>
      <c r="AG116" s="247">
        <v>117302.47</v>
      </c>
      <c r="AH116" s="247"/>
      <c r="AI116" s="247"/>
      <c r="AJ116" s="247"/>
      <c r="AK116" s="77">
        <f t="shared" si="7"/>
        <v>555556.34000000008</v>
      </c>
      <c r="AL116" s="31">
        <f t="shared" si="8"/>
        <v>16012.75</v>
      </c>
      <c r="AM116" s="21">
        <f t="shared" si="9"/>
        <v>539543.59000000008</v>
      </c>
      <c r="AN116" s="15">
        <f t="shared" si="10"/>
        <v>1230392.33</v>
      </c>
      <c r="AO116" s="16">
        <f t="shared" si="11"/>
        <v>1040813.4199999999</v>
      </c>
      <c r="AP116" s="26">
        <f t="shared" si="12"/>
        <v>189578.91000000015</v>
      </c>
    </row>
    <row r="117" spans="1:42" x14ac:dyDescent="0.2">
      <c r="A117" t="s">
        <v>565</v>
      </c>
      <c r="B117" t="s">
        <v>566</v>
      </c>
      <c r="C117" s="72">
        <v>3345</v>
      </c>
      <c r="D117" s="58" t="s">
        <v>1377</v>
      </c>
      <c r="E117" s="252" t="s">
        <v>3321</v>
      </c>
      <c r="F117" s="245">
        <v>579047.77</v>
      </c>
      <c r="G117" s="245">
        <v>10592.08</v>
      </c>
      <c r="H117" s="245">
        <v>24215.66</v>
      </c>
      <c r="I117" s="245"/>
      <c r="J117" s="252">
        <v>264031.32</v>
      </c>
      <c r="K117" s="252">
        <v>278875.11</v>
      </c>
      <c r="L117" s="252"/>
      <c r="O117" s="246">
        <v>23725</v>
      </c>
      <c r="Q117" s="246"/>
      <c r="R117" s="252"/>
      <c r="S117" s="252"/>
      <c r="T117" s="252">
        <v>0.7</v>
      </c>
      <c r="U117" s="252">
        <v>2133398.12</v>
      </c>
      <c r="V117" s="40"/>
      <c r="W117" s="40"/>
      <c r="X117" s="40">
        <v>1063504.1000000001</v>
      </c>
      <c r="Y117" s="40"/>
      <c r="Z117" s="40">
        <v>364.87</v>
      </c>
      <c r="AA117" s="40">
        <v>1135186.8999999999</v>
      </c>
      <c r="AB117" s="40">
        <v>75500</v>
      </c>
      <c r="AC117" s="247">
        <v>1346486.9</v>
      </c>
      <c r="AD117" s="247"/>
      <c r="AE117" s="247"/>
      <c r="AF117" s="247">
        <v>322107.56</v>
      </c>
      <c r="AG117" s="247">
        <v>100187.18</v>
      </c>
      <c r="AH117" s="247"/>
      <c r="AI117" s="247"/>
      <c r="AJ117" s="247"/>
      <c r="AK117" s="77">
        <f t="shared" si="7"/>
        <v>613855.51</v>
      </c>
      <c r="AL117" s="31">
        <f t="shared" si="8"/>
        <v>23725</v>
      </c>
      <c r="AM117" s="21">
        <f t="shared" si="9"/>
        <v>590130.51</v>
      </c>
      <c r="AN117" s="15">
        <f t="shared" si="10"/>
        <v>2274555.87</v>
      </c>
      <c r="AO117" s="16">
        <f t="shared" si="11"/>
        <v>1768781.64</v>
      </c>
      <c r="AP117" s="26">
        <f t="shared" si="12"/>
        <v>505774.23000000021</v>
      </c>
    </row>
    <row r="118" spans="1:42" x14ac:dyDescent="0.2">
      <c r="A118" t="s">
        <v>565</v>
      </c>
      <c r="B118" t="s">
        <v>566</v>
      </c>
      <c r="C118" s="72">
        <v>1431</v>
      </c>
      <c r="D118" s="58" t="s">
        <v>1378</v>
      </c>
      <c r="E118" s="252" t="s">
        <v>3322</v>
      </c>
      <c r="F118" s="245">
        <v>561910.19999999995</v>
      </c>
      <c r="G118" s="245">
        <v>0</v>
      </c>
      <c r="H118" s="245">
        <v>46294.81</v>
      </c>
      <c r="I118" s="245"/>
      <c r="J118" s="252">
        <v>5</v>
      </c>
      <c r="K118" s="252">
        <v>127068.4</v>
      </c>
      <c r="L118" s="252"/>
      <c r="N118" s="246">
        <v>0</v>
      </c>
      <c r="O118" s="246">
        <v>22821.56</v>
      </c>
      <c r="Q118" s="246">
        <v>875.97</v>
      </c>
      <c r="R118" s="252"/>
      <c r="S118" s="252"/>
      <c r="T118" s="252">
        <v>57700</v>
      </c>
      <c r="U118" s="252">
        <v>1945240.49</v>
      </c>
      <c r="V118" s="40"/>
      <c r="W118" s="40"/>
      <c r="X118" s="40">
        <v>617026.43999999994</v>
      </c>
      <c r="Y118" s="40">
        <v>158000</v>
      </c>
      <c r="Z118" s="40"/>
      <c r="AA118" s="40">
        <v>540422.80000000005</v>
      </c>
      <c r="AB118" s="40">
        <v>131934.91</v>
      </c>
      <c r="AC118" s="247">
        <v>746297.8</v>
      </c>
      <c r="AD118" s="247"/>
      <c r="AE118" s="247"/>
      <c r="AF118" s="247">
        <v>352207.35999999999</v>
      </c>
      <c r="AG118" s="247">
        <v>20974.02</v>
      </c>
      <c r="AH118" s="247"/>
      <c r="AI118" s="247"/>
      <c r="AJ118" s="247">
        <v>120</v>
      </c>
      <c r="AK118" s="77">
        <f t="shared" si="7"/>
        <v>608205.01</v>
      </c>
      <c r="AL118" s="31">
        <f t="shared" si="8"/>
        <v>23697.530000000002</v>
      </c>
      <c r="AM118" s="21">
        <f t="shared" si="9"/>
        <v>584507.48</v>
      </c>
      <c r="AN118" s="15">
        <f t="shared" si="10"/>
        <v>1447384.15</v>
      </c>
      <c r="AO118" s="16">
        <f t="shared" si="11"/>
        <v>1119599.1800000002</v>
      </c>
      <c r="AP118" s="26">
        <f t="shared" si="12"/>
        <v>327784.96999999974</v>
      </c>
    </row>
    <row r="119" spans="1:42" x14ac:dyDescent="0.2">
      <c r="A119" t="s">
        <v>565</v>
      </c>
      <c r="B119" t="s">
        <v>566</v>
      </c>
      <c r="C119" s="72">
        <v>2020</v>
      </c>
      <c r="D119" s="58" t="s">
        <v>1379</v>
      </c>
      <c r="E119" s="252" t="s">
        <v>3323</v>
      </c>
      <c r="F119" s="245">
        <v>351992.97</v>
      </c>
      <c r="G119" s="245">
        <v>0</v>
      </c>
      <c r="H119" s="245">
        <v>51432.68</v>
      </c>
      <c r="I119" s="245"/>
      <c r="J119" s="252">
        <v>443245.01</v>
      </c>
      <c r="K119" s="252">
        <v>157879.85</v>
      </c>
      <c r="L119" s="252"/>
      <c r="N119" s="246">
        <v>0</v>
      </c>
      <c r="O119" s="246">
        <v>7425</v>
      </c>
      <c r="Q119" s="246">
        <v>500</v>
      </c>
      <c r="R119" s="252"/>
      <c r="S119" s="252"/>
      <c r="T119" s="252"/>
      <c r="U119" s="252">
        <v>2404357.2799999998</v>
      </c>
      <c r="V119" s="40">
        <v>111.67</v>
      </c>
      <c r="W119" s="40"/>
      <c r="X119" s="40">
        <v>731860.07</v>
      </c>
      <c r="Y119" s="40">
        <v>81250</v>
      </c>
      <c r="Z119" s="40"/>
      <c r="AA119" s="40">
        <v>697150</v>
      </c>
      <c r="AB119" s="40">
        <v>125100</v>
      </c>
      <c r="AC119" s="247">
        <v>938850</v>
      </c>
      <c r="AD119" s="247"/>
      <c r="AE119" s="247"/>
      <c r="AF119" s="247">
        <v>349437.53</v>
      </c>
      <c r="AG119" s="247">
        <v>90883.56</v>
      </c>
      <c r="AH119" s="247"/>
      <c r="AI119" s="247"/>
      <c r="AJ119" s="247"/>
      <c r="AK119" s="77">
        <f t="shared" si="7"/>
        <v>403425.64999999997</v>
      </c>
      <c r="AL119" s="31">
        <f t="shared" si="8"/>
        <v>7925</v>
      </c>
      <c r="AM119" s="21">
        <f t="shared" si="9"/>
        <v>395500.64999999997</v>
      </c>
      <c r="AN119" s="15">
        <f t="shared" si="10"/>
        <v>1635471.74</v>
      </c>
      <c r="AO119" s="16">
        <f t="shared" si="11"/>
        <v>1379171.09</v>
      </c>
      <c r="AP119" s="26">
        <f t="shared" si="12"/>
        <v>256300.64999999991</v>
      </c>
    </row>
    <row r="120" spans="1:42" x14ac:dyDescent="0.2">
      <c r="A120" t="s">
        <v>565</v>
      </c>
      <c r="B120" t="s">
        <v>566</v>
      </c>
      <c r="C120" s="72">
        <v>3005</v>
      </c>
      <c r="D120" s="58" t="s">
        <v>1380</v>
      </c>
      <c r="E120" s="252" t="s">
        <v>3324</v>
      </c>
      <c r="F120" s="245">
        <v>401295.74</v>
      </c>
      <c r="G120" s="245">
        <v>0</v>
      </c>
      <c r="H120" s="245">
        <v>32573.64</v>
      </c>
      <c r="I120" s="245"/>
      <c r="J120" s="252">
        <v>61713.06</v>
      </c>
      <c r="K120" s="252">
        <v>135242.95000000001</v>
      </c>
      <c r="L120" s="252"/>
      <c r="Q120" s="246"/>
      <c r="R120" s="252"/>
      <c r="S120" s="252"/>
      <c r="T120" s="252">
        <v>26655.98</v>
      </c>
      <c r="U120" s="252">
        <v>3154007.83</v>
      </c>
      <c r="V120" s="40"/>
      <c r="W120" s="40"/>
      <c r="X120" s="40">
        <v>724355.34</v>
      </c>
      <c r="Y120" s="40"/>
      <c r="Z120" s="40">
        <v>463.42</v>
      </c>
      <c r="AA120" s="40">
        <v>704040</v>
      </c>
      <c r="AB120" s="40">
        <v>65500</v>
      </c>
      <c r="AC120" s="247">
        <v>890780</v>
      </c>
      <c r="AD120" s="247"/>
      <c r="AE120" s="247"/>
      <c r="AF120" s="247">
        <v>383290.39</v>
      </c>
      <c r="AG120" s="247">
        <v>74423.19</v>
      </c>
      <c r="AH120" s="247"/>
      <c r="AI120" s="247"/>
      <c r="AJ120" s="247"/>
      <c r="AK120" s="77">
        <f t="shared" si="7"/>
        <v>433869.38</v>
      </c>
      <c r="AL120" s="31">
        <f t="shared" si="8"/>
        <v>0</v>
      </c>
      <c r="AM120" s="21">
        <f t="shared" si="9"/>
        <v>433869.38</v>
      </c>
      <c r="AN120" s="15">
        <f t="shared" si="10"/>
        <v>1494358.76</v>
      </c>
      <c r="AO120" s="16">
        <f t="shared" si="11"/>
        <v>1348493.58</v>
      </c>
      <c r="AP120" s="26">
        <f t="shared" si="12"/>
        <v>145865.17999999993</v>
      </c>
    </row>
    <row r="121" spans="1:42" x14ac:dyDescent="0.2">
      <c r="A121" t="s">
        <v>565</v>
      </c>
      <c r="B121" t="s">
        <v>566</v>
      </c>
      <c r="C121" s="72">
        <v>2671</v>
      </c>
      <c r="D121" s="58" t="s">
        <v>1381</v>
      </c>
      <c r="E121" s="252" t="s">
        <v>3325</v>
      </c>
      <c r="F121" s="245">
        <v>751509.26</v>
      </c>
      <c r="G121" s="245">
        <v>0</v>
      </c>
      <c r="H121" s="245">
        <v>69180.3</v>
      </c>
      <c r="I121" s="245"/>
      <c r="J121" s="252">
        <v>766527.64</v>
      </c>
      <c r="K121" s="252">
        <v>258578.7</v>
      </c>
      <c r="L121" s="252"/>
      <c r="O121" s="246">
        <v>14550</v>
      </c>
      <c r="P121" s="246">
        <v>170515</v>
      </c>
      <c r="Q121" s="246"/>
      <c r="R121" s="252"/>
      <c r="S121" s="252"/>
      <c r="T121" s="252"/>
      <c r="U121" s="252">
        <v>2272032.2400000002</v>
      </c>
      <c r="V121" s="40"/>
      <c r="W121" s="40"/>
      <c r="X121" s="40">
        <v>991998.05</v>
      </c>
      <c r="Y121" s="40"/>
      <c r="Z121" s="40">
        <v>521.37</v>
      </c>
      <c r="AA121" s="40">
        <v>609604.4</v>
      </c>
      <c r="AB121" s="40">
        <v>50400</v>
      </c>
      <c r="AC121" s="247">
        <v>713023.4</v>
      </c>
      <c r="AD121" s="247"/>
      <c r="AE121" s="247"/>
      <c r="AF121" s="247">
        <v>422206.37</v>
      </c>
      <c r="AG121" s="247">
        <v>102839.52</v>
      </c>
      <c r="AH121" s="247"/>
      <c r="AI121" s="247"/>
      <c r="AJ121" s="247">
        <v>2800</v>
      </c>
      <c r="AK121" s="77">
        <f t="shared" si="7"/>
        <v>820689.56</v>
      </c>
      <c r="AL121" s="31">
        <f t="shared" si="8"/>
        <v>185065</v>
      </c>
      <c r="AM121" s="21">
        <f t="shared" si="9"/>
        <v>635624.56000000006</v>
      </c>
      <c r="AN121" s="15">
        <f t="shared" si="10"/>
        <v>1652523.82</v>
      </c>
      <c r="AO121" s="16">
        <f t="shared" si="11"/>
        <v>1240869.29</v>
      </c>
      <c r="AP121" s="26">
        <f t="shared" si="12"/>
        <v>411654.53</v>
      </c>
    </row>
    <row r="122" spans="1:42" x14ac:dyDescent="0.2">
      <c r="A122" t="s">
        <v>565</v>
      </c>
      <c r="B122" t="s">
        <v>566</v>
      </c>
      <c r="C122" s="72">
        <v>1913</v>
      </c>
      <c r="D122" s="58" t="s">
        <v>1382</v>
      </c>
      <c r="E122" s="252" t="s">
        <v>3326</v>
      </c>
      <c r="F122" s="245">
        <v>402446.84</v>
      </c>
      <c r="G122" s="245">
        <v>0</v>
      </c>
      <c r="H122" s="245">
        <v>281211.89</v>
      </c>
      <c r="I122" s="245"/>
      <c r="J122" s="252">
        <v>348549.48</v>
      </c>
      <c r="K122" s="252">
        <v>87219.41</v>
      </c>
      <c r="L122" s="252"/>
      <c r="O122" s="246">
        <v>14214.3</v>
      </c>
      <c r="Q122" s="246"/>
      <c r="R122" s="252"/>
      <c r="S122" s="252"/>
      <c r="T122" s="252">
        <v>3005</v>
      </c>
      <c r="U122" s="252">
        <v>1679735.01</v>
      </c>
      <c r="V122" s="40"/>
      <c r="W122" s="40"/>
      <c r="X122" s="40">
        <v>541014.62</v>
      </c>
      <c r="Y122" s="40">
        <v>20760</v>
      </c>
      <c r="Z122" s="40">
        <v>417.73</v>
      </c>
      <c r="AA122" s="40">
        <v>307020</v>
      </c>
      <c r="AB122" s="40">
        <v>92100</v>
      </c>
      <c r="AC122" s="247">
        <v>424818</v>
      </c>
      <c r="AD122" s="247"/>
      <c r="AE122" s="247"/>
      <c r="AF122" s="247">
        <v>282476.18</v>
      </c>
      <c r="AG122" s="247">
        <v>75273.14</v>
      </c>
      <c r="AH122" s="247"/>
      <c r="AI122" s="247"/>
      <c r="AJ122" s="247"/>
      <c r="AK122" s="77">
        <f t="shared" si="7"/>
        <v>683658.73</v>
      </c>
      <c r="AL122" s="31">
        <f t="shared" si="8"/>
        <v>14214.3</v>
      </c>
      <c r="AM122" s="21">
        <f t="shared" si="9"/>
        <v>669444.42999999993</v>
      </c>
      <c r="AN122" s="15">
        <f t="shared" si="10"/>
        <v>961312.35</v>
      </c>
      <c r="AO122" s="16">
        <f t="shared" si="11"/>
        <v>782567.32</v>
      </c>
      <c r="AP122" s="26">
        <f t="shared" si="12"/>
        <v>178745.03000000003</v>
      </c>
    </row>
    <row r="123" spans="1:42" x14ac:dyDescent="0.2">
      <c r="A123" t="s">
        <v>565</v>
      </c>
      <c r="B123" t="s">
        <v>566</v>
      </c>
      <c r="C123" s="72">
        <v>2409</v>
      </c>
      <c r="D123" s="58" t="s">
        <v>1383</v>
      </c>
      <c r="E123" s="252" t="s">
        <v>3327</v>
      </c>
      <c r="F123" s="245">
        <v>483430.64</v>
      </c>
      <c r="G123" s="245">
        <v>0</v>
      </c>
      <c r="H123" s="245">
        <v>45890.44</v>
      </c>
      <c r="I123" s="245"/>
      <c r="J123" s="252">
        <v>85031.679999999993</v>
      </c>
      <c r="K123" s="252">
        <v>128944.11</v>
      </c>
      <c r="L123" s="252"/>
      <c r="O123" s="246">
        <v>20400</v>
      </c>
      <c r="Q123" s="246"/>
      <c r="R123" s="252"/>
      <c r="S123" s="252"/>
      <c r="T123" s="252"/>
      <c r="U123" s="252">
        <v>1611506.92</v>
      </c>
      <c r="V123" s="40"/>
      <c r="W123" s="40"/>
      <c r="X123" s="40">
        <v>528735.61</v>
      </c>
      <c r="Y123" s="40">
        <v>39000</v>
      </c>
      <c r="Z123" s="40">
        <v>575.33000000000004</v>
      </c>
      <c r="AA123" s="40">
        <v>685160</v>
      </c>
      <c r="AB123" s="40">
        <v>169941.87</v>
      </c>
      <c r="AC123" s="247">
        <v>802388</v>
      </c>
      <c r="AD123" s="247"/>
      <c r="AE123" s="247"/>
      <c r="AF123" s="247">
        <v>362181.88</v>
      </c>
      <c r="AG123" s="247">
        <v>62436.7</v>
      </c>
      <c r="AH123" s="247"/>
      <c r="AI123" s="247"/>
      <c r="AJ123" s="247"/>
      <c r="AK123" s="77">
        <f t="shared" si="7"/>
        <v>529321.08000000007</v>
      </c>
      <c r="AL123" s="31">
        <f t="shared" si="8"/>
        <v>20400</v>
      </c>
      <c r="AM123" s="21">
        <f t="shared" si="9"/>
        <v>508921.08000000007</v>
      </c>
      <c r="AN123" s="15">
        <f t="shared" si="10"/>
        <v>1423412.81</v>
      </c>
      <c r="AO123" s="16">
        <f t="shared" si="11"/>
        <v>1227006.5799999998</v>
      </c>
      <c r="AP123" s="26">
        <f t="shared" si="12"/>
        <v>196406.23000000021</v>
      </c>
    </row>
    <row r="124" spans="1:42" x14ac:dyDescent="0.2">
      <c r="A124" t="s">
        <v>565</v>
      </c>
      <c r="B124" t="s">
        <v>566</v>
      </c>
      <c r="C124" s="72">
        <v>1702</v>
      </c>
      <c r="D124" s="58" t="s">
        <v>1384</v>
      </c>
      <c r="E124" s="252" t="s">
        <v>3328</v>
      </c>
      <c r="F124" s="245">
        <v>486330.59</v>
      </c>
      <c r="G124" s="245">
        <v>45022.91</v>
      </c>
      <c r="H124" s="245">
        <v>121324.91</v>
      </c>
      <c r="I124" s="245"/>
      <c r="J124" s="252">
        <v>16403.77</v>
      </c>
      <c r="K124" s="252">
        <v>398062.52</v>
      </c>
      <c r="L124" s="252"/>
      <c r="O124" s="246">
        <v>17025</v>
      </c>
      <c r="Q124" s="246"/>
      <c r="R124" s="252"/>
      <c r="S124" s="252"/>
      <c r="T124" s="252">
        <v>8971</v>
      </c>
      <c r="U124" s="252">
        <v>667875.67000000004</v>
      </c>
      <c r="V124" s="40"/>
      <c r="W124" s="40"/>
      <c r="X124" s="40">
        <v>664797.56000000006</v>
      </c>
      <c r="Y124" s="40">
        <v>27300</v>
      </c>
      <c r="Z124" s="40">
        <v>381.66</v>
      </c>
      <c r="AA124" s="40">
        <v>152299.79999999999</v>
      </c>
      <c r="AB124" s="40">
        <v>231300</v>
      </c>
      <c r="AC124" s="247">
        <v>423359.8</v>
      </c>
      <c r="AD124" s="247"/>
      <c r="AE124" s="247">
        <v>1170</v>
      </c>
      <c r="AF124" s="247">
        <v>213097.85</v>
      </c>
      <c r="AG124" s="247">
        <v>42800.04</v>
      </c>
      <c r="AH124" s="247"/>
      <c r="AI124" s="247"/>
      <c r="AJ124" s="247"/>
      <c r="AK124" s="77">
        <f t="shared" si="7"/>
        <v>652678.41</v>
      </c>
      <c r="AL124" s="31">
        <f t="shared" si="8"/>
        <v>17025</v>
      </c>
      <c r="AM124" s="21">
        <f t="shared" si="9"/>
        <v>635653.41</v>
      </c>
      <c r="AN124" s="15">
        <f t="shared" si="10"/>
        <v>1076079.02</v>
      </c>
      <c r="AO124" s="16">
        <f t="shared" si="11"/>
        <v>680427.69000000006</v>
      </c>
      <c r="AP124" s="26">
        <f t="shared" si="12"/>
        <v>395651.32999999996</v>
      </c>
    </row>
    <row r="125" spans="1:42" x14ac:dyDescent="0.2">
      <c r="A125" t="s">
        <v>565</v>
      </c>
      <c r="B125" t="s">
        <v>566</v>
      </c>
      <c r="C125" s="72">
        <v>2179</v>
      </c>
      <c r="D125" s="58" t="s">
        <v>1385</v>
      </c>
      <c r="E125" s="252" t="s">
        <v>3329</v>
      </c>
      <c r="F125" s="245">
        <v>750037.71</v>
      </c>
      <c r="G125" s="245">
        <v>11010.73</v>
      </c>
      <c r="H125" s="245">
        <v>94079.08</v>
      </c>
      <c r="I125" s="245"/>
      <c r="J125" s="252">
        <v>693832.74</v>
      </c>
      <c r="K125" s="252">
        <v>290676.19</v>
      </c>
      <c r="L125" s="252">
        <v>1446.51</v>
      </c>
      <c r="N125" s="246">
        <v>102400</v>
      </c>
      <c r="O125" s="246">
        <v>19290</v>
      </c>
      <c r="Q125" s="246"/>
      <c r="R125" s="252"/>
      <c r="S125" s="252"/>
      <c r="T125" s="252"/>
      <c r="U125" s="252">
        <v>654977.96</v>
      </c>
      <c r="V125" s="40"/>
      <c r="W125" s="40">
        <v>7200</v>
      </c>
      <c r="X125" s="40">
        <v>1067206.54</v>
      </c>
      <c r="Y125" s="40">
        <v>27700</v>
      </c>
      <c r="Z125" s="40">
        <v>282.2</v>
      </c>
      <c r="AA125" s="40">
        <v>215822.2</v>
      </c>
      <c r="AB125" s="40">
        <v>208700</v>
      </c>
      <c r="AC125" s="247">
        <v>428742.2</v>
      </c>
      <c r="AD125" s="247"/>
      <c r="AE125" s="247"/>
      <c r="AF125" s="247">
        <v>310297.14</v>
      </c>
      <c r="AG125" s="247">
        <v>76996.97</v>
      </c>
      <c r="AH125" s="247"/>
      <c r="AI125" s="247"/>
      <c r="AJ125" s="247"/>
      <c r="AK125" s="77">
        <f t="shared" si="7"/>
        <v>855127.5199999999</v>
      </c>
      <c r="AL125" s="31">
        <f t="shared" si="8"/>
        <v>121690</v>
      </c>
      <c r="AM125" s="21">
        <f t="shared" si="9"/>
        <v>733437.5199999999</v>
      </c>
      <c r="AN125" s="15">
        <f t="shared" si="10"/>
        <v>1526910.94</v>
      </c>
      <c r="AO125" s="16">
        <f t="shared" si="11"/>
        <v>816036.31</v>
      </c>
      <c r="AP125" s="26">
        <f t="shared" si="12"/>
        <v>710874.62999999989</v>
      </c>
    </row>
    <row r="126" spans="1:42" x14ac:dyDescent="0.2">
      <c r="A126" t="s">
        <v>569</v>
      </c>
      <c r="B126" t="s">
        <v>570</v>
      </c>
      <c r="C126" s="72">
        <v>3793</v>
      </c>
      <c r="D126" s="58" t="s">
        <v>1386</v>
      </c>
      <c r="E126" s="252" t="s">
        <v>3330</v>
      </c>
      <c r="F126" s="245">
        <v>206117.42</v>
      </c>
      <c r="G126" s="245">
        <v>0</v>
      </c>
      <c r="H126" s="245">
        <v>246998.38</v>
      </c>
      <c r="I126" s="245"/>
      <c r="J126" s="252">
        <v>462427.62</v>
      </c>
      <c r="K126" s="252">
        <v>-29444.07</v>
      </c>
      <c r="L126" s="252"/>
      <c r="O126" s="246">
        <v>6000</v>
      </c>
      <c r="Q126" s="246"/>
      <c r="R126" s="252"/>
      <c r="S126" s="252"/>
      <c r="T126" s="252"/>
      <c r="U126" s="252">
        <v>3175397.16</v>
      </c>
      <c r="V126" s="40"/>
      <c r="W126" s="40"/>
      <c r="X126" s="40">
        <v>385627.95</v>
      </c>
      <c r="Y126" s="40">
        <v>18450</v>
      </c>
      <c r="Z126" s="40">
        <v>345.09</v>
      </c>
      <c r="AA126" s="40">
        <v>1128180</v>
      </c>
      <c r="AB126" s="40"/>
      <c r="AC126" s="247">
        <v>1195490</v>
      </c>
      <c r="AD126" s="247"/>
      <c r="AE126" s="247"/>
      <c r="AF126" s="247">
        <v>337688.31</v>
      </c>
      <c r="AG126" s="247">
        <v>156319.07</v>
      </c>
      <c r="AH126" s="247"/>
      <c r="AI126" s="247"/>
      <c r="AJ126" s="247"/>
      <c r="AK126" s="77">
        <f t="shared" si="7"/>
        <v>453115.80000000005</v>
      </c>
      <c r="AL126" s="31">
        <f t="shared" si="8"/>
        <v>6000</v>
      </c>
      <c r="AM126" s="21">
        <f t="shared" si="9"/>
        <v>447115.80000000005</v>
      </c>
      <c r="AN126" s="15">
        <f t="shared" si="10"/>
        <v>1532603.04</v>
      </c>
      <c r="AO126" s="16">
        <f t="shared" si="11"/>
        <v>1689497.3800000001</v>
      </c>
      <c r="AP126" s="26">
        <f t="shared" si="12"/>
        <v>-156894.34000000008</v>
      </c>
    </row>
    <row r="127" spans="1:42" x14ac:dyDescent="0.2">
      <c r="A127" t="s">
        <v>569</v>
      </c>
      <c r="B127" t="s">
        <v>570</v>
      </c>
      <c r="C127" s="72">
        <v>1435</v>
      </c>
      <c r="D127" s="58" t="s">
        <v>1387</v>
      </c>
      <c r="E127" s="252" t="s">
        <v>3331</v>
      </c>
      <c r="F127" s="245">
        <v>121420.65</v>
      </c>
      <c r="G127" s="245">
        <v>0</v>
      </c>
      <c r="H127" s="245">
        <v>37990.25</v>
      </c>
      <c r="I127" s="245"/>
      <c r="J127" s="252">
        <v>122664.72</v>
      </c>
      <c r="K127" s="252">
        <v>22475.63</v>
      </c>
      <c r="L127" s="252"/>
      <c r="O127" s="246">
        <v>6440</v>
      </c>
      <c r="Q127" s="246"/>
      <c r="R127" s="252"/>
      <c r="S127" s="252"/>
      <c r="T127" s="252"/>
      <c r="U127" s="252">
        <v>1191484.79</v>
      </c>
      <c r="V127" s="40"/>
      <c r="W127" s="40"/>
      <c r="X127" s="40">
        <v>290485.84000000003</v>
      </c>
      <c r="Y127" s="40"/>
      <c r="Z127" s="40">
        <v>576.83000000000004</v>
      </c>
      <c r="AA127" s="40">
        <v>508270</v>
      </c>
      <c r="AB127" s="40"/>
      <c r="AC127" s="247">
        <v>643300</v>
      </c>
      <c r="AD127" s="247"/>
      <c r="AE127" s="247"/>
      <c r="AF127" s="247">
        <v>132250.47</v>
      </c>
      <c r="AG127" s="247">
        <v>20308.23</v>
      </c>
      <c r="AH127" s="247"/>
      <c r="AI127" s="247"/>
      <c r="AJ127" s="247"/>
      <c r="AK127" s="77">
        <f t="shared" si="7"/>
        <v>159410.9</v>
      </c>
      <c r="AL127" s="31">
        <f t="shared" si="8"/>
        <v>6440</v>
      </c>
      <c r="AM127" s="21">
        <f t="shared" si="9"/>
        <v>152970.9</v>
      </c>
      <c r="AN127" s="15">
        <f t="shared" si="10"/>
        <v>799332.67</v>
      </c>
      <c r="AO127" s="16">
        <f t="shared" si="11"/>
        <v>795858.7</v>
      </c>
      <c r="AP127" s="26">
        <f t="shared" si="12"/>
        <v>3473.9700000000885</v>
      </c>
    </row>
    <row r="128" spans="1:42" x14ac:dyDescent="0.2">
      <c r="A128" t="s">
        <v>569</v>
      </c>
      <c r="B128" t="s">
        <v>570</v>
      </c>
      <c r="C128" s="72">
        <v>1980</v>
      </c>
      <c r="D128" s="58" t="s">
        <v>1388</v>
      </c>
      <c r="E128" s="252" t="s">
        <v>3332</v>
      </c>
      <c r="F128" s="245">
        <v>247449.89</v>
      </c>
      <c r="G128" s="245">
        <v>0</v>
      </c>
      <c r="H128" s="245">
        <v>261624.61</v>
      </c>
      <c r="I128" s="245"/>
      <c r="J128" s="252">
        <v>2307570.87</v>
      </c>
      <c r="K128" s="252">
        <v>83952.89</v>
      </c>
      <c r="L128" s="252"/>
      <c r="O128" s="246">
        <v>4000</v>
      </c>
      <c r="Q128" s="246"/>
      <c r="R128" s="252"/>
      <c r="S128" s="252"/>
      <c r="T128" s="252">
        <v>-363.44</v>
      </c>
      <c r="U128" s="252">
        <v>918887.6</v>
      </c>
      <c r="V128" s="40"/>
      <c r="W128" s="40"/>
      <c r="X128" s="40">
        <v>336745.94</v>
      </c>
      <c r="Y128" s="40"/>
      <c r="Z128" s="40">
        <v>366.04</v>
      </c>
      <c r="AA128" s="40">
        <v>1020220</v>
      </c>
      <c r="AB128" s="40"/>
      <c r="AC128" s="247">
        <v>1155711</v>
      </c>
      <c r="AD128" s="247">
        <v>3500</v>
      </c>
      <c r="AE128" s="247">
        <v>800</v>
      </c>
      <c r="AF128" s="247">
        <v>137162.21</v>
      </c>
      <c r="AG128" s="247">
        <v>108435.94</v>
      </c>
      <c r="AH128" s="247"/>
      <c r="AI128" s="247"/>
      <c r="AJ128" s="247"/>
      <c r="AK128" s="77">
        <f t="shared" si="7"/>
        <v>509074.5</v>
      </c>
      <c r="AL128" s="31">
        <f t="shared" si="8"/>
        <v>4000</v>
      </c>
      <c r="AM128" s="21">
        <f t="shared" si="9"/>
        <v>505074.5</v>
      </c>
      <c r="AN128" s="15">
        <f t="shared" si="10"/>
        <v>1357331.98</v>
      </c>
      <c r="AO128" s="16">
        <f t="shared" si="11"/>
        <v>1405609.15</v>
      </c>
      <c r="AP128" s="26">
        <f t="shared" si="12"/>
        <v>-48277.169999999925</v>
      </c>
    </row>
    <row r="129" spans="1:42" x14ac:dyDescent="0.2">
      <c r="A129" t="s">
        <v>569</v>
      </c>
      <c r="B129" t="s">
        <v>570</v>
      </c>
      <c r="C129" s="72">
        <v>2225</v>
      </c>
      <c r="D129" s="58" t="s">
        <v>1389</v>
      </c>
      <c r="E129" s="252" t="s">
        <v>3333</v>
      </c>
      <c r="F129" s="245">
        <v>322110.28000000003</v>
      </c>
      <c r="G129" s="245">
        <v>0</v>
      </c>
      <c r="H129" s="245">
        <v>48515.06</v>
      </c>
      <c r="I129" s="245"/>
      <c r="J129" s="252">
        <v>202110.84</v>
      </c>
      <c r="K129" s="252">
        <v>87471.62</v>
      </c>
      <c r="L129" s="252"/>
      <c r="O129" s="246">
        <v>5000</v>
      </c>
      <c r="Q129" s="246">
        <v>555.76</v>
      </c>
      <c r="R129" s="252"/>
      <c r="S129" s="252"/>
      <c r="T129" s="252">
        <v>1400.03</v>
      </c>
      <c r="U129" s="252">
        <v>1855787.89</v>
      </c>
      <c r="V129" s="40"/>
      <c r="W129" s="40"/>
      <c r="X129" s="40">
        <v>370696.4</v>
      </c>
      <c r="Y129" s="40"/>
      <c r="Z129" s="40">
        <v>778.86</v>
      </c>
      <c r="AA129" s="40">
        <v>818210</v>
      </c>
      <c r="AB129" s="40"/>
      <c r="AC129" s="247">
        <v>949810</v>
      </c>
      <c r="AD129" s="247"/>
      <c r="AE129" s="247"/>
      <c r="AF129" s="247">
        <v>316131.46999999997</v>
      </c>
      <c r="AG129" s="247">
        <v>79937.5</v>
      </c>
      <c r="AH129" s="247"/>
      <c r="AI129" s="247"/>
      <c r="AJ129" s="247"/>
      <c r="AK129" s="77">
        <f t="shared" si="7"/>
        <v>370625.34</v>
      </c>
      <c r="AL129" s="31">
        <f t="shared" si="8"/>
        <v>5555.76</v>
      </c>
      <c r="AM129" s="21">
        <f t="shared" si="9"/>
        <v>365069.58</v>
      </c>
      <c r="AN129" s="15">
        <f t="shared" si="10"/>
        <v>1189685.26</v>
      </c>
      <c r="AO129" s="16">
        <f t="shared" si="11"/>
        <v>1345878.97</v>
      </c>
      <c r="AP129" s="26">
        <f t="shared" si="12"/>
        <v>-156193.70999999996</v>
      </c>
    </row>
    <row r="130" spans="1:42" x14ac:dyDescent="0.2">
      <c r="A130" t="s">
        <v>569</v>
      </c>
      <c r="B130" t="s">
        <v>570</v>
      </c>
      <c r="C130" s="72">
        <v>2531</v>
      </c>
      <c r="D130" s="58" t="s">
        <v>1390</v>
      </c>
      <c r="E130" s="252" t="s">
        <v>3334</v>
      </c>
      <c r="F130" s="245">
        <v>281827.48</v>
      </c>
      <c r="G130" s="245">
        <v>0</v>
      </c>
      <c r="H130" s="245">
        <v>31633.200000000001</v>
      </c>
      <c r="I130" s="245"/>
      <c r="J130" s="252">
        <v>436329.57</v>
      </c>
      <c r="K130" s="252">
        <v>66766.25</v>
      </c>
      <c r="L130" s="252"/>
      <c r="O130" s="246">
        <v>0</v>
      </c>
      <c r="Q130" s="246">
        <v>0</v>
      </c>
      <c r="R130" s="252"/>
      <c r="S130" s="252"/>
      <c r="T130" s="252">
        <v>3286</v>
      </c>
      <c r="U130" s="252">
        <v>1498231.3</v>
      </c>
      <c r="V130" s="40"/>
      <c r="W130" s="40"/>
      <c r="X130" s="40">
        <v>442204.43</v>
      </c>
      <c r="Y130" s="40"/>
      <c r="Z130" s="40">
        <v>611.5</v>
      </c>
      <c r="AA130" s="40">
        <v>572670</v>
      </c>
      <c r="AB130" s="40"/>
      <c r="AC130" s="247">
        <v>802550</v>
      </c>
      <c r="AD130" s="247"/>
      <c r="AE130" s="247"/>
      <c r="AF130" s="247">
        <v>301085.36</v>
      </c>
      <c r="AG130" s="247">
        <v>88200.54</v>
      </c>
      <c r="AH130" s="247"/>
      <c r="AI130" s="247"/>
      <c r="AJ130" s="247">
        <v>500</v>
      </c>
      <c r="AK130" s="77">
        <f t="shared" si="7"/>
        <v>313460.68</v>
      </c>
      <c r="AL130" s="31">
        <f t="shared" si="8"/>
        <v>0</v>
      </c>
      <c r="AM130" s="21">
        <f t="shared" si="9"/>
        <v>313460.68</v>
      </c>
      <c r="AN130" s="15">
        <f t="shared" si="10"/>
        <v>1015485.9299999999</v>
      </c>
      <c r="AO130" s="16">
        <f t="shared" si="11"/>
        <v>1192335.8999999999</v>
      </c>
      <c r="AP130" s="26">
        <f t="shared" si="12"/>
        <v>-176849.96999999997</v>
      </c>
    </row>
    <row r="131" spans="1:42" x14ac:dyDescent="0.2">
      <c r="A131" t="s">
        <v>569</v>
      </c>
      <c r="B131" t="s">
        <v>570</v>
      </c>
      <c r="C131" s="72">
        <v>3452</v>
      </c>
      <c r="D131" s="58" t="s">
        <v>1391</v>
      </c>
      <c r="E131" s="252" t="s">
        <v>3335</v>
      </c>
      <c r="F131" s="245">
        <v>264572.12</v>
      </c>
      <c r="G131" s="245"/>
      <c r="H131" s="245">
        <v>11953.57</v>
      </c>
      <c r="I131" s="245"/>
      <c r="J131" s="252">
        <v>332022.34999999998</v>
      </c>
      <c r="K131" s="252">
        <v>-16879.060000000001</v>
      </c>
      <c r="L131" s="252"/>
      <c r="Q131" s="246">
        <v>2.1800000000000002</v>
      </c>
      <c r="R131" s="252"/>
      <c r="S131" s="252"/>
      <c r="T131" s="252">
        <v>-1559844.62</v>
      </c>
      <c r="U131" s="252">
        <v>2202136.4300000002</v>
      </c>
      <c r="V131" s="40"/>
      <c r="W131" s="40"/>
      <c r="X131" s="40">
        <v>557531.63</v>
      </c>
      <c r="Y131" s="40"/>
      <c r="Z131" s="40">
        <v>411.76</v>
      </c>
      <c r="AA131" s="40">
        <v>839890</v>
      </c>
      <c r="AB131" s="40"/>
      <c r="AC131" s="247">
        <v>1170420</v>
      </c>
      <c r="AD131" s="247"/>
      <c r="AE131" s="247"/>
      <c r="AF131" s="247">
        <v>161410.89000000001</v>
      </c>
      <c r="AG131" s="247">
        <v>102436.51</v>
      </c>
      <c r="AH131" s="247"/>
      <c r="AI131" s="247"/>
      <c r="AJ131" s="247"/>
      <c r="AK131" s="77">
        <f t="shared" si="7"/>
        <v>276525.69</v>
      </c>
      <c r="AL131" s="31">
        <f t="shared" si="8"/>
        <v>2.1800000000000002</v>
      </c>
      <c r="AM131" s="21">
        <f t="shared" si="9"/>
        <v>276523.51</v>
      </c>
      <c r="AN131" s="15">
        <f t="shared" si="10"/>
        <v>1397833.3900000001</v>
      </c>
      <c r="AO131" s="16">
        <f t="shared" si="11"/>
        <v>1434267.4000000001</v>
      </c>
      <c r="AP131" s="26">
        <f t="shared" si="12"/>
        <v>-36434.010000000009</v>
      </c>
    </row>
    <row r="132" spans="1:42" x14ac:dyDescent="0.2">
      <c r="A132" t="s">
        <v>569</v>
      </c>
      <c r="B132" t="s">
        <v>570</v>
      </c>
      <c r="C132" s="72">
        <v>3453</v>
      </c>
      <c r="D132" s="58" t="s">
        <v>1392</v>
      </c>
      <c r="E132" s="252" t="s">
        <v>3336</v>
      </c>
      <c r="F132" s="245">
        <v>398824.91</v>
      </c>
      <c r="G132" s="245">
        <v>0</v>
      </c>
      <c r="H132" s="245">
        <v>8184.21</v>
      </c>
      <c r="I132" s="245"/>
      <c r="J132" s="252">
        <v>2337348.23</v>
      </c>
      <c r="K132" s="252">
        <v>825790.43</v>
      </c>
      <c r="L132" s="252"/>
      <c r="O132" s="246">
        <v>2700</v>
      </c>
      <c r="Q132" s="246"/>
      <c r="R132" s="252"/>
      <c r="S132" s="252"/>
      <c r="T132" s="252">
        <v>300</v>
      </c>
      <c r="U132" s="252">
        <v>655276.54</v>
      </c>
      <c r="V132" s="40"/>
      <c r="W132" s="40"/>
      <c r="X132" s="40">
        <v>367217.04</v>
      </c>
      <c r="Y132" s="40">
        <v>50000</v>
      </c>
      <c r="Z132" s="40">
        <v>622.66999999999996</v>
      </c>
      <c r="AA132" s="40">
        <v>725340</v>
      </c>
      <c r="AB132" s="40">
        <v>74088</v>
      </c>
      <c r="AC132" s="247">
        <v>946964</v>
      </c>
      <c r="AD132" s="247"/>
      <c r="AE132" s="247"/>
      <c r="AF132" s="247">
        <v>195685.5</v>
      </c>
      <c r="AG132" s="247">
        <v>253957.39</v>
      </c>
      <c r="AH132" s="247"/>
      <c r="AI132" s="247"/>
      <c r="AJ132" s="247"/>
      <c r="AK132" s="77">
        <f t="shared" si="7"/>
        <v>407009.12</v>
      </c>
      <c r="AL132" s="31">
        <f t="shared" si="8"/>
        <v>2700</v>
      </c>
      <c r="AM132" s="21">
        <f t="shared" si="9"/>
        <v>404309.12</v>
      </c>
      <c r="AN132" s="15">
        <f t="shared" si="10"/>
        <v>1217267.71</v>
      </c>
      <c r="AO132" s="16">
        <f t="shared" si="11"/>
        <v>1396606.8900000001</v>
      </c>
      <c r="AP132" s="26">
        <f t="shared" si="12"/>
        <v>-179339.18000000017</v>
      </c>
    </row>
    <row r="133" spans="1:42" x14ac:dyDescent="0.2">
      <c r="A133" t="s">
        <v>569</v>
      </c>
      <c r="B133" t="s">
        <v>570</v>
      </c>
      <c r="C133" s="72">
        <v>3635</v>
      </c>
      <c r="D133" s="58" t="s">
        <v>1393</v>
      </c>
      <c r="E133" s="252" t="s">
        <v>3337</v>
      </c>
      <c r="F133" s="245">
        <v>215841.68</v>
      </c>
      <c r="G133" s="245">
        <v>3280</v>
      </c>
      <c r="H133" s="245">
        <v>168022.24</v>
      </c>
      <c r="I133" s="245"/>
      <c r="J133" s="252">
        <v>1426483.04</v>
      </c>
      <c r="K133" s="252">
        <v>-5226.72</v>
      </c>
      <c r="L133" s="252"/>
      <c r="O133" s="246">
        <v>40000</v>
      </c>
      <c r="Q133" s="246">
        <v>2868.62</v>
      </c>
      <c r="R133" s="252"/>
      <c r="S133" s="252"/>
      <c r="T133" s="252"/>
      <c r="U133" s="252">
        <v>1904716.16</v>
      </c>
      <c r="V133" s="40"/>
      <c r="W133" s="40"/>
      <c r="X133" s="40">
        <v>662576.24</v>
      </c>
      <c r="Y133" s="40"/>
      <c r="Z133" s="40">
        <v>186.03</v>
      </c>
      <c r="AA133" s="40">
        <v>535600</v>
      </c>
      <c r="AB133" s="40"/>
      <c r="AC133" s="247">
        <v>833315</v>
      </c>
      <c r="AD133" s="247"/>
      <c r="AE133" s="247"/>
      <c r="AF133" s="247">
        <v>284289.76</v>
      </c>
      <c r="AG133" s="247">
        <v>104974.03</v>
      </c>
      <c r="AH133" s="247"/>
      <c r="AI133" s="247"/>
      <c r="AJ133" s="247"/>
      <c r="AK133" s="77">
        <f t="shared" ref="AK133:AK154" si="13">SUM(F133:I133)</f>
        <v>387143.92</v>
      </c>
      <c r="AL133" s="31">
        <f t="shared" ref="AL133:AL154" si="14">SUM(N133:Q133)</f>
        <v>42868.62</v>
      </c>
      <c r="AM133" s="21">
        <f t="shared" ref="AM133:AM154" si="15">AK133-AL133</f>
        <v>344275.3</v>
      </c>
      <c r="AN133" s="15">
        <f t="shared" ref="AN133:AN154" si="16">SUM(V133:AB133)</f>
        <v>1198362.27</v>
      </c>
      <c r="AO133" s="16">
        <f t="shared" ref="AO133:AO154" si="17">SUM(AC133:AJ133)</f>
        <v>1222578.79</v>
      </c>
      <c r="AP133" s="26">
        <f t="shared" ref="AP133:AP154" si="18">AN133-AO133</f>
        <v>-24216.520000000019</v>
      </c>
    </row>
    <row r="134" spans="1:42" x14ac:dyDescent="0.2">
      <c r="A134" t="s">
        <v>569</v>
      </c>
      <c r="B134" t="s">
        <v>570</v>
      </c>
      <c r="C134" s="72">
        <v>4256</v>
      </c>
      <c r="D134" s="58" t="s">
        <v>1394</v>
      </c>
      <c r="E134" s="252" t="s">
        <v>3338</v>
      </c>
      <c r="F134" s="245">
        <v>285365.14</v>
      </c>
      <c r="G134" s="245">
        <v>0</v>
      </c>
      <c r="H134" s="245">
        <v>48779.14</v>
      </c>
      <c r="I134" s="245"/>
      <c r="J134" s="252">
        <v>433271.78</v>
      </c>
      <c r="K134" s="252">
        <v>72383.399999999994</v>
      </c>
      <c r="L134" s="252"/>
      <c r="Q134" s="246"/>
      <c r="R134" s="252"/>
      <c r="S134" s="252"/>
      <c r="T134" s="252"/>
      <c r="U134" s="252">
        <v>2482221.21</v>
      </c>
      <c r="V134" s="40"/>
      <c r="W134" s="40"/>
      <c r="X134" s="40">
        <v>420015.42</v>
      </c>
      <c r="Y134" s="40"/>
      <c r="Z134" s="40">
        <v>642.73</v>
      </c>
      <c r="AA134" s="40">
        <v>855190</v>
      </c>
      <c r="AB134" s="40"/>
      <c r="AC134" s="247">
        <v>1033382</v>
      </c>
      <c r="AD134" s="247"/>
      <c r="AE134" s="247"/>
      <c r="AF134" s="247">
        <v>318150.03000000003</v>
      </c>
      <c r="AG134" s="247">
        <v>107302.56</v>
      </c>
      <c r="AH134" s="247">
        <v>20000</v>
      </c>
      <c r="AI134" s="247"/>
      <c r="AJ134" s="247"/>
      <c r="AK134" s="77">
        <f t="shared" si="13"/>
        <v>334144.28000000003</v>
      </c>
      <c r="AL134" s="31">
        <f t="shared" si="14"/>
        <v>0</v>
      </c>
      <c r="AM134" s="21">
        <f t="shared" si="15"/>
        <v>334144.28000000003</v>
      </c>
      <c r="AN134" s="15">
        <f t="shared" si="16"/>
        <v>1275848.1499999999</v>
      </c>
      <c r="AO134" s="16">
        <f t="shared" si="17"/>
        <v>1478834.59</v>
      </c>
      <c r="AP134" s="26">
        <f t="shared" si="18"/>
        <v>-202986.44000000018</v>
      </c>
    </row>
    <row r="135" spans="1:42" x14ac:dyDescent="0.2">
      <c r="A135" t="s">
        <v>573</v>
      </c>
      <c r="B135" t="s">
        <v>574</v>
      </c>
      <c r="C135" s="72">
        <v>2177</v>
      </c>
      <c r="D135" s="58" t="s">
        <v>1395</v>
      </c>
      <c r="E135" s="252" t="s">
        <v>3339</v>
      </c>
      <c r="F135" s="245">
        <v>511734.74</v>
      </c>
      <c r="G135" s="245">
        <v>0</v>
      </c>
      <c r="H135" s="245">
        <v>393441.21</v>
      </c>
      <c r="I135" s="245"/>
      <c r="J135" s="252">
        <v>734849.49</v>
      </c>
      <c r="K135" s="252">
        <v>38994.720000000001</v>
      </c>
      <c r="L135" s="252"/>
      <c r="Q135" s="246"/>
      <c r="R135" s="252"/>
      <c r="S135" s="252"/>
      <c r="T135" s="252"/>
      <c r="U135" s="252">
        <v>3637434.23</v>
      </c>
      <c r="V135" s="40"/>
      <c r="W135" s="40"/>
      <c r="X135" s="40">
        <v>531302.47</v>
      </c>
      <c r="Y135" s="40">
        <v>58610</v>
      </c>
      <c r="Z135" s="40">
        <v>717.48</v>
      </c>
      <c r="AA135" s="40">
        <v>746560</v>
      </c>
      <c r="AB135" s="40"/>
      <c r="AC135" s="247">
        <v>875698</v>
      </c>
      <c r="AD135" s="247"/>
      <c r="AE135" s="247"/>
      <c r="AF135" s="247">
        <v>238827.5</v>
      </c>
      <c r="AG135" s="247">
        <v>93946.32</v>
      </c>
      <c r="AH135" s="247"/>
      <c r="AI135" s="247"/>
      <c r="AJ135" s="247"/>
      <c r="AK135" s="77">
        <f t="shared" si="13"/>
        <v>905175.95</v>
      </c>
      <c r="AL135" s="31">
        <f t="shared" si="14"/>
        <v>0</v>
      </c>
      <c r="AM135" s="21">
        <f t="shared" si="15"/>
        <v>905175.95</v>
      </c>
      <c r="AN135" s="15">
        <f t="shared" si="16"/>
        <v>1337189.95</v>
      </c>
      <c r="AO135" s="16">
        <f t="shared" si="17"/>
        <v>1208471.82</v>
      </c>
      <c r="AP135" s="26">
        <f t="shared" si="18"/>
        <v>128718.12999999989</v>
      </c>
    </row>
    <row r="136" spans="1:42" x14ac:dyDescent="0.2">
      <c r="A136" t="s">
        <v>573</v>
      </c>
      <c r="B136" t="s">
        <v>574</v>
      </c>
      <c r="C136" s="72">
        <v>3300</v>
      </c>
      <c r="D136" s="58" t="s">
        <v>1396</v>
      </c>
      <c r="E136" s="252" t="s">
        <v>3340</v>
      </c>
      <c r="F136" s="245">
        <v>307590.31</v>
      </c>
      <c r="G136" s="245">
        <v>11650</v>
      </c>
      <c r="H136" s="245">
        <v>154413.88</v>
      </c>
      <c r="I136" s="245"/>
      <c r="J136" s="252">
        <v>-112050.53</v>
      </c>
      <c r="K136" s="252">
        <v>95024.29</v>
      </c>
      <c r="L136" s="252"/>
      <c r="Q136" s="246">
        <v>0</v>
      </c>
      <c r="R136" s="252"/>
      <c r="S136" s="252"/>
      <c r="T136" s="252"/>
      <c r="U136" s="252">
        <v>364715.82</v>
      </c>
      <c r="V136" s="40"/>
      <c r="W136" s="40"/>
      <c r="X136" s="40">
        <v>425812.45</v>
      </c>
      <c r="Y136" s="40">
        <v>193680</v>
      </c>
      <c r="Z136" s="40">
        <v>927.99</v>
      </c>
      <c r="AA136" s="40">
        <v>504420</v>
      </c>
      <c r="AB136" s="40"/>
      <c r="AC136" s="247">
        <v>553845.25</v>
      </c>
      <c r="AD136" s="247"/>
      <c r="AE136" s="247">
        <v>9972</v>
      </c>
      <c r="AF136" s="247">
        <v>261101.47</v>
      </c>
      <c r="AG136" s="247">
        <v>117521.79</v>
      </c>
      <c r="AH136" s="247"/>
      <c r="AI136" s="247">
        <v>423.45</v>
      </c>
      <c r="AJ136" s="247"/>
      <c r="AK136" s="77">
        <f t="shared" si="13"/>
        <v>473654.19</v>
      </c>
      <c r="AL136" s="31">
        <f t="shared" si="14"/>
        <v>0</v>
      </c>
      <c r="AM136" s="21">
        <f t="shared" si="15"/>
        <v>473654.19</v>
      </c>
      <c r="AN136" s="15">
        <f t="shared" si="16"/>
        <v>1124840.44</v>
      </c>
      <c r="AO136" s="16">
        <f t="shared" si="17"/>
        <v>942863.96</v>
      </c>
      <c r="AP136" s="26">
        <f t="shared" si="18"/>
        <v>181976.47999999998</v>
      </c>
    </row>
    <row r="137" spans="1:42" x14ac:dyDescent="0.2">
      <c r="A137" t="s">
        <v>573</v>
      </c>
      <c r="B137" t="s">
        <v>574</v>
      </c>
      <c r="C137" s="72">
        <v>1172</v>
      </c>
      <c r="D137" s="58" t="s">
        <v>1397</v>
      </c>
      <c r="E137" s="252" t="s">
        <v>3341</v>
      </c>
      <c r="F137" s="245">
        <v>604614.43000000005</v>
      </c>
      <c r="G137" s="245">
        <v>22200</v>
      </c>
      <c r="H137" s="245">
        <v>27747.01</v>
      </c>
      <c r="I137" s="245"/>
      <c r="J137" s="252">
        <v>90002.13</v>
      </c>
      <c r="K137" s="252">
        <v>122160.11</v>
      </c>
      <c r="L137" s="252"/>
      <c r="Q137" s="246"/>
      <c r="R137" s="252"/>
      <c r="S137" s="252"/>
      <c r="T137" s="252"/>
      <c r="U137" s="252">
        <v>431249.19</v>
      </c>
      <c r="V137" s="40"/>
      <c r="W137" s="40"/>
      <c r="X137" s="40">
        <v>430680.03</v>
      </c>
      <c r="Y137" s="40"/>
      <c r="Z137" s="40">
        <v>829.58</v>
      </c>
      <c r="AA137" s="40"/>
      <c r="AB137" s="40"/>
      <c r="AC137" s="247">
        <v>59808.65</v>
      </c>
      <c r="AD137" s="247"/>
      <c r="AE137" s="247"/>
      <c r="AF137" s="247">
        <v>139950.13</v>
      </c>
      <c r="AG137" s="247">
        <v>111.82</v>
      </c>
      <c r="AH137" s="247"/>
      <c r="AI137" s="247"/>
      <c r="AJ137" s="247">
        <v>500</v>
      </c>
      <c r="AK137" s="77">
        <f t="shared" si="13"/>
        <v>654561.44000000006</v>
      </c>
      <c r="AL137" s="31">
        <f t="shared" si="14"/>
        <v>0</v>
      </c>
      <c r="AM137" s="21">
        <f t="shared" si="15"/>
        <v>654561.44000000006</v>
      </c>
      <c r="AN137" s="15">
        <f t="shared" si="16"/>
        <v>431509.61000000004</v>
      </c>
      <c r="AO137" s="16">
        <f t="shared" si="17"/>
        <v>200370.6</v>
      </c>
      <c r="AP137" s="26">
        <f t="shared" si="18"/>
        <v>231139.01000000004</v>
      </c>
    </row>
    <row r="138" spans="1:42" x14ac:dyDescent="0.2">
      <c r="A138" t="s">
        <v>573</v>
      </c>
      <c r="B138" t="s">
        <v>574</v>
      </c>
      <c r="C138" s="72">
        <v>2177</v>
      </c>
      <c r="D138" s="58" t="s">
        <v>1398</v>
      </c>
      <c r="E138" s="252" t="s">
        <v>3342</v>
      </c>
      <c r="F138" s="245">
        <v>181509.9</v>
      </c>
      <c r="G138" s="245">
        <v>0</v>
      </c>
      <c r="H138" s="245">
        <v>417864.9</v>
      </c>
      <c r="I138" s="245"/>
      <c r="J138" s="252">
        <v>68285.81</v>
      </c>
      <c r="K138" s="252">
        <v>95002.01</v>
      </c>
      <c r="L138" s="252"/>
      <c r="Q138" s="246"/>
      <c r="R138" s="252"/>
      <c r="S138" s="252"/>
      <c r="T138" s="252"/>
      <c r="U138" s="252">
        <v>1781769.65</v>
      </c>
      <c r="V138" s="40"/>
      <c r="W138" s="40"/>
      <c r="X138" s="40">
        <v>435527.1</v>
      </c>
      <c r="Y138" s="40"/>
      <c r="Z138" s="40">
        <v>514.03</v>
      </c>
      <c r="AA138" s="40"/>
      <c r="AB138" s="40">
        <v>1980</v>
      </c>
      <c r="AC138" s="247">
        <v>126039.25</v>
      </c>
      <c r="AD138" s="247">
        <v>6220</v>
      </c>
      <c r="AE138" s="247"/>
      <c r="AF138" s="247">
        <v>452547.44</v>
      </c>
      <c r="AG138" s="247">
        <v>12</v>
      </c>
      <c r="AH138" s="247"/>
      <c r="AI138" s="247"/>
      <c r="AJ138" s="247"/>
      <c r="AK138" s="77">
        <f t="shared" si="13"/>
        <v>599374.80000000005</v>
      </c>
      <c r="AL138" s="31">
        <f t="shared" si="14"/>
        <v>0</v>
      </c>
      <c r="AM138" s="21">
        <f t="shared" si="15"/>
        <v>599374.80000000005</v>
      </c>
      <c r="AN138" s="15">
        <f t="shared" si="16"/>
        <v>438021.13</v>
      </c>
      <c r="AO138" s="16">
        <f t="shared" si="17"/>
        <v>584818.68999999994</v>
      </c>
      <c r="AP138" s="26">
        <f t="shared" si="18"/>
        <v>-146797.55999999994</v>
      </c>
    </row>
    <row r="139" spans="1:42" x14ac:dyDescent="0.2">
      <c r="A139" t="s">
        <v>573</v>
      </c>
      <c r="B139" t="s">
        <v>574</v>
      </c>
      <c r="C139" s="72">
        <v>4986</v>
      </c>
      <c r="D139" s="58" t="s">
        <v>1399</v>
      </c>
      <c r="E139" s="252" t="s">
        <v>3343</v>
      </c>
      <c r="F139" s="245">
        <v>343938.08</v>
      </c>
      <c r="G139" s="245">
        <v>0</v>
      </c>
      <c r="H139" s="245">
        <v>187124.09</v>
      </c>
      <c r="I139" s="245"/>
      <c r="J139" s="252">
        <v>-68136.97</v>
      </c>
      <c r="K139" s="252">
        <v>108255.11</v>
      </c>
      <c r="L139" s="252"/>
      <c r="O139" s="246">
        <v>6000</v>
      </c>
      <c r="Q139" s="246">
        <v>447.93</v>
      </c>
      <c r="R139" s="252"/>
      <c r="S139" s="252"/>
      <c r="T139" s="252">
        <v>324665.83</v>
      </c>
      <c r="U139" s="252">
        <v>343312.84</v>
      </c>
      <c r="V139" s="40"/>
      <c r="W139" s="40"/>
      <c r="X139" s="40">
        <v>668048.28</v>
      </c>
      <c r="Y139" s="40">
        <v>10000</v>
      </c>
      <c r="Z139" s="40">
        <v>606.5</v>
      </c>
      <c r="AA139" s="40">
        <v>672340</v>
      </c>
      <c r="AB139" s="40">
        <v>148126</v>
      </c>
      <c r="AC139" s="247">
        <v>864683</v>
      </c>
      <c r="AD139" s="247"/>
      <c r="AE139" s="247">
        <v>12146</v>
      </c>
      <c r="AF139" s="247">
        <v>546708.54</v>
      </c>
      <c r="AG139" s="247">
        <v>172291.62</v>
      </c>
      <c r="AH139" s="247"/>
      <c r="AI139" s="247"/>
      <c r="AJ139" s="247"/>
      <c r="AK139" s="77">
        <f t="shared" si="13"/>
        <v>531062.17000000004</v>
      </c>
      <c r="AL139" s="31">
        <f t="shared" si="14"/>
        <v>6447.93</v>
      </c>
      <c r="AM139" s="21">
        <f t="shared" si="15"/>
        <v>524614.24</v>
      </c>
      <c r="AN139" s="15">
        <f t="shared" si="16"/>
        <v>1499120.78</v>
      </c>
      <c r="AO139" s="16">
        <f t="shared" si="17"/>
        <v>1595829.1600000001</v>
      </c>
      <c r="AP139" s="26">
        <f t="shared" si="18"/>
        <v>-96708.380000000121</v>
      </c>
    </row>
    <row r="140" spans="1:42" x14ac:dyDescent="0.2">
      <c r="A140" t="s">
        <v>573</v>
      </c>
      <c r="B140" t="s">
        <v>574</v>
      </c>
      <c r="C140" s="72">
        <v>4194</v>
      </c>
      <c r="D140" s="58" t="s">
        <v>1400</v>
      </c>
      <c r="E140" s="252" t="s">
        <v>3344</v>
      </c>
      <c r="F140" s="245">
        <v>483431.88</v>
      </c>
      <c r="G140" s="245">
        <v>40950</v>
      </c>
      <c r="H140" s="245">
        <v>296533.34999999998</v>
      </c>
      <c r="I140" s="245"/>
      <c r="J140" s="252">
        <v>540848.72</v>
      </c>
      <c r="K140" s="252">
        <v>528863.22</v>
      </c>
      <c r="L140" s="252"/>
      <c r="Q140" s="246"/>
      <c r="R140" s="252"/>
      <c r="S140" s="252"/>
      <c r="T140" s="252"/>
      <c r="U140" s="252">
        <v>1627802.29</v>
      </c>
      <c r="V140" s="40"/>
      <c r="W140" s="40"/>
      <c r="X140" s="40">
        <v>663884.68999999994</v>
      </c>
      <c r="Y140" s="40"/>
      <c r="Z140" s="40">
        <v>659.09</v>
      </c>
      <c r="AA140" s="40">
        <v>503650</v>
      </c>
      <c r="AB140" s="40"/>
      <c r="AC140" s="247">
        <v>616235</v>
      </c>
      <c r="AD140" s="247"/>
      <c r="AE140" s="247">
        <v>888</v>
      </c>
      <c r="AF140" s="247">
        <v>189046.39999999999</v>
      </c>
      <c r="AG140" s="247">
        <v>31527.5</v>
      </c>
      <c r="AH140" s="247"/>
      <c r="AI140" s="247"/>
      <c r="AJ140" s="247"/>
      <c r="AK140" s="77">
        <f t="shared" si="13"/>
        <v>820915.23</v>
      </c>
      <c r="AL140" s="31">
        <f t="shared" si="14"/>
        <v>0</v>
      </c>
      <c r="AM140" s="21">
        <f t="shared" si="15"/>
        <v>820915.23</v>
      </c>
      <c r="AN140" s="15">
        <f t="shared" si="16"/>
        <v>1168193.7799999998</v>
      </c>
      <c r="AO140" s="16">
        <f t="shared" si="17"/>
        <v>837696.9</v>
      </c>
      <c r="AP140" s="26">
        <f t="shared" si="18"/>
        <v>330496.87999999977</v>
      </c>
    </row>
    <row r="141" spans="1:42" x14ac:dyDescent="0.2">
      <c r="A141" t="s">
        <v>573</v>
      </c>
      <c r="B141" t="s">
        <v>574</v>
      </c>
      <c r="C141" s="72">
        <v>4296</v>
      </c>
      <c r="D141" s="58" t="s">
        <v>1401</v>
      </c>
      <c r="E141" s="252" t="s">
        <v>3345</v>
      </c>
      <c r="F141" s="245">
        <v>603881.48</v>
      </c>
      <c r="G141" s="245">
        <v>0</v>
      </c>
      <c r="H141" s="245">
        <v>581379.82999999996</v>
      </c>
      <c r="I141" s="245"/>
      <c r="J141" s="252">
        <v>400.4</v>
      </c>
      <c r="K141" s="252">
        <v>76445.66</v>
      </c>
      <c r="L141" s="252"/>
      <c r="P141" s="246">
        <v>537434.49</v>
      </c>
      <c r="Q141" s="246">
        <v>245.3</v>
      </c>
      <c r="R141" s="252"/>
      <c r="S141" s="252"/>
      <c r="T141" s="252"/>
      <c r="U141" s="252">
        <v>2560000</v>
      </c>
      <c r="V141" s="40"/>
      <c r="W141" s="40"/>
      <c r="X141" s="40">
        <v>641229.49</v>
      </c>
      <c r="Y141" s="40"/>
      <c r="Z141" s="40">
        <v>1060.76</v>
      </c>
      <c r="AA141" s="40">
        <v>872830</v>
      </c>
      <c r="AB141" s="40"/>
      <c r="AC141" s="247">
        <v>1000522</v>
      </c>
      <c r="AD141" s="247"/>
      <c r="AE141" s="247">
        <v>10204</v>
      </c>
      <c r="AF141" s="247">
        <v>376321.81</v>
      </c>
      <c r="AG141" s="247">
        <v>23837.81</v>
      </c>
      <c r="AH141" s="247"/>
      <c r="AI141" s="247"/>
      <c r="AJ141" s="247"/>
      <c r="AK141" s="77">
        <f t="shared" si="13"/>
        <v>1185261.31</v>
      </c>
      <c r="AL141" s="31">
        <f t="shared" si="14"/>
        <v>537679.79</v>
      </c>
      <c r="AM141" s="21">
        <f t="shared" si="15"/>
        <v>647581.52</v>
      </c>
      <c r="AN141" s="15">
        <f t="shared" si="16"/>
        <v>1515120.25</v>
      </c>
      <c r="AO141" s="16">
        <f t="shared" si="17"/>
        <v>1410885.62</v>
      </c>
      <c r="AP141" s="26">
        <f t="shared" si="18"/>
        <v>104234.62999999989</v>
      </c>
    </row>
    <row r="142" spans="1:42" x14ac:dyDescent="0.2">
      <c r="A142" t="s">
        <v>573</v>
      </c>
      <c r="B142" t="s">
        <v>574</v>
      </c>
      <c r="C142" s="72">
        <v>2528</v>
      </c>
      <c r="D142" s="58" t="s">
        <v>1402</v>
      </c>
      <c r="E142" s="252" t="s">
        <v>3346</v>
      </c>
      <c r="F142" s="245">
        <v>390427.3</v>
      </c>
      <c r="G142" s="245">
        <v>0</v>
      </c>
      <c r="H142" s="245">
        <v>33590</v>
      </c>
      <c r="I142" s="245"/>
      <c r="J142" s="252">
        <v>793061.09</v>
      </c>
      <c r="K142" s="252">
        <v>48237.21</v>
      </c>
      <c r="L142" s="252"/>
      <c r="Q142" s="246"/>
      <c r="R142" s="252"/>
      <c r="S142" s="252"/>
      <c r="T142" s="252"/>
      <c r="U142" s="252"/>
      <c r="V142" s="40"/>
      <c r="W142" s="40"/>
      <c r="X142" s="40">
        <v>40980.33</v>
      </c>
      <c r="Y142" s="40"/>
      <c r="Z142" s="40">
        <v>1209.73</v>
      </c>
      <c r="AA142" s="40">
        <v>887520</v>
      </c>
      <c r="AB142" s="40">
        <v>619013.75</v>
      </c>
      <c r="AC142" s="247">
        <v>1164537</v>
      </c>
      <c r="AD142" s="247"/>
      <c r="AE142" s="247">
        <v>16820</v>
      </c>
      <c r="AF142" s="247">
        <v>422082.22</v>
      </c>
      <c r="AG142" s="247">
        <v>45742.82</v>
      </c>
      <c r="AH142" s="247"/>
      <c r="AI142" s="247"/>
      <c r="AJ142" s="247"/>
      <c r="AK142" s="77">
        <f t="shared" si="13"/>
        <v>424017.3</v>
      </c>
      <c r="AL142" s="31">
        <f t="shared" si="14"/>
        <v>0</v>
      </c>
      <c r="AM142" s="21">
        <f t="shared" si="15"/>
        <v>424017.3</v>
      </c>
      <c r="AN142" s="15">
        <f t="shared" si="16"/>
        <v>1548723.81</v>
      </c>
      <c r="AO142" s="16">
        <f t="shared" si="17"/>
        <v>1649182.04</v>
      </c>
      <c r="AP142" s="26">
        <f t="shared" si="18"/>
        <v>-100458.22999999998</v>
      </c>
    </row>
    <row r="143" spans="1:42" x14ac:dyDescent="0.2">
      <c r="A143" t="s">
        <v>573</v>
      </c>
      <c r="B143" t="s">
        <v>574</v>
      </c>
      <c r="C143" s="72">
        <v>3203</v>
      </c>
      <c r="D143" s="58" t="s">
        <v>1403</v>
      </c>
      <c r="E143" s="252" t="s">
        <v>3347</v>
      </c>
      <c r="F143" s="245">
        <v>436757.22</v>
      </c>
      <c r="G143" s="245">
        <v>0</v>
      </c>
      <c r="H143" s="245">
        <v>36094.26</v>
      </c>
      <c r="I143" s="245"/>
      <c r="J143" s="252">
        <v>1728224.36</v>
      </c>
      <c r="K143" s="252">
        <v>205250.11</v>
      </c>
      <c r="L143" s="252"/>
      <c r="Q143" s="246"/>
      <c r="R143" s="252"/>
      <c r="S143" s="252"/>
      <c r="T143" s="252">
        <v>42173.55</v>
      </c>
      <c r="U143" s="252">
        <v>2368242.5</v>
      </c>
      <c r="V143" s="40"/>
      <c r="W143" s="40"/>
      <c r="X143" s="40">
        <v>458916.39</v>
      </c>
      <c r="Y143" s="40">
        <v>56000</v>
      </c>
      <c r="Z143" s="40">
        <v>590.16</v>
      </c>
      <c r="AA143" s="40">
        <v>730430</v>
      </c>
      <c r="AB143" s="40"/>
      <c r="AC143" s="247">
        <v>803120</v>
      </c>
      <c r="AD143" s="247">
        <v>9430</v>
      </c>
      <c r="AE143" s="247"/>
      <c r="AF143" s="247">
        <v>233971.34</v>
      </c>
      <c r="AG143" s="247">
        <v>140311.31</v>
      </c>
      <c r="AH143" s="247"/>
      <c r="AI143" s="247"/>
      <c r="AJ143" s="247"/>
      <c r="AK143" s="77">
        <f t="shared" si="13"/>
        <v>472851.48</v>
      </c>
      <c r="AL143" s="31">
        <f t="shared" si="14"/>
        <v>0</v>
      </c>
      <c r="AM143" s="21">
        <f t="shared" si="15"/>
        <v>472851.48</v>
      </c>
      <c r="AN143" s="15">
        <f t="shared" si="16"/>
        <v>1245936.55</v>
      </c>
      <c r="AO143" s="16">
        <f t="shared" si="17"/>
        <v>1186832.6499999999</v>
      </c>
      <c r="AP143" s="26">
        <f t="shared" si="18"/>
        <v>59103.90000000014</v>
      </c>
    </row>
    <row r="144" spans="1:42" x14ac:dyDescent="0.2">
      <c r="A144" t="s">
        <v>573</v>
      </c>
      <c r="B144" t="s">
        <v>574</v>
      </c>
      <c r="C144" s="72">
        <v>3469</v>
      </c>
      <c r="D144" s="58" t="s">
        <v>1404</v>
      </c>
      <c r="E144" s="252" t="s">
        <v>3348</v>
      </c>
      <c r="F144" s="245">
        <v>447455.43</v>
      </c>
      <c r="G144" s="245">
        <v>0</v>
      </c>
      <c r="H144" s="245">
        <v>311281.68</v>
      </c>
      <c r="I144" s="245"/>
      <c r="J144" s="252">
        <v>573387.25</v>
      </c>
      <c r="K144" s="252">
        <v>57458.69</v>
      </c>
      <c r="L144" s="252"/>
      <c r="N144" s="246">
        <v>30000</v>
      </c>
      <c r="Q144" s="246"/>
      <c r="R144" s="252"/>
      <c r="S144" s="252"/>
      <c r="T144" s="252">
        <v>-17200</v>
      </c>
      <c r="U144" s="252">
        <v>1552681.09</v>
      </c>
      <c r="V144" s="40"/>
      <c r="W144" s="40"/>
      <c r="X144" s="40">
        <v>429761.99</v>
      </c>
      <c r="Y144" s="40">
        <v>30800</v>
      </c>
      <c r="Z144" s="40">
        <v>646.36</v>
      </c>
      <c r="AA144" s="40">
        <v>441805</v>
      </c>
      <c r="AB144" s="40">
        <v>59306.75</v>
      </c>
      <c r="AC144" s="247">
        <v>502211</v>
      </c>
      <c r="AD144" s="247"/>
      <c r="AE144" s="247"/>
      <c r="AF144" s="247">
        <v>512208.1</v>
      </c>
      <c r="AG144" s="247">
        <v>116211.04</v>
      </c>
      <c r="AH144" s="247"/>
      <c r="AI144" s="247"/>
      <c r="AJ144" s="247"/>
      <c r="AK144" s="77">
        <f t="shared" si="13"/>
        <v>758737.11</v>
      </c>
      <c r="AL144" s="31">
        <f t="shared" si="14"/>
        <v>30000</v>
      </c>
      <c r="AM144" s="21">
        <f t="shared" si="15"/>
        <v>728737.11</v>
      </c>
      <c r="AN144" s="15">
        <f t="shared" si="16"/>
        <v>962320.1</v>
      </c>
      <c r="AO144" s="16">
        <f t="shared" si="17"/>
        <v>1130630.1399999999</v>
      </c>
      <c r="AP144" s="26">
        <f t="shared" si="18"/>
        <v>-168310.03999999992</v>
      </c>
    </row>
    <row r="145" spans="1:42" x14ac:dyDescent="0.2">
      <c r="A145" t="s">
        <v>573</v>
      </c>
      <c r="B145" t="s">
        <v>574</v>
      </c>
      <c r="C145" s="72">
        <v>3469</v>
      </c>
      <c r="D145" s="58" t="s">
        <v>1405</v>
      </c>
      <c r="E145" s="252" t="s">
        <v>3363</v>
      </c>
      <c r="F145" s="245">
        <v>667749.79</v>
      </c>
      <c r="G145" s="245">
        <v>0</v>
      </c>
      <c r="H145" s="245">
        <v>78758.880000000005</v>
      </c>
      <c r="I145" s="245"/>
      <c r="J145" s="252">
        <v>1606865.18</v>
      </c>
      <c r="K145" s="252">
        <v>648739.83999999997</v>
      </c>
      <c r="L145" s="252"/>
      <c r="Q145" s="246"/>
      <c r="R145" s="252"/>
      <c r="S145" s="252"/>
      <c r="T145" s="252"/>
      <c r="U145" s="252">
        <v>2662147.65</v>
      </c>
      <c r="V145" s="40"/>
      <c r="W145" s="40"/>
      <c r="X145" s="40">
        <v>573600.02</v>
      </c>
      <c r="Y145" s="40">
        <v>72850</v>
      </c>
      <c r="Z145" s="40">
        <v>766.27</v>
      </c>
      <c r="AA145" s="40">
        <v>198057.8</v>
      </c>
      <c r="AB145" s="40"/>
      <c r="AC145" s="247">
        <v>260593.1</v>
      </c>
      <c r="AD145" s="247"/>
      <c r="AE145" s="247"/>
      <c r="AF145" s="247">
        <v>189561.25</v>
      </c>
      <c r="AG145" s="247">
        <v>52284.35</v>
      </c>
      <c r="AH145" s="247"/>
      <c r="AI145" s="247"/>
      <c r="AJ145" s="247">
        <v>2400</v>
      </c>
      <c r="AK145" s="77">
        <f t="shared" si="13"/>
        <v>746508.67</v>
      </c>
      <c r="AL145" s="31">
        <f t="shared" si="14"/>
        <v>0</v>
      </c>
      <c r="AM145" s="21">
        <f t="shared" si="15"/>
        <v>746508.67</v>
      </c>
      <c r="AN145" s="15">
        <f t="shared" si="16"/>
        <v>845274.09000000008</v>
      </c>
      <c r="AO145" s="16">
        <f t="shared" si="17"/>
        <v>504838.69999999995</v>
      </c>
      <c r="AP145" s="26">
        <f t="shared" si="18"/>
        <v>340435.39000000013</v>
      </c>
    </row>
    <row r="146" spans="1:42" x14ac:dyDescent="0.2">
      <c r="A146" t="s">
        <v>577</v>
      </c>
      <c r="B146" t="s">
        <v>578</v>
      </c>
      <c r="C146" s="72">
        <v>2217</v>
      </c>
      <c r="D146" s="58" t="s">
        <v>1406</v>
      </c>
      <c r="E146" s="252" t="s">
        <v>3349</v>
      </c>
      <c r="F146" s="245">
        <v>361992.49</v>
      </c>
      <c r="G146" s="245">
        <v>7720</v>
      </c>
      <c r="H146" s="245">
        <v>199473.97</v>
      </c>
      <c r="I146" s="245"/>
      <c r="J146" s="252">
        <v>4</v>
      </c>
      <c r="K146" s="252">
        <v>53486.79</v>
      </c>
      <c r="L146" s="252"/>
      <c r="Q146" s="246"/>
      <c r="R146" s="252"/>
      <c r="S146" s="252"/>
      <c r="T146" s="252">
        <v>-1555162.51</v>
      </c>
      <c r="U146" s="252">
        <v>1849445.73</v>
      </c>
      <c r="V146" s="40"/>
      <c r="W146" s="40"/>
      <c r="X146" s="40">
        <v>650528.47</v>
      </c>
      <c r="Y146" s="40">
        <v>62600</v>
      </c>
      <c r="Z146" s="40">
        <v>695.3</v>
      </c>
      <c r="AA146" s="40">
        <v>545790</v>
      </c>
      <c r="AB146" s="40"/>
      <c r="AC146" s="247">
        <v>593490</v>
      </c>
      <c r="AD146" s="247"/>
      <c r="AE146" s="247">
        <v>11352</v>
      </c>
      <c r="AF146" s="247">
        <v>278526.59999999998</v>
      </c>
      <c r="AG146" s="247">
        <v>17309.14</v>
      </c>
      <c r="AH146" s="247"/>
      <c r="AI146" s="247"/>
      <c r="AJ146" s="247"/>
      <c r="AK146" s="77">
        <f t="shared" si="13"/>
        <v>569186.46</v>
      </c>
      <c r="AL146" s="31">
        <f t="shared" si="14"/>
        <v>0</v>
      </c>
      <c r="AM146" s="21">
        <f t="shared" si="15"/>
        <v>569186.46</v>
      </c>
      <c r="AN146" s="15">
        <f t="shared" si="16"/>
        <v>1259613.77</v>
      </c>
      <c r="AO146" s="16">
        <f t="shared" si="17"/>
        <v>900677.74</v>
      </c>
      <c r="AP146" s="26">
        <f t="shared" si="18"/>
        <v>358936.03</v>
      </c>
    </row>
    <row r="147" spans="1:42" x14ac:dyDescent="0.2">
      <c r="A147" t="s">
        <v>577</v>
      </c>
      <c r="B147" t="s">
        <v>578</v>
      </c>
      <c r="C147" s="72">
        <v>3536</v>
      </c>
      <c r="D147" s="58" t="s">
        <v>1407</v>
      </c>
      <c r="E147" s="252" t="s">
        <v>3350</v>
      </c>
      <c r="F147" s="245">
        <v>348057.65</v>
      </c>
      <c r="G147" s="245">
        <v>0</v>
      </c>
      <c r="H147" s="245">
        <v>88642.6</v>
      </c>
      <c r="I147" s="245"/>
      <c r="J147" s="252">
        <v>232977.48</v>
      </c>
      <c r="K147" s="252">
        <v>247547.93</v>
      </c>
      <c r="L147" s="252"/>
      <c r="O147" s="246">
        <v>33475</v>
      </c>
      <c r="Q147" s="246">
        <v>0</v>
      </c>
      <c r="R147" s="252"/>
      <c r="S147" s="252"/>
      <c r="T147" s="252">
        <v>-2022286.5</v>
      </c>
      <c r="U147" s="252">
        <v>2606531.4300000002</v>
      </c>
      <c r="V147" s="40"/>
      <c r="W147" s="40"/>
      <c r="X147" s="40">
        <v>712225.93</v>
      </c>
      <c r="Y147" s="40">
        <v>102400</v>
      </c>
      <c r="Z147" s="40">
        <v>228.37</v>
      </c>
      <c r="AA147" s="40">
        <v>950399.4</v>
      </c>
      <c r="AB147" s="40">
        <v>52784.7</v>
      </c>
      <c r="AC147" s="247">
        <v>1045484.1</v>
      </c>
      <c r="AD147" s="247">
        <v>10424</v>
      </c>
      <c r="AE147" s="247"/>
      <c r="AF147" s="247">
        <v>431811.46</v>
      </c>
      <c r="AG147" s="247">
        <v>27892.11</v>
      </c>
      <c r="AH147" s="247"/>
      <c r="AI147" s="247"/>
      <c r="AJ147" s="247"/>
      <c r="AK147" s="77">
        <f t="shared" si="13"/>
        <v>436700.25</v>
      </c>
      <c r="AL147" s="31">
        <f t="shared" si="14"/>
        <v>33475</v>
      </c>
      <c r="AM147" s="21">
        <f t="shared" si="15"/>
        <v>403225.25</v>
      </c>
      <c r="AN147" s="15">
        <f t="shared" si="16"/>
        <v>1818038.4000000001</v>
      </c>
      <c r="AO147" s="16">
        <f t="shared" si="17"/>
        <v>1515611.6700000002</v>
      </c>
      <c r="AP147" s="26">
        <f t="shared" si="18"/>
        <v>302426.73</v>
      </c>
    </row>
    <row r="148" spans="1:42" x14ac:dyDescent="0.2">
      <c r="A148" t="s">
        <v>577</v>
      </c>
      <c r="B148" t="s">
        <v>578</v>
      </c>
      <c r="C148" s="72">
        <v>4975</v>
      </c>
      <c r="D148" s="58" t="s">
        <v>1408</v>
      </c>
      <c r="E148" s="252" t="s">
        <v>3351</v>
      </c>
      <c r="F148" s="245">
        <v>631264.19999999995</v>
      </c>
      <c r="G148" s="245">
        <v>0</v>
      </c>
      <c r="H148" s="245">
        <v>42020.959999999999</v>
      </c>
      <c r="I148" s="245"/>
      <c r="J148" s="252">
        <v>88390.81</v>
      </c>
      <c r="K148" s="252">
        <v>48898.79</v>
      </c>
      <c r="L148" s="252"/>
      <c r="O148" s="246">
        <v>29250</v>
      </c>
      <c r="Q148" s="246">
        <v>328</v>
      </c>
      <c r="R148" s="252"/>
      <c r="S148" s="252"/>
      <c r="T148" s="252">
        <v>-733935.47</v>
      </c>
      <c r="U148" s="252">
        <v>1289115.33</v>
      </c>
      <c r="V148" s="40"/>
      <c r="W148" s="40"/>
      <c r="X148" s="40">
        <v>729568.22</v>
      </c>
      <c r="Y148" s="40">
        <v>120000</v>
      </c>
      <c r="Z148" s="40">
        <v>693.8</v>
      </c>
      <c r="AA148" s="40">
        <v>832310</v>
      </c>
      <c r="AB148" s="40">
        <v>1500</v>
      </c>
      <c r="AC148" s="247">
        <v>901997</v>
      </c>
      <c r="AD148" s="247">
        <v>5100</v>
      </c>
      <c r="AE148" s="247"/>
      <c r="AF148" s="247">
        <v>486146.35</v>
      </c>
      <c r="AG148" s="247">
        <v>49165.77</v>
      </c>
      <c r="AH148" s="247"/>
      <c r="AI148" s="247"/>
      <c r="AJ148" s="247"/>
      <c r="AK148" s="77">
        <f t="shared" si="13"/>
        <v>673285.15999999992</v>
      </c>
      <c r="AL148" s="31">
        <f t="shared" si="14"/>
        <v>29578</v>
      </c>
      <c r="AM148" s="21">
        <f t="shared" si="15"/>
        <v>643707.15999999992</v>
      </c>
      <c r="AN148" s="15">
        <f t="shared" si="16"/>
        <v>1684072.02</v>
      </c>
      <c r="AO148" s="16">
        <f t="shared" si="17"/>
        <v>1442409.12</v>
      </c>
      <c r="AP148" s="26">
        <f t="shared" si="18"/>
        <v>241662.89999999991</v>
      </c>
    </row>
    <row r="149" spans="1:42" x14ac:dyDescent="0.2">
      <c r="A149" t="s">
        <v>577</v>
      </c>
      <c r="B149" t="s">
        <v>578</v>
      </c>
      <c r="C149" s="72">
        <v>2059</v>
      </c>
      <c r="D149" s="58" t="s">
        <v>1409</v>
      </c>
      <c r="E149" s="252" t="s">
        <v>3352</v>
      </c>
      <c r="F149" s="245">
        <v>490248.58</v>
      </c>
      <c r="G149" s="245">
        <v>0</v>
      </c>
      <c r="H149" s="245">
        <v>15461.68</v>
      </c>
      <c r="I149" s="245"/>
      <c r="J149" s="252">
        <v>2150553.27</v>
      </c>
      <c r="K149" s="252">
        <v>145696.57</v>
      </c>
      <c r="L149" s="252"/>
      <c r="O149" s="246">
        <v>17272.330000000002</v>
      </c>
      <c r="Q149" s="246"/>
      <c r="R149" s="252"/>
      <c r="S149" s="252"/>
      <c r="T149" s="252">
        <v>569193.94999999995</v>
      </c>
      <c r="U149" s="252">
        <v>2316929.4300000002</v>
      </c>
      <c r="V149" s="40"/>
      <c r="W149" s="40"/>
      <c r="X149" s="40">
        <v>811585.21</v>
      </c>
      <c r="Y149" s="40">
        <v>115000</v>
      </c>
      <c r="Z149" s="40">
        <v>494.09</v>
      </c>
      <c r="AA149" s="40">
        <v>579810</v>
      </c>
      <c r="AB149" s="40">
        <v>120769.7</v>
      </c>
      <c r="AC149" s="247">
        <v>766751.7</v>
      </c>
      <c r="AD149" s="247">
        <v>7420</v>
      </c>
      <c r="AE149" s="247"/>
      <c r="AF149" s="247">
        <v>830302.61</v>
      </c>
      <c r="AG149" s="247">
        <v>121518.3</v>
      </c>
      <c r="AH149" s="247"/>
      <c r="AI149" s="247"/>
      <c r="AJ149" s="247">
        <v>11</v>
      </c>
      <c r="AK149" s="77">
        <f t="shared" si="13"/>
        <v>505710.26</v>
      </c>
      <c r="AL149" s="31">
        <f t="shared" si="14"/>
        <v>17272.330000000002</v>
      </c>
      <c r="AM149" s="21">
        <f t="shared" si="15"/>
        <v>488437.93</v>
      </c>
      <c r="AN149" s="15">
        <f t="shared" si="16"/>
        <v>1627658.9999999998</v>
      </c>
      <c r="AO149" s="16">
        <f t="shared" si="17"/>
        <v>1726003.61</v>
      </c>
      <c r="AP149" s="26">
        <f t="shared" si="18"/>
        <v>-98344.610000000335</v>
      </c>
    </row>
    <row r="150" spans="1:42" x14ac:dyDescent="0.2">
      <c r="A150" t="s">
        <v>577</v>
      </c>
      <c r="B150" t="s">
        <v>578</v>
      </c>
      <c r="C150" s="72">
        <v>1986</v>
      </c>
      <c r="D150" s="58" t="s">
        <v>1410</v>
      </c>
      <c r="E150" s="252" t="s">
        <v>3353</v>
      </c>
      <c r="F150" s="245">
        <v>350352.33</v>
      </c>
      <c r="G150" s="245">
        <v>0</v>
      </c>
      <c r="H150" s="245">
        <v>112373.54</v>
      </c>
      <c r="I150" s="245"/>
      <c r="J150" s="252">
        <v>1075941.17</v>
      </c>
      <c r="K150" s="252">
        <v>66298.850000000006</v>
      </c>
      <c r="L150" s="252"/>
      <c r="N150" s="246">
        <v>5300</v>
      </c>
      <c r="O150" s="246">
        <v>11133.13</v>
      </c>
      <c r="Q150" s="246"/>
      <c r="R150" s="252"/>
      <c r="S150" s="252"/>
      <c r="T150" s="252">
        <v>-1196610.77</v>
      </c>
      <c r="U150" s="252">
        <v>2601070</v>
      </c>
      <c r="V150" s="40"/>
      <c r="W150" s="40"/>
      <c r="X150" s="40">
        <v>563465.23</v>
      </c>
      <c r="Y150" s="40">
        <v>139300</v>
      </c>
      <c r="Z150" s="40">
        <v>956.88</v>
      </c>
      <c r="AA150" s="40">
        <v>374147.8</v>
      </c>
      <c r="AB150" s="40">
        <v>29208.9</v>
      </c>
      <c r="AC150" s="247">
        <v>479336.7</v>
      </c>
      <c r="AD150" s="247"/>
      <c r="AE150" s="247">
        <v>13600</v>
      </c>
      <c r="AF150" s="247">
        <v>376747.12</v>
      </c>
      <c r="AG150" s="247">
        <v>50986.46</v>
      </c>
      <c r="AH150" s="247"/>
      <c r="AI150" s="247"/>
      <c r="AJ150" s="247"/>
      <c r="AK150" s="77">
        <f t="shared" si="13"/>
        <v>462725.87</v>
      </c>
      <c r="AL150" s="31">
        <f t="shared" si="14"/>
        <v>16433.129999999997</v>
      </c>
      <c r="AM150" s="21">
        <f t="shared" si="15"/>
        <v>446292.74</v>
      </c>
      <c r="AN150" s="15">
        <f t="shared" si="16"/>
        <v>1107078.8099999998</v>
      </c>
      <c r="AO150" s="16">
        <f t="shared" si="17"/>
        <v>920670.28</v>
      </c>
      <c r="AP150" s="26">
        <f t="shared" si="18"/>
        <v>186408.5299999998</v>
      </c>
    </row>
    <row r="151" spans="1:42" x14ac:dyDescent="0.2">
      <c r="A151" t="s">
        <v>581</v>
      </c>
      <c r="B151" t="s">
        <v>583</v>
      </c>
      <c r="C151" s="72">
        <v>2574</v>
      </c>
      <c r="D151" s="58" t="s">
        <v>1411</v>
      </c>
      <c r="E151" s="252" t="s">
        <v>3307</v>
      </c>
      <c r="F151" s="245">
        <v>328071.17</v>
      </c>
      <c r="G151" s="245">
        <v>0</v>
      </c>
      <c r="H151" s="245">
        <v>64766.23</v>
      </c>
      <c r="I151" s="245"/>
      <c r="J151" s="252">
        <v>825472.63</v>
      </c>
      <c r="K151" s="252">
        <v>32609.97</v>
      </c>
      <c r="L151" s="252"/>
      <c r="Q151" s="246">
        <v>7650</v>
      </c>
      <c r="R151" s="252"/>
      <c r="S151" s="252"/>
      <c r="T151" s="252">
        <v>-266843.52000000002</v>
      </c>
      <c r="U151" s="252">
        <v>1440146.04</v>
      </c>
      <c r="V151" s="40"/>
      <c r="W151" s="40"/>
      <c r="X151" s="40">
        <v>524033.12</v>
      </c>
      <c r="Y151" s="40"/>
      <c r="Z151" s="40"/>
      <c r="AA151" s="40">
        <v>739760</v>
      </c>
      <c r="AB151" s="40"/>
      <c r="AC151" s="247">
        <v>891621</v>
      </c>
      <c r="AD151" s="247"/>
      <c r="AE151" s="247"/>
      <c r="AF151" s="247">
        <v>187059.39</v>
      </c>
      <c r="AG151" s="247">
        <v>110158.25</v>
      </c>
      <c r="AH151" s="247"/>
      <c r="AI151" s="247"/>
      <c r="AJ151" s="247"/>
      <c r="AK151" s="77">
        <f t="shared" si="13"/>
        <v>392837.39999999997</v>
      </c>
      <c r="AL151" s="31">
        <f t="shared" si="14"/>
        <v>7650</v>
      </c>
      <c r="AM151" s="21">
        <f t="shared" si="15"/>
        <v>385187.39999999997</v>
      </c>
      <c r="AN151" s="15">
        <f t="shared" si="16"/>
        <v>1263793.1200000001</v>
      </c>
      <c r="AO151" s="16">
        <f t="shared" si="17"/>
        <v>1188838.6400000001</v>
      </c>
      <c r="AP151" s="26">
        <f t="shared" si="18"/>
        <v>74954.479999999981</v>
      </c>
    </row>
    <row r="152" spans="1:42" x14ac:dyDescent="0.2">
      <c r="A152" t="s">
        <v>581</v>
      </c>
      <c r="B152" t="s">
        <v>583</v>
      </c>
      <c r="C152" s="72">
        <v>918</v>
      </c>
      <c r="D152" s="58" t="s">
        <v>1412</v>
      </c>
      <c r="E152" s="252" t="s">
        <v>3308</v>
      </c>
      <c r="F152" s="245">
        <v>299136.61</v>
      </c>
      <c r="G152" s="245">
        <v>0</v>
      </c>
      <c r="H152" s="245">
        <v>101205.72</v>
      </c>
      <c r="I152" s="245"/>
      <c r="J152" s="252">
        <v>38171.97</v>
      </c>
      <c r="K152" s="252">
        <v>-192485.12</v>
      </c>
      <c r="L152" s="252"/>
      <c r="M152" s="252">
        <v>17270</v>
      </c>
      <c r="P152" s="246">
        <v>30700</v>
      </c>
      <c r="Q152" s="246"/>
      <c r="R152" s="252"/>
      <c r="S152" s="252"/>
      <c r="T152" s="252">
        <v>-904389.01</v>
      </c>
      <c r="U152" s="252">
        <v>1115345.6000000001</v>
      </c>
      <c r="V152" s="40"/>
      <c r="W152" s="40"/>
      <c r="X152" s="40">
        <v>355790.66</v>
      </c>
      <c r="Y152" s="40"/>
      <c r="Z152" s="40">
        <v>365.08</v>
      </c>
      <c r="AA152" s="40">
        <v>650080</v>
      </c>
      <c r="AB152" s="40"/>
      <c r="AC152" s="247">
        <v>705520</v>
      </c>
      <c r="AD152" s="247"/>
      <c r="AE152" s="247"/>
      <c r="AF152" s="247">
        <v>123492.34</v>
      </c>
      <c r="AG152" s="247">
        <v>129081.81</v>
      </c>
      <c r="AH152" s="247"/>
      <c r="AI152" s="247"/>
      <c r="AJ152" s="247"/>
      <c r="AK152" s="77">
        <f t="shared" si="13"/>
        <v>400342.32999999996</v>
      </c>
      <c r="AL152" s="31">
        <f t="shared" si="14"/>
        <v>30700</v>
      </c>
      <c r="AM152" s="21">
        <f t="shared" si="15"/>
        <v>369642.32999999996</v>
      </c>
      <c r="AN152" s="15">
        <f t="shared" si="16"/>
        <v>1006235.74</v>
      </c>
      <c r="AO152" s="16">
        <f t="shared" si="17"/>
        <v>958094.14999999991</v>
      </c>
      <c r="AP152" s="26">
        <f t="shared" si="18"/>
        <v>48141.590000000084</v>
      </c>
    </row>
    <row r="153" spans="1:42" x14ac:dyDescent="0.2">
      <c r="A153" t="s">
        <v>581</v>
      </c>
      <c r="B153" t="s">
        <v>583</v>
      </c>
      <c r="C153" s="72">
        <v>4046</v>
      </c>
      <c r="D153" s="58" t="s">
        <v>1413</v>
      </c>
      <c r="E153" s="252" t="s">
        <v>3311</v>
      </c>
      <c r="F153" s="245">
        <v>380786.45</v>
      </c>
      <c r="G153" s="245">
        <v>0</v>
      </c>
      <c r="H153" s="245">
        <v>84657.06</v>
      </c>
      <c r="I153" s="245"/>
      <c r="J153" s="252">
        <v>528004.92000000004</v>
      </c>
      <c r="K153" s="252">
        <v>80130.87</v>
      </c>
      <c r="L153" s="252"/>
      <c r="N153" s="246">
        <v>0</v>
      </c>
      <c r="O153" s="246">
        <v>7425</v>
      </c>
      <c r="P153" s="246">
        <v>159200</v>
      </c>
      <c r="Q153" s="246"/>
      <c r="R153" s="252"/>
      <c r="S153" s="252"/>
      <c r="T153" s="252">
        <v>-262619.53000000003</v>
      </c>
      <c r="U153" s="252">
        <v>1161019.07</v>
      </c>
      <c r="V153" s="40"/>
      <c r="W153" s="40"/>
      <c r="X153" s="40">
        <v>446169.61</v>
      </c>
      <c r="Y153" s="40">
        <v>28600</v>
      </c>
      <c r="Z153" s="40">
        <v>412.74</v>
      </c>
      <c r="AA153" s="40">
        <v>728260</v>
      </c>
      <c r="AB153" s="40">
        <v>230080</v>
      </c>
      <c r="AC153" s="247">
        <v>976550</v>
      </c>
      <c r="AD153" s="247"/>
      <c r="AE153" s="247"/>
      <c r="AF153" s="247">
        <v>371478</v>
      </c>
      <c r="AG153" s="247">
        <v>59515.33</v>
      </c>
      <c r="AH153" s="247"/>
      <c r="AI153" s="247"/>
      <c r="AJ153" s="247"/>
      <c r="AK153" s="77">
        <f t="shared" si="13"/>
        <v>465443.51</v>
      </c>
      <c r="AL153" s="31">
        <f t="shared" si="14"/>
        <v>166625</v>
      </c>
      <c r="AM153" s="21">
        <f t="shared" si="15"/>
        <v>298818.51</v>
      </c>
      <c r="AN153" s="15">
        <f t="shared" si="16"/>
        <v>1433522.35</v>
      </c>
      <c r="AO153" s="16">
        <f t="shared" si="17"/>
        <v>1407543.33</v>
      </c>
      <c r="AP153" s="26">
        <f t="shared" si="18"/>
        <v>25979.020000000019</v>
      </c>
    </row>
    <row r="154" spans="1:42" x14ac:dyDescent="0.2">
      <c r="A154" t="s">
        <v>581</v>
      </c>
      <c r="B154" t="s">
        <v>583</v>
      </c>
      <c r="C154" s="72">
        <v>1868</v>
      </c>
      <c r="D154" s="58" t="s">
        <v>1414</v>
      </c>
      <c r="E154" s="252" t="s">
        <v>3360</v>
      </c>
      <c r="F154" s="245">
        <v>328889.51</v>
      </c>
      <c r="G154" s="245">
        <v>0</v>
      </c>
      <c r="H154" s="245">
        <v>76590.11</v>
      </c>
      <c r="I154" s="245"/>
      <c r="J154" s="252">
        <v>1047802.8</v>
      </c>
      <c r="K154" s="252">
        <v>325741.95</v>
      </c>
      <c r="L154" s="252"/>
      <c r="P154" s="246">
        <v>101675</v>
      </c>
      <c r="Q154" s="246"/>
      <c r="R154" s="252"/>
      <c r="S154" s="252"/>
      <c r="T154" s="252">
        <v>-318729.84999999998</v>
      </c>
      <c r="U154" s="252">
        <v>1993235.29</v>
      </c>
      <c r="V154" s="40"/>
      <c r="W154" s="40"/>
      <c r="X154" s="40">
        <v>526564.62</v>
      </c>
      <c r="Y154" s="40"/>
      <c r="Z154" s="40"/>
      <c r="AA154" s="40">
        <v>633920</v>
      </c>
      <c r="AB154" s="40"/>
      <c r="AC154" s="247">
        <v>692580</v>
      </c>
      <c r="AD154" s="247"/>
      <c r="AE154" s="247"/>
      <c r="AF154" s="247">
        <v>225530.22</v>
      </c>
      <c r="AG154" s="247">
        <v>226202.47</v>
      </c>
      <c r="AH154" s="247"/>
      <c r="AI154" s="247"/>
      <c r="AJ154" s="247"/>
      <c r="AK154" s="77">
        <f t="shared" si="13"/>
        <v>405479.62</v>
      </c>
      <c r="AL154" s="31">
        <f t="shared" si="14"/>
        <v>101675</v>
      </c>
      <c r="AM154" s="21">
        <f t="shared" si="15"/>
        <v>303804.62</v>
      </c>
      <c r="AN154" s="15">
        <f t="shared" si="16"/>
        <v>1160484.6200000001</v>
      </c>
      <c r="AO154" s="16">
        <f t="shared" si="17"/>
        <v>1144312.69</v>
      </c>
      <c r="AP154" s="26">
        <f t="shared" si="18"/>
        <v>16171.930000000168</v>
      </c>
    </row>
    <row r="157" spans="1:42" x14ac:dyDescent="0.2">
      <c r="D157" s="44"/>
    </row>
    <row r="158" spans="1:42" x14ac:dyDescent="0.2">
      <c r="D158" s="44"/>
    </row>
    <row r="159" spans="1:42" x14ac:dyDescent="0.2">
      <c r="D159" s="44"/>
    </row>
    <row r="160" spans="1:42" x14ac:dyDescent="0.2">
      <c r="D160" s="44"/>
    </row>
    <row r="161" spans="4:36" x14ac:dyDescent="0.2">
      <c r="D161" s="44"/>
    </row>
    <row r="162" spans="4:36" x14ac:dyDescent="0.2">
      <c r="D162" s="44"/>
    </row>
    <row r="163" spans="4:36" x14ac:dyDescent="0.2">
      <c r="D163" s="44"/>
      <c r="E163" s="252"/>
      <c r="F163" s="245"/>
      <c r="G163" s="245"/>
      <c r="H163" s="245"/>
      <c r="I163" s="245"/>
      <c r="J163" s="252"/>
      <c r="K163" s="252"/>
      <c r="L163" s="252"/>
      <c r="Q163" s="246"/>
      <c r="R163" s="252"/>
      <c r="S163" s="252"/>
      <c r="T163" s="252"/>
      <c r="U163" s="252"/>
      <c r="V163" s="40"/>
      <c r="W163" s="40"/>
      <c r="X163" s="40"/>
      <c r="Y163" s="40"/>
      <c r="Z163" s="40"/>
      <c r="AA163" s="40"/>
      <c r="AB163" s="40"/>
      <c r="AC163" s="247"/>
      <c r="AD163" s="247"/>
      <c r="AE163" s="247"/>
      <c r="AF163" s="247"/>
      <c r="AG163" s="247"/>
      <c r="AH163" s="247"/>
      <c r="AI163" s="247"/>
      <c r="AJ163" s="247"/>
    </row>
    <row r="164" spans="4:36" x14ac:dyDescent="0.2">
      <c r="D164" s="44"/>
    </row>
    <row r="165" spans="4:36" x14ac:dyDescent="0.2">
      <c r="D165" s="44"/>
    </row>
    <row r="166" spans="4:36" x14ac:dyDescent="0.2">
      <c r="E166" s="229"/>
      <c r="F166" s="235"/>
      <c r="G166" s="235"/>
      <c r="H166" s="235"/>
      <c r="I166" s="235"/>
      <c r="J166" s="229"/>
      <c r="K166" s="229"/>
      <c r="L166" s="229"/>
      <c r="Q166" s="250"/>
      <c r="R166" s="229"/>
      <c r="S166" s="229"/>
      <c r="T166" s="229"/>
      <c r="U166" s="229"/>
      <c r="V166" s="236"/>
      <c r="W166" s="236"/>
      <c r="X166" s="236"/>
      <c r="Y166" s="236"/>
      <c r="Z166" s="236"/>
      <c r="AA166" s="236"/>
      <c r="AB166" s="236"/>
      <c r="AC166" s="237"/>
      <c r="AD166" s="237"/>
      <c r="AE166" s="237"/>
      <c r="AF166" s="237"/>
      <c r="AG166" s="237"/>
      <c r="AH166" s="237"/>
      <c r="AI166" s="237"/>
      <c r="AJ166" s="237"/>
    </row>
  </sheetData>
  <autoFilter ref="A1:AP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37"/>
  <sheetViews>
    <sheetView zoomScaleNormal="100" workbookViewId="0">
      <selection activeCell="I14" sqref="I14"/>
    </sheetView>
  </sheetViews>
  <sheetFormatPr defaultRowHeight="13.5" x14ac:dyDescent="0.25"/>
  <cols>
    <col min="1" max="1" width="6.375" style="80" customWidth="1"/>
    <col min="2" max="2" width="14.125" style="80" customWidth="1"/>
    <col min="3" max="3" width="10.375" style="80" customWidth="1"/>
    <col min="4" max="4" width="9.625" style="80" customWidth="1"/>
    <col min="5" max="5" width="11.75" style="80" customWidth="1"/>
    <col min="6" max="6" width="13.625" style="80" customWidth="1"/>
    <col min="7" max="7" width="9.875" style="80" customWidth="1"/>
    <col min="8" max="8" width="45.5" style="80" customWidth="1"/>
    <col min="9" max="241" width="9" style="80"/>
    <col min="242" max="242" width="7.125" style="80" customWidth="1"/>
    <col min="243" max="243" width="12.75" style="80" customWidth="1"/>
    <col min="244" max="244" width="12.875" style="80" customWidth="1"/>
    <col min="245" max="248" width="10.375" style="80" customWidth="1"/>
    <col min="249" max="249" width="65.25" style="80" customWidth="1"/>
    <col min="250" max="497" width="9" style="80"/>
    <col min="498" max="498" width="7.125" style="80" customWidth="1"/>
    <col min="499" max="499" width="12.75" style="80" customWidth="1"/>
    <col min="500" max="500" width="12.875" style="80" customWidth="1"/>
    <col min="501" max="504" width="10.375" style="80" customWidth="1"/>
    <col min="505" max="505" width="65.25" style="80" customWidth="1"/>
    <col min="506" max="753" width="9" style="80"/>
    <col min="754" max="754" width="7.125" style="80" customWidth="1"/>
    <col min="755" max="755" width="12.75" style="80" customWidth="1"/>
    <col min="756" max="756" width="12.875" style="80" customWidth="1"/>
    <col min="757" max="760" width="10.375" style="80" customWidth="1"/>
    <col min="761" max="761" width="65.25" style="80" customWidth="1"/>
    <col min="762" max="1009" width="9" style="80"/>
    <col min="1010" max="1010" width="7.125" style="80" customWidth="1"/>
    <col min="1011" max="1011" width="12.75" style="80" customWidth="1"/>
    <col min="1012" max="1012" width="12.875" style="80" customWidth="1"/>
    <col min="1013" max="1016" width="10.375" style="80" customWidth="1"/>
    <col min="1017" max="1017" width="65.25" style="80" customWidth="1"/>
    <col min="1018" max="1265" width="9" style="80"/>
    <col min="1266" max="1266" width="7.125" style="80" customWidth="1"/>
    <col min="1267" max="1267" width="12.75" style="80" customWidth="1"/>
    <col min="1268" max="1268" width="12.875" style="80" customWidth="1"/>
    <col min="1269" max="1272" width="10.375" style="80" customWidth="1"/>
    <col min="1273" max="1273" width="65.25" style="80" customWidth="1"/>
    <col min="1274" max="1521" width="9" style="80"/>
    <col min="1522" max="1522" width="7.125" style="80" customWidth="1"/>
    <col min="1523" max="1523" width="12.75" style="80" customWidth="1"/>
    <col min="1524" max="1524" width="12.875" style="80" customWidth="1"/>
    <col min="1525" max="1528" width="10.375" style="80" customWidth="1"/>
    <col min="1529" max="1529" width="65.25" style="80" customWidth="1"/>
    <col min="1530" max="1777" width="9" style="80"/>
    <col min="1778" max="1778" width="7.125" style="80" customWidth="1"/>
    <col min="1779" max="1779" width="12.75" style="80" customWidth="1"/>
    <col min="1780" max="1780" width="12.875" style="80" customWidth="1"/>
    <col min="1781" max="1784" width="10.375" style="80" customWidth="1"/>
    <col min="1785" max="1785" width="65.25" style="80" customWidth="1"/>
    <col min="1786" max="2033" width="9" style="80"/>
    <col min="2034" max="2034" width="7.125" style="80" customWidth="1"/>
    <col min="2035" max="2035" width="12.75" style="80" customWidth="1"/>
    <col min="2036" max="2036" width="12.875" style="80" customWidth="1"/>
    <col min="2037" max="2040" width="10.375" style="80" customWidth="1"/>
    <col min="2041" max="2041" width="65.25" style="80" customWidth="1"/>
    <col min="2042" max="2289" width="9" style="80"/>
    <col min="2290" max="2290" width="7.125" style="80" customWidth="1"/>
    <col min="2291" max="2291" width="12.75" style="80" customWidth="1"/>
    <col min="2292" max="2292" width="12.875" style="80" customWidth="1"/>
    <col min="2293" max="2296" width="10.375" style="80" customWidth="1"/>
    <col min="2297" max="2297" width="65.25" style="80" customWidth="1"/>
    <col min="2298" max="2545" width="9" style="80"/>
    <col min="2546" max="2546" width="7.125" style="80" customWidth="1"/>
    <col min="2547" max="2547" width="12.75" style="80" customWidth="1"/>
    <col min="2548" max="2548" width="12.875" style="80" customWidth="1"/>
    <col min="2549" max="2552" width="10.375" style="80" customWidth="1"/>
    <col min="2553" max="2553" width="65.25" style="80" customWidth="1"/>
    <col min="2554" max="2801" width="9" style="80"/>
    <col min="2802" max="2802" width="7.125" style="80" customWidth="1"/>
    <col min="2803" max="2803" width="12.75" style="80" customWidth="1"/>
    <col min="2804" max="2804" width="12.875" style="80" customWidth="1"/>
    <col min="2805" max="2808" width="10.375" style="80" customWidth="1"/>
    <col min="2809" max="2809" width="65.25" style="80" customWidth="1"/>
    <col min="2810" max="3057" width="9" style="80"/>
    <col min="3058" max="3058" width="7.125" style="80" customWidth="1"/>
    <col min="3059" max="3059" width="12.75" style="80" customWidth="1"/>
    <col min="3060" max="3060" width="12.875" style="80" customWidth="1"/>
    <col min="3061" max="3064" width="10.375" style="80" customWidth="1"/>
    <col min="3065" max="3065" width="65.25" style="80" customWidth="1"/>
    <col min="3066" max="3313" width="9" style="80"/>
    <col min="3314" max="3314" width="7.125" style="80" customWidth="1"/>
    <col min="3315" max="3315" width="12.75" style="80" customWidth="1"/>
    <col min="3316" max="3316" width="12.875" style="80" customWidth="1"/>
    <col min="3317" max="3320" width="10.375" style="80" customWidth="1"/>
    <col min="3321" max="3321" width="65.25" style="80" customWidth="1"/>
    <col min="3322" max="3569" width="9" style="80"/>
    <col min="3570" max="3570" width="7.125" style="80" customWidth="1"/>
    <col min="3571" max="3571" width="12.75" style="80" customWidth="1"/>
    <col min="3572" max="3572" width="12.875" style="80" customWidth="1"/>
    <col min="3573" max="3576" width="10.375" style="80" customWidth="1"/>
    <col min="3577" max="3577" width="65.25" style="80" customWidth="1"/>
    <col min="3578" max="3825" width="9" style="80"/>
    <col min="3826" max="3826" width="7.125" style="80" customWidth="1"/>
    <col min="3827" max="3827" width="12.75" style="80" customWidth="1"/>
    <col min="3828" max="3828" width="12.875" style="80" customWidth="1"/>
    <col min="3829" max="3832" width="10.375" style="80" customWidth="1"/>
    <col min="3833" max="3833" width="65.25" style="80" customWidth="1"/>
    <col min="3834" max="4081" width="9" style="80"/>
    <col min="4082" max="4082" width="7.125" style="80" customWidth="1"/>
    <col min="4083" max="4083" width="12.75" style="80" customWidth="1"/>
    <col min="4084" max="4084" width="12.875" style="80" customWidth="1"/>
    <col min="4085" max="4088" width="10.375" style="80" customWidth="1"/>
    <col min="4089" max="4089" width="65.25" style="80" customWidth="1"/>
    <col min="4090" max="4337" width="9" style="80"/>
    <col min="4338" max="4338" width="7.125" style="80" customWidth="1"/>
    <col min="4339" max="4339" width="12.75" style="80" customWidth="1"/>
    <col min="4340" max="4340" width="12.875" style="80" customWidth="1"/>
    <col min="4341" max="4344" width="10.375" style="80" customWidth="1"/>
    <col min="4345" max="4345" width="65.25" style="80" customWidth="1"/>
    <col min="4346" max="4593" width="9" style="80"/>
    <col min="4594" max="4594" width="7.125" style="80" customWidth="1"/>
    <col min="4595" max="4595" width="12.75" style="80" customWidth="1"/>
    <col min="4596" max="4596" width="12.875" style="80" customWidth="1"/>
    <col min="4597" max="4600" width="10.375" style="80" customWidth="1"/>
    <col min="4601" max="4601" width="65.25" style="80" customWidth="1"/>
    <col min="4602" max="4849" width="9" style="80"/>
    <col min="4850" max="4850" width="7.125" style="80" customWidth="1"/>
    <col min="4851" max="4851" width="12.75" style="80" customWidth="1"/>
    <col min="4852" max="4852" width="12.875" style="80" customWidth="1"/>
    <col min="4853" max="4856" width="10.375" style="80" customWidth="1"/>
    <col min="4857" max="4857" width="65.25" style="80" customWidth="1"/>
    <col min="4858" max="5105" width="9" style="80"/>
    <col min="5106" max="5106" width="7.125" style="80" customWidth="1"/>
    <col min="5107" max="5107" width="12.75" style="80" customWidth="1"/>
    <col min="5108" max="5108" width="12.875" style="80" customWidth="1"/>
    <col min="5109" max="5112" width="10.375" style="80" customWidth="1"/>
    <col min="5113" max="5113" width="65.25" style="80" customWidth="1"/>
    <col min="5114" max="5361" width="9" style="80"/>
    <col min="5362" max="5362" width="7.125" style="80" customWidth="1"/>
    <col min="5363" max="5363" width="12.75" style="80" customWidth="1"/>
    <col min="5364" max="5364" width="12.875" style="80" customWidth="1"/>
    <col min="5365" max="5368" width="10.375" style="80" customWidth="1"/>
    <col min="5369" max="5369" width="65.25" style="80" customWidth="1"/>
    <col min="5370" max="5617" width="9" style="80"/>
    <col min="5618" max="5618" width="7.125" style="80" customWidth="1"/>
    <col min="5619" max="5619" width="12.75" style="80" customWidth="1"/>
    <col min="5620" max="5620" width="12.875" style="80" customWidth="1"/>
    <col min="5621" max="5624" width="10.375" style="80" customWidth="1"/>
    <col min="5625" max="5625" width="65.25" style="80" customWidth="1"/>
    <col min="5626" max="5873" width="9" style="80"/>
    <col min="5874" max="5874" width="7.125" style="80" customWidth="1"/>
    <col min="5875" max="5875" width="12.75" style="80" customWidth="1"/>
    <col min="5876" max="5876" width="12.875" style="80" customWidth="1"/>
    <col min="5877" max="5880" width="10.375" style="80" customWidth="1"/>
    <col min="5881" max="5881" width="65.25" style="80" customWidth="1"/>
    <col min="5882" max="6129" width="9" style="80"/>
    <col min="6130" max="6130" width="7.125" style="80" customWidth="1"/>
    <col min="6131" max="6131" width="12.75" style="80" customWidth="1"/>
    <col min="6132" max="6132" width="12.875" style="80" customWidth="1"/>
    <col min="6133" max="6136" width="10.375" style="80" customWidth="1"/>
    <col min="6137" max="6137" width="65.25" style="80" customWidth="1"/>
    <col min="6138" max="6385" width="9" style="80"/>
    <col min="6386" max="6386" width="7.125" style="80" customWidth="1"/>
    <col min="6387" max="6387" width="12.75" style="80" customWidth="1"/>
    <col min="6388" max="6388" width="12.875" style="80" customWidth="1"/>
    <col min="6389" max="6392" width="10.375" style="80" customWidth="1"/>
    <col min="6393" max="6393" width="65.25" style="80" customWidth="1"/>
    <col min="6394" max="6641" width="9" style="80"/>
    <col min="6642" max="6642" width="7.125" style="80" customWidth="1"/>
    <col min="6643" max="6643" width="12.75" style="80" customWidth="1"/>
    <col min="6644" max="6644" width="12.875" style="80" customWidth="1"/>
    <col min="6645" max="6648" width="10.375" style="80" customWidth="1"/>
    <col min="6649" max="6649" width="65.25" style="80" customWidth="1"/>
    <col min="6650" max="6897" width="9" style="80"/>
    <col min="6898" max="6898" width="7.125" style="80" customWidth="1"/>
    <col min="6899" max="6899" width="12.75" style="80" customWidth="1"/>
    <col min="6900" max="6900" width="12.875" style="80" customWidth="1"/>
    <col min="6901" max="6904" width="10.375" style="80" customWidth="1"/>
    <col min="6905" max="6905" width="65.25" style="80" customWidth="1"/>
    <col min="6906" max="7153" width="9" style="80"/>
    <col min="7154" max="7154" width="7.125" style="80" customWidth="1"/>
    <col min="7155" max="7155" width="12.75" style="80" customWidth="1"/>
    <col min="7156" max="7156" width="12.875" style="80" customWidth="1"/>
    <col min="7157" max="7160" width="10.375" style="80" customWidth="1"/>
    <col min="7161" max="7161" width="65.25" style="80" customWidth="1"/>
    <col min="7162" max="7409" width="9" style="80"/>
    <col min="7410" max="7410" width="7.125" style="80" customWidth="1"/>
    <col min="7411" max="7411" width="12.75" style="80" customWidth="1"/>
    <col min="7412" max="7412" width="12.875" style="80" customWidth="1"/>
    <col min="7413" max="7416" width="10.375" style="80" customWidth="1"/>
    <col min="7417" max="7417" width="65.25" style="80" customWidth="1"/>
    <col min="7418" max="7665" width="9" style="80"/>
    <col min="7666" max="7666" width="7.125" style="80" customWidth="1"/>
    <col min="7667" max="7667" width="12.75" style="80" customWidth="1"/>
    <col min="7668" max="7668" width="12.875" style="80" customWidth="1"/>
    <col min="7669" max="7672" width="10.375" style="80" customWidth="1"/>
    <col min="7673" max="7673" width="65.25" style="80" customWidth="1"/>
    <col min="7674" max="7921" width="9" style="80"/>
    <col min="7922" max="7922" width="7.125" style="80" customWidth="1"/>
    <col min="7923" max="7923" width="12.75" style="80" customWidth="1"/>
    <col min="7924" max="7924" width="12.875" style="80" customWidth="1"/>
    <col min="7925" max="7928" width="10.375" style="80" customWidth="1"/>
    <col min="7929" max="7929" width="65.25" style="80" customWidth="1"/>
    <col min="7930" max="8177" width="9" style="80"/>
    <col min="8178" max="8178" width="7.125" style="80" customWidth="1"/>
    <col min="8179" max="8179" width="12.75" style="80" customWidth="1"/>
    <col min="8180" max="8180" width="12.875" style="80" customWidth="1"/>
    <col min="8181" max="8184" width="10.375" style="80" customWidth="1"/>
    <col min="8185" max="8185" width="65.25" style="80" customWidth="1"/>
    <col min="8186" max="8433" width="9" style="80"/>
    <col min="8434" max="8434" width="7.125" style="80" customWidth="1"/>
    <col min="8435" max="8435" width="12.75" style="80" customWidth="1"/>
    <col min="8436" max="8436" width="12.875" style="80" customWidth="1"/>
    <col min="8437" max="8440" width="10.375" style="80" customWidth="1"/>
    <col min="8441" max="8441" width="65.25" style="80" customWidth="1"/>
    <col min="8442" max="8689" width="9" style="80"/>
    <col min="8690" max="8690" width="7.125" style="80" customWidth="1"/>
    <col min="8691" max="8691" width="12.75" style="80" customWidth="1"/>
    <col min="8692" max="8692" width="12.875" style="80" customWidth="1"/>
    <col min="8693" max="8696" width="10.375" style="80" customWidth="1"/>
    <col min="8697" max="8697" width="65.25" style="80" customWidth="1"/>
    <col min="8698" max="8945" width="9" style="80"/>
    <col min="8946" max="8946" width="7.125" style="80" customWidth="1"/>
    <col min="8947" max="8947" width="12.75" style="80" customWidth="1"/>
    <col min="8948" max="8948" width="12.875" style="80" customWidth="1"/>
    <col min="8949" max="8952" width="10.375" style="80" customWidth="1"/>
    <col min="8953" max="8953" width="65.25" style="80" customWidth="1"/>
    <col min="8954" max="9201" width="9" style="80"/>
    <col min="9202" max="9202" width="7.125" style="80" customWidth="1"/>
    <col min="9203" max="9203" width="12.75" style="80" customWidth="1"/>
    <col min="9204" max="9204" width="12.875" style="80" customWidth="1"/>
    <col min="9205" max="9208" width="10.375" style="80" customWidth="1"/>
    <col min="9209" max="9209" width="65.25" style="80" customWidth="1"/>
    <col min="9210" max="9457" width="9" style="80"/>
    <col min="9458" max="9458" width="7.125" style="80" customWidth="1"/>
    <col min="9459" max="9459" width="12.75" style="80" customWidth="1"/>
    <col min="9460" max="9460" width="12.875" style="80" customWidth="1"/>
    <col min="9461" max="9464" width="10.375" style="80" customWidth="1"/>
    <col min="9465" max="9465" width="65.25" style="80" customWidth="1"/>
    <col min="9466" max="9713" width="9" style="80"/>
    <col min="9714" max="9714" width="7.125" style="80" customWidth="1"/>
    <col min="9715" max="9715" width="12.75" style="80" customWidth="1"/>
    <col min="9716" max="9716" width="12.875" style="80" customWidth="1"/>
    <col min="9717" max="9720" width="10.375" style="80" customWidth="1"/>
    <col min="9721" max="9721" width="65.25" style="80" customWidth="1"/>
    <col min="9722" max="9969" width="9" style="80"/>
    <col min="9970" max="9970" width="7.125" style="80" customWidth="1"/>
    <col min="9971" max="9971" width="12.75" style="80" customWidth="1"/>
    <col min="9972" max="9972" width="12.875" style="80" customWidth="1"/>
    <col min="9973" max="9976" width="10.375" style="80" customWidth="1"/>
    <col min="9977" max="9977" width="65.25" style="80" customWidth="1"/>
    <col min="9978" max="10225" width="9" style="80"/>
    <col min="10226" max="10226" width="7.125" style="80" customWidth="1"/>
    <col min="10227" max="10227" width="12.75" style="80" customWidth="1"/>
    <col min="10228" max="10228" width="12.875" style="80" customWidth="1"/>
    <col min="10229" max="10232" width="10.375" style="80" customWidth="1"/>
    <col min="10233" max="10233" width="65.25" style="80" customWidth="1"/>
    <col min="10234" max="10481" width="9" style="80"/>
    <col min="10482" max="10482" width="7.125" style="80" customWidth="1"/>
    <col min="10483" max="10483" width="12.75" style="80" customWidth="1"/>
    <col min="10484" max="10484" width="12.875" style="80" customWidth="1"/>
    <col min="10485" max="10488" width="10.375" style="80" customWidth="1"/>
    <col min="10489" max="10489" width="65.25" style="80" customWidth="1"/>
    <col min="10490" max="10737" width="9" style="80"/>
    <col min="10738" max="10738" width="7.125" style="80" customWidth="1"/>
    <col min="10739" max="10739" width="12.75" style="80" customWidth="1"/>
    <col min="10740" max="10740" width="12.875" style="80" customWidth="1"/>
    <col min="10741" max="10744" width="10.375" style="80" customWidth="1"/>
    <col min="10745" max="10745" width="65.25" style="80" customWidth="1"/>
    <col min="10746" max="10993" width="9" style="80"/>
    <col min="10994" max="10994" width="7.125" style="80" customWidth="1"/>
    <col min="10995" max="10995" width="12.75" style="80" customWidth="1"/>
    <col min="10996" max="10996" width="12.875" style="80" customWidth="1"/>
    <col min="10997" max="11000" width="10.375" style="80" customWidth="1"/>
    <col min="11001" max="11001" width="65.25" style="80" customWidth="1"/>
    <col min="11002" max="11249" width="9" style="80"/>
    <col min="11250" max="11250" width="7.125" style="80" customWidth="1"/>
    <col min="11251" max="11251" width="12.75" style="80" customWidth="1"/>
    <col min="11252" max="11252" width="12.875" style="80" customWidth="1"/>
    <col min="11253" max="11256" width="10.375" style="80" customWidth="1"/>
    <col min="11257" max="11257" width="65.25" style="80" customWidth="1"/>
    <col min="11258" max="11505" width="9" style="80"/>
    <col min="11506" max="11506" width="7.125" style="80" customWidth="1"/>
    <col min="11507" max="11507" width="12.75" style="80" customWidth="1"/>
    <col min="11508" max="11508" width="12.875" style="80" customWidth="1"/>
    <col min="11509" max="11512" width="10.375" style="80" customWidth="1"/>
    <col min="11513" max="11513" width="65.25" style="80" customWidth="1"/>
    <col min="11514" max="11761" width="9" style="80"/>
    <col min="11762" max="11762" width="7.125" style="80" customWidth="1"/>
    <col min="11763" max="11763" width="12.75" style="80" customWidth="1"/>
    <col min="11764" max="11764" width="12.875" style="80" customWidth="1"/>
    <col min="11765" max="11768" width="10.375" style="80" customWidth="1"/>
    <col min="11769" max="11769" width="65.25" style="80" customWidth="1"/>
    <col min="11770" max="12017" width="9" style="80"/>
    <col min="12018" max="12018" width="7.125" style="80" customWidth="1"/>
    <col min="12019" max="12019" width="12.75" style="80" customWidth="1"/>
    <col min="12020" max="12020" width="12.875" style="80" customWidth="1"/>
    <col min="12021" max="12024" width="10.375" style="80" customWidth="1"/>
    <col min="12025" max="12025" width="65.25" style="80" customWidth="1"/>
    <col min="12026" max="12273" width="9" style="80"/>
    <col min="12274" max="12274" width="7.125" style="80" customWidth="1"/>
    <col min="12275" max="12275" width="12.75" style="80" customWidth="1"/>
    <col min="12276" max="12276" width="12.875" style="80" customWidth="1"/>
    <col min="12277" max="12280" width="10.375" style="80" customWidth="1"/>
    <col min="12281" max="12281" width="65.25" style="80" customWidth="1"/>
    <col min="12282" max="12529" width="9" style="80"/>
    <col min="12530" max="12530" width="7.125" style="80" customWidth="1"/>
    <col min="12531" max="12531" width="12.75" style="80" customWidth="1"/>
    <col min="12532" max="12532" width="12.875" style="80" customWidth="1"/>
    <col min="12533" max="12536" width="10.375" style="80" customWidth="1"/>
    <col min="12537" max="12537" width="65.25" style="80" customWidth="1"/>
    <col min="12538" max="12785" width="9" style="80"/>
    <col min="12786" max="12786" width="7.125" style="80" customWidth="1"/>
    <col min="12787" max="12787" width="12.75" style="80" customWidth="1"/>
    <col min="12788" max="12788" width="12.875" style="80" customWidth="1"/>
    <col min="12789" max="12792" width="10.375" style="80" customWidth="1"/>
    <col min="12793" max="12793" width="65.25" style="80" customWidth="1"/>
    <col min="12794" max="13041" width="9" style="80"/>
    <col min="13042" max="13042" width="7.125" style="80" customWidth="1"/>
    <col min="13043" max="13043" width="12.75" style="80" customWidth="1"/>
    <col min="13044" max="13044" width="12.875" style="80" customWidth="1"/>
    <col min="13045" max="13048" width="10.375" style="80" customWidth="1"/>
    <col min="13049" max="13049" width="65.25" style="80" customWidth="1"/>
    <col min="13050" max="13297" width="9" style="80"/>
    <col min="13298" max="13298" width="7.125" style="80" customWidth="1"/>
    <col min="13299" max="13299" width="12.75" style="80" customWidth="1"/>
    <col min="13300" max="13300" width="12.875" style="80" customWidth="1"/>
    <col min="13301" max="13304" width="10.375" style="80" customWidth="1"/>
    <col min="13305" max="13305" width="65.25" style="80" customWidth="1"/>
    <col min="13306" max="13553" width="9" style="80"/>
    <col min="13554" max="13554" width="7.125" style="80" customWidth="1"/>
    <col min="13555" max="13555" width="12.75" style="80" customWidth="1"/>
    <col min="13556" max="13556" width="12.875" style="80" customWidth="1"/>
    <col min="13557" max="13560" width="10.375" style="80" customWidth="1"/>
    <col min="13561" max="13561" width="65.25" style="80" customWidth="1"/>
    <col min="13562" max="13809" width="9" style="80"/>
    <col min="13810" max="13810" width="7.125" style="80" customWidth="1"/>
    <col min="13811" max="13811" width="12.75" style="80" customWidth="1"/>
    <col min="13812" max="13812" width="12.875" style="80" customWidth="1"/>
    <col min="13813" max="13816" width="10.375" style="80" customWidth="1"/>
    <col min="13817" max="13817" width="65.25" style="80" customWidth="1"/>
    <col min="13818" max="14065" width="9" style="80"/>
    <col min="14066" max="14066" width="7.125" style="80" customWidth="1"/>
    <col min="14067" max="14067" width="12.75" style="80" customWidth="1"/>
    <col min="14068" max="14068" width="12.875" style="80" customWidth="1"/>
    <col min="14069" max="14072" width="10.375" style="80" customWidth="1"/>
    <col min="14073" max="14073" width="65.25" style="80" customWidth="1"/>
    <col min="14074" max="14321" width="9" style="80"/>
    <col min="14322" max="14322" width="7.125" style="80" customWidth="1"/>
    <col min="14323" max="14323" width="12.75" style="80" customWidth="1"/>
    <col min="14324" max="14324" width="12.875" style="80" customWidth="1"/>
    <col min="14325" max="14328" width="10.375" style="80" customWidth="1"/>
    <col min="14329" max="14329" width="65.25" style="80" customWidth="1"/>
    <col min="14330" max="14577" width="9" style="80"/>
    <col min="14578" max="14578" width="7.125" style="80" customWidth="1"/>
    <col min="14579" max="14579" width="12.75" style="80" customWidth="1"/>
    <col min="14580" max="14580" width="12.875" style="80" customWidth="1"/>
    <col min="14581" max="14584" width="10.375" style="80" customWidth="1"/>
    <col min="14585" max="14585" width="65.25" style="80" customWidth="1"/>
    <col min="14586" max="14833" width="9" style="80"/>
    <col min="14834" max="14834" width="7.125" style="80" customWidth="1"/>
    <col min="14835" max="14835" width="12.75" style="80" customWidth="1"/>
    <col min="14836" max="14836" width="12.875" style="80" customWidth="1"/>
    <col min="14837" max="14840" width="10.375" style="80" customWidth="1"/>
    <col min="14841" max="14841" width="65.25" style="80" customWidth="1"/>
    <col min="14842" max="15089" width="9" style="80"/>
    <col min="15090" max="15090" width="7.125" style="80" customWidth="1"/>
    <col min="15091" max="15091" width="12.75" style="80" customWidth="1"/>
    <col min="15092" max="15092" width="12.875" style="80" customWidth="1"/>
    <col min="15093" max="15096" width="10.375" style="80" customWidth="1"/>
    <col min="15097" max="15097" width="65.25" style="80" customWidth="1"/>
    <col min="15098" max="15345" width="9" style="80"/>
    <col min="15346" max="15346" width="7.125" style="80" customWidth="1"/>
    <col min="15347" max="15347" width="12.75" style="80" customWidth="1"/>
    <col min="15348" max="15348" width="12.875" style="80" customWidth="1"/>
    <col min="15349" max="15352" width="10.375" style="80" customWidth="1"/>
    <col min="15353" max="15353" width="65.25" style="80" customWidth="1"/>
    <col min="15354" max="15601" width="9" style="80"/>
    <col min="15602" max="15602" width="7.125" style="80" customWidth="1"/>
    <col min="15603" max="15603" width="12.75" style="80" customWidth="1"/>
    <col min="15604" max="15604" width="12.875" style="80" customWidth="1"/>
    <col min="15605" max="15608" width="10.375" style="80" customWidth="1"/>
    <col min="15609" max="15609" width="65.25" style="80" customWidth="1"/>
    <col min="15610" max="15857" width="9" style="80"/>
    <col min="15858" max="15858" width="7.125" style="80" customWidth="1"/>
    <col min="15859" max="15859" width="12.75" style="80" customWidth="1"/>
    <col min="15860" max="15860" width="12.875" style="80" customWidth="1"/>
    <col min="15861" max="15864" width="10.375" style="80" customWidth="1"/>
    <col min="15865" max="15865" width="65.25" style="80" customWidth="1"/>
    <col min="15866" max="16113" width="9" style="80"/>
    <col min="16114" max="16114" width="7.125" style="80" customWidth="1"/>
    <col min="16115" max="16115" width="12.75" style="80" customWidth="1"/>
    <col min="16116" max="16116" width="12.875" style="80" customWidth="1"/>
    <col min="16117" max="16120" width="10.375" style="80" customWidth="1"/>
    <col min="16121" max="16121" width="65.25" style="80" customWidth="1"/>
    <col min="16122" max="16384" width="9" style="80"/>
  </cols>
  <sheetData>
    <row r="1" spans="1:8" ht="21" x14ac:dyDescent="0.35">
      <c r="A1" s="335" t="s">
        <v>1422</v>
      </c>
      <c r="B1" s="335"/>
      <c r="C1" s="335"/>
      <c r="D1" s="335"/>
      <c r="E1" s="335"/>
      <c r="F1" s="335"/>
      <c r="G1" s="335"/>
      <c r="H1" s="335"/>
    </row>
    <row r="2" spans="1:8" ht="21" x14ac:dyDescent="0.35">
      <c r="A2" s="336" t="s">
        <v>3365</v>
      </c>
      <c r="B2" s="336"/>
      <c r="C2" s="336"/>
      <c r="D2" s="336"/>
      <c r="E2" s="336"/>
      <c r="F2" s="336"/>
      <c r="G2" s="336"/>
      <c r="H2" s="336"/>
    </row>
    <row r="3" spans="1:8" s="81" customFormat="1" ht="42" x14ac:dyDescent="0.25">
      <c r="A3" s="337" t="s">
        <v>63</v>
      </c>
      <c r="B3" s="337" t="s">
        <v>1423</v>
      </c>
      <c r="C3" s="212" t="s">
        <v>1424</v>
      </c>
      <c r="D3" s="213" t="s">
        <v>1425</v>
      </c>
      <c r="E3" s="339" t="s">
        <v>64</v>
      </c>
      <c r="F3" s="214" t="s">
        <v>65</v>
      </c>
      <c r="G3" s="341" t="s">
        <v>64</v>
      </c>
      <c r="H3" s="337" t="s">
        <v>1426</v>
      </c>
    </row>
    <row r="4" spans="1:8" s="81" customFormat="1" ht="21" x14ac:dyDescent="0.25">
      <c r="A4" s="338"/>
      <c r="B4" s="338"/>
      <c r="C4" s="212" t="s">
        <v>1427</v>
      </c>
      <c r="D4" s="215" t="s">
        <v>1427</v>
      </c>
      <c r="E4" s="340"/>
      <c r="F4" s="214" t="s">
        <v>1427</v>
      </c>
      <c r="G4" s="342"/>
      <c r="H4" s="338"/>
    </row>
    <row r="5" spans="1:8" s="244" customFormat="1" ht="21" x14ac:dyDescent="0.2">
      <c r="A5" s="238">
        <v>1</v>
      </c>
      <c r="B5" s="239" t="s">
        <v>57</v>
      </c>
      <c r="C5" s="240">
        <v>61</v>
      </c>
      <c r="D5" s="213">
        <f>C5-F5</f>
        <v>61</v>
      </c>
      <c r="E5" s="241">
        <f t="shared" ref="E5:E12" si="0">D5/C5*100</f>
        <v>100</v>
      </c>
      <c r="F5" s="214">
        <v>0</v>
      </c>
      <c r="G5" s="242">
        <f t="shared" ref="G5:G11" si="1">F5/C5*100</f>
        <v>0</v>
      </c>
      <c r="H5" s="243"/>
    </row>
    <row r="6" spans="1:8" s="244" customFormat="1" ht="21" x14ac:dyDescent="0.2">
      <c r="A6" s="238">
        <v>2</v>
      </c>
      <c r="B6" s="239" t="s">
        <v>61</v>
      </c>
      <c r="C6" s="240">
        <v>83</v>
      </c>
      <c r="D6" s="213">
        <f t="shared" ref="D6:D11" si="2">C6-F6</f>
        <v>83</v>
      </c>
      <c r="E6" s="241">
        <f t="shared" si="0"/>
        <v>100</v>
      </c>
      <c r="F6" s="214">
        <v>0</v>
      </c>
      <c r="G6" s="242">
        <f t="shared" si="1"/>
        <v>0</v>
      </c>
      <c r="H6" s="243"/>
    </row>
    <row r="7" spans="1:8" ht="21" x14ac:dyDescent="0.35">
      <c r="A7" s="173">
        <v>3</v>
      </c>
      <c r="B7" s="144" t="s">
        <v>62</v>
      </c>
      <c r="C7" s="216">
        <v>210</v>
      </c>
      <c r="D7" s="213">
        <f t="shared" si="2"/>
        <v>210</v>
      </c>
      <c r="E7" s="217">
        <f t="shared" si="0"/>
        <v>100</v>
      </c>
      <c r="F7" s="218">
        <v>0</v>
      </c>
      <c r="G7" s="219">
        <f t="shared" si="1"/>
        <v>0</v>
      </c>
      <c r="H7" s="220" t="s">
        <v>1431</v>
      </c>
    </row>
    <row r="8" spans="1:8" ht="21" x14ac:dyDescent="0.35">
      <c r="A8" s="173">
        <v>4</v>
      </c>
      <c r="B8" s="144" t="s">
        <v>58</v>
      </c>
      <c r="C8" s="216">
        <v>127</v>
      </c>
      <c r="D8" s="213">
        <f t="shared" si="2"/>
        <v>127</v>
      </c>
      <c r="E8" s="217">
        <f t="shared" si="0"/>
        <v>100</v>
      </c>
      <c r="F8" s="218">
        <v>0</v>
      </c>
      <c r="G8" s="219">
        <f t="shared" si="1"/>
        <v>0</v>
      </c>
      <c r="H8" s="144"/>
    </row>
    <row r="9" spans="1:8" ht="21" x14ac:dyDescent="0.35">
      <c r="A9" s="173">
        <v>5</v>
      </c>
      <c r="B9" s="144" t="s">
        <v>60</v>
      </c>
      <c r="C9" s="216">
        <v>74</v>
      </c>
      <c r="D9" s="213">
        <f t="shared" si="2"/>
        <v>74</v>
      </c>
      <c r="E9" s="217">
        <f t="shared" si="0"/>
        <v>100</v>
      </c>
      <c r="F9" s="218">
        <v>0</v>
      </c>
      <c r="G9" s="219">
        <f t="shared" si="1"/>
        <v>0</v>
      </c>
      <c r="H9" s="144"/>
    </row>
    <row r="10" spans="1:8" ht="21" x14ac:dyDescent="0.35">
      <c r="A10" s="173">
        <v>6</v>
      </c>
      <c r="B10" s="144" t="s">
        <v>59</v>
      </c>
      <c r="C10" s="216">
        <v>168</v>
      </c>
      <c r="D10" s="213">
        <f t="shared" si="2"/>
        <v>168</v>
      </c>
      <c r="E10" s="217">
        <f t="shared" si="0"/>
        <v>100</v>
      </c>
      <c r="F10" s="218">
        <v>0</v>
      </c>
      <c r="G10" s="219">
        <f t="shared" si="1"/>
        <v>0</v>
      </c>
      <c r="H10" s="144"/>
    </row>
    <row r="11" spans="1:8" ht="21" x14ac:dyDescent="0.35">
      <c r="A11" s="173">
        <v>7</v>
      </c>
      <c r="B11" s="144" t="s">
        <v>56</v>
      </c>
      <c r="C11" s="216">
        <v>151</v>
      </c>
      <c r="D11" s="213">
        <f t="shared" si="2"/>
        <v>151</v>
      </c>
      <c r="E11" s="217">
        <f t="shared" si="0"/>
        <v>100</v>
      </c>
      <c r="F11" s="218">
        <v>0</v>
      </c>
      <c r="G11" s="221">
        <f t="shared" si="1"/>
        <v>0</v>
      </c>
      <c r="H11" s="220"/>
    </row>
    <row r="12" spans="1:8" ht="21.75" thickBot="1" x14ac:dyDescent="0.4">
      <c r="A12" s="330" t="s">
        <v>1428</v>
      </c>
      <c r="B12" s="331"/>
      <c r="C12" s="222">
        <f>SUM(C5:C11)</f>
        <v>874</v>
      </c>
      <c r="D12" s="223">
        <f>SUM(D5:D11)</f>
        <v>874</v>
      </c>
      <c r="E12" s="224">
        <f t="shared" si="0"/>
        <v>100</v>
      </c>
      <c r="F12" s="225">
        <f>SUM(F5:F11)</f>
        <v>0</v>
      </c>
      <c r="G12" s="226">
        <f>F12/C12*100</f>
        <v>0</v>
      </c>
      <c r="H12" s="227"/>
    </row>
    <row r="13" spans="1:8" ht="21.75" thickTop="1" x14ac:dyDescent="0.35">
      <c r="A13" s="96"/>
      <c r="B13" s="228" t="s">
        <v>1423</v>
      </c>
      <c r="C13" s="102" t="s">
        <v>1429</v>
      </c>
      <c r="D13" s="102" t="s">
        <v>1430</v>
      </c>
      <c r="E13" s="96"/>
      <c r="F13" s="96"/>
      <c r="G13" s="96"/>
      <c r="H13" s="96"/>
    </row>
    <row r="14" spans="1:8" x14ac:dyDescent="0.25">
      <c r="B14" s="82" t="s">
        <v>57</v>
      </c>
      <c r="C14" s="85">
        <f t="shared" ref="C14:C21" si="3">E5</f>
        <v>100</v>
      </c>
      <c r="D14" s="86">
        <f t="shared" ref="D14:D21" si="4">G5</f>
        <v>0</v>
      </c>
    </row>
    <row r="15" spans="1:8" x14ac:dyDescent="0.25">
      <c r="B15" s="82" t="s">
        <v>61</v>
      </c>
      <c r="C15" s="85">
        <f t="shared" si="3"/>
        <v>100</v>
      </c>
      <c r="D15" s="86">
        <f t="shared" si="4"/>
        <v>0</v>
      </c>
    </row>
    <row r="16" spans="1:8" x14ac:dyDescent="0.25">
      <c r="B16" s="82" t="s">
        <v>62</v>
      </c>
      <c r="C16" s="85">
        <f t="shared" si="3"/>
        <v>100</v>
      </c>
      <c r="D16" s="86">
        <f t="shared" si="4"/>
        <v>0</v>
      </c>
    </row>
    <row r="17" spans="2:4" x14ac:dyDescent="0.25">
      <c r="B17" s="82" t="s">
        <v>58</v>
      </c>
      <c r="C17" s="85">
        <f t="shared" si="3"/>
        <v>100</v>
      </c>
      <c r="D17" s="86">
        <f t="shared" si="4"/>
        <v>0</v>
      </c>
    </row>
    <row r="18" spans="2:4" x14ac:dyDescent="0.25">
      <c r="B18" s="82" t="s">
        <v>60</v>
      </c>
      <c r="C18" s="85">
        <f t="shared" si="3"/>
        <v>100</v>
      </c>
      <c r="D18" s="86">
        <f t="shared" si="4"/>
        <v>0</v>
      </c>
    </row>
    <row r="19" spans="2:4" x14ac:dyDescent="0.25">
      <c r="B19" s="82" t="s">
        <v>59</v>
      </c>
      <c r="C19" s="85">
        <f t="shared" si="3"/>
        <v>100</v>
      </c>
      <c r="D19" s="86">
        <f t="shared" si="4"/>
        <v>0</v>
      </c>
    </row>
    <row r="20" spans="2:4" x14ac:dyDescent="0.25">
      <c r="B20" s="82" t="s">
        <v>56</v>
      </c>
      <c r="C20" s="85">
        <f t="shared" si="3"/>
        <v>100</v>
      </c>
      <c r="D20" s="86">
        <f t="shared" si="4"/>
        <v>0</v>
      </c>
    </row>
    <row r="21" spans="2:4" x14ac:dyDescent="0.25">
      <c r="B21" s="83" t="s">
        <v>1428</v>
      </c>
      <c r="C21" s="85">
        <f t="shared" si="3"/>
        <v>100</v>
      </c>
      <c r="D21" s="86">
        <f t="shared" si="4"/>
        <v>0</v>
      </c>
    </row>
    <row r="22" spans="2:4" x14ac:dyDescent="0.25">
      <c r="C22" s="84"/>
    </row>
    <row r="33" spans="1:4" x14ac:dyDescent="0.25">
      <c r="A33" s="87"/>
    </row>
    <row r="34" spans="1:4" x14ac:dyDescent="0.25">
      <c r="A34" s="87"/>
    </row>
    <row r="35" spans="1:4" x14ac:dyDescent="0.25">
      <c r="B35" s="88"/>
      <c r="C35" s="332"/>
      <c r="D35" s="332"/>
    </row>
    <row r="36" spans="1:4" x14ac:dyDescent="0.25">
      <c r="B36" s="87"/>
      <c r="C36" s="333"/>
      <c r="D36" s="333"/>
    </row>
    <row r="37" spans="1:4" x14ac:dyDescent="0.25">
      <c r="B37" s="87"/>
      <c r="C37" s="334"/>
      <c r="D37" s="334"/>
    </row>
  </sheetData>
  <mergeCells count="11">
    <mergeCell ref="A12:B12"/>
    <mergeCell ref="C35:D35"/>
    <mergeCell ref="C36:D36"/>
    <mergeCell ref="C37:D37"/>
    <mergeCell ref="A1:H1"/>
    <mergeCell ref="A2:H2"/>
    <mergeCell ref="A3:A4"/>
    <mergeCell ref="B3:B4"/>
    <mergeCell ref="E3:E4"/>
    <mergeCell ref="G3:G4"/>
    <mergeCell ref="H3:H4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314" t="s">
        <v>1433</v>
      </c>
      <c r="B1" s="315"/>
      <c r="C1" s="315"/>
      <c r="D1" s="315"/>
      <c r="E1" s="316"/>
    </row>
    <row r="2" spans="1:5" x14ac:dyDescent="0.2">
      <c r="A2" s="317" t="s">
        <v>1434</v>
      </c>
      <c r="B2" s="309" t="s">
        <v>1435</v>
      </c>
      <c r="C2" s="310"/>
      <c r="D2" s="308"/>
      <c r="E2" s="318"/>
    </row>
    <row r="3" spans="1:5" x14ac:dyDescent="0.2">
      <c r="A3" s="317" t="s">
        <v>1436</v>
      </c>
      <c r="B3" s="309" t="s">
        <v>1435</v>
      </c>
      <c r="C3" s="310"/>
      <c r="D3" s="308"/>
      <c r="E3" s="318"/>
    </row>
    <row r="4" spans="1:5" ht="14.25" customHeight="1" x14ac:dyDescent="0.2">
      <c r="A4" s="317" t="s">
        <v>1437</v>
      </c>
      <c r="B4" s="367" t="s">
        <v>1438</v>
      </c>
      <c r="C4" s="368"/>
      <c r="D4" s="308"/>
      <c r="E4" s="318"/>
    </row>
    <row r="5" spans="1:5" x14ac:dyDescent="0.2">
      <c r="A5" s="317"/>
      <c r="B5" s="367"/>
      <c r="C5" s="368"/>
      <c r="D5" s="308"/>
      <c r="E5" s="318"/>
    </row>
    <row r="6" spans="1:5" x14ac:dyDescent="0.2">
      <c r="A6" s="371"/>
      <c r="B6" s="372"/>
      <c r="C6" s="372"/>
      <c r="D6" s="372"/>
      <c r="E6" s="373"/>
    </row>
    <row r="7" spans="1:5" x14ac:dyDescent="0.2">
      <c r="A7" s="319" t="s">
        <v>1439</v>
      </c>
      <c r="B7" s="369" t="s">
        <v>55</v>
      </c>
      <c r="C7" s="370"/>
      <c r="D7" s="311" t="s">
        <v>1423</v>
      </c>
      <c r="E7" s="320">
        <v>242248</v>
      </c>
    </row>
    <row r="8" spans="1:5" x14ac:dyDescent="0.2">
      <c r="A8" s="321" t="s">
        <v>1440</v>
      </c>
      <c r="B8" s="363"/>
      <c r="C8" s="364"/>
      <c r="D8" s="312" t="s">
        <v>56</v>
      </c>
      <c r="E8" s="322"/>
    </row>
    <row r="9" spans="1:5" x14ac:dyDescent="0.2">
      <c r="A9" s="323" t="s">
        <v>1441</v>
      </c>
      <c r="B9" s="365"/>
      <c r="C9" s="366"/>
      <c r="D9" s="313" t="s">
        <v>56</v>
      </c>
      <c r="E9" s="324"/>
    </row>
    <row r="10" spans="1:5" x14ac:dyDescent="0.2">
      <c r="A10" s="321" t="s">
        <v>1442</v>
      </c>
      <c r="B10" s="363"/>
      <c r="C10" s="364"/>
      <c r="D10" s="312" t="s">
        <v>56</v>
      </c>
      <c r="E10" s="322"/>
    </row>
    <row r="11" spans="1:5" x14ac:dyDescent="0.2">
      <c r="A11" s="323" t="s">
        <v>1443</v>
      </c>
      <c r="B11" s="365"/>
      <c r="C11" s="366"/>
      <c r="D11" s="313" t="s">
        <v>56</v>
      </c>
      <c r="E11" s="324"/>
    </row>
    <row r="12" spans="1:5" x14ac:dyDescent="0.2">
      <c r="A12" s="321" t="s">
        <v>1444</v>
      </c>
      <c r="B12" s="363"/>
      <c r="C12" s="364"/>
      <c r="D12" s="312" t="s">
        <v>56</v>
      </c>
      <c r="E12" s="322"/>
    </row>
    <row r="13" spans="1:5" x14ac:dyDescent="0.2">
      <c r="A13" s="323" t="s">
        <v>1445</v>
      </c>
      <c r="B13" s="365"/>
      <c r="C13" s="366"/>
      <c r="D13" s="313" t="s">
        <v>56</v>
      </c>
      <c r="E13" s="324"/>
    </row>
    <row r="14" spans="1:5" x14ac:dyDescent="0.2">
      <c r="A14" s="321" t="s">
        <v>1446</v>
      </c>
      <c r="B14" s="363"/>
      <c r="C14" s="364"/>
      <c r="D14" s="312" t="s">
        <v>56</v>
      </c>
      <c r="E14" s="322"/>
    </row>
    <row r="15" spans="1:5" x14ac:dyDescent="0.2">
      <c r="A15" s="323" t="s">
        <v>1447</v>
      </c>
      <c r="B15" s="365"/>
      <c r="C15" s="366"/>
      <c r="D15" s="313" t="s">
        <v>56</v>
      </c>
      <c r="E15" s="324"/>
    </row>
    <row r="16" spans="1:5" x14ac:dyDescent="0.2">
      <c r="A16" s="321" t="s">
        <v>1448</v>
      </c>
      <c r="B16" s="363"/>
      <c r="C16" s="364"/>
      <c r="D16" s="312" t="s">
        <v>56</v>
      </c>
      <c r="E16" s="322"/>
    </row>
    <row r="17" spans="1:5" x14ac:dyDescent="0.2">
      <c r="A17" s="323" t="s">
        <v>1449</v>
      </c>
      <c r="B17" s="365"/>
      <c r="C17" s="366"/>
      <c r="D17" s="313" t="s">
        <v>56</v>
      </c>
      <c r="E17" s="324"/>
    </row>
    <row r="18" spans="1:5" x14ac:dyDescent="0.2">
      <c r="A18" s="321" t="s">
        <v>1450</v>
      </c>
      <c r="B18" s="363"/>
      <c r="C18" s="364"/>
      <c r="D18" s="312" t="s">
        <v>56</v>
      </c>
      <c r="E18" s="322"/>
    </row>
    <row r="19" spans="1:5" x14ac:dyDescent="0.2">
      <c r="A19" s="323" t="s">
        <v>1451</v>
      </c>
      <c r="B19" s="365"/>
      <c r="C19" s="366"/>
      <c r="D19" s="313" t="s">
        <v>56</v>
      </c>
      <c r="E19" s="324"/>
    </row>
    <row r="20" spans="1:5" x14ac:dyDescent="0.2">
      <c r="A20" s="351" t="s">
        <v>1452</v>
      </c>
      <c r="B20" s="353" t="s">
        <v>1453</v>
      </c>
      <c r="C20" s="354"/>
      <c r="D20" s="357" t="s">
        <v>56</v>
      </c>
      <c r="E20" s="325" t="s">
        <v>1454</v>
      </c>
    </row>
    <row r="21" spans="1:5" x14ac:dyDescent="0.2">
      <c r="A21" s="359"/>
      <c r="B21" s="360"/>
      <c r="C21" s="361"/>
      <c r="D21" s="362"/>
      <c r="E21" s="326" t="s">
        <v>1455</v>
      </c>
    </row>
    <row r="22" spans="1:5" x14ac:dyDescent="0.2">
      <c r="A22" s="343" t="s">
        <v>1456</v>
      </c>
      <c r="B22" s="345" t="s">
        <v>1453</v>
      </c>
      <c r="C22" s="346"/>
      <c r="D22" s="349" t="s">
        <v>56</v>
      </c>
      <c r="E22" s="327" t="s">
        <v>1454</v>
      </c>
    </row>
    <row r="23" spans="1:5" x14ac:dyDescent="0.2">
      <c r="A23" s="344"/>
      <c r="B23" s="347"/>
      <c r="C23" s="348"/>
      <c r="D23" s="350"/>
      <c r="E23" s="328" t="s">
        <v>1455</v>
      </c>
    </row>
    <row r="24" spans="1:5" x14ac:dyDescent="0.2">
      <c r="A24" s="351" t="s">
        <v>1457</v>
      </c>
      <c r="B24" s="353" t="s">
        <v>1453</v>
      </c>
      <c r="C24" s="354"/>
      <c r="D24" s="357" t="s">
        <v>56</v>
      </c>
      <c r="E24" s="325" t="s">
        <v>1454</v>
      </c>
    </row>
    <row r="25" spans="1:5" x14ac:dyDescent="0.2">
      <c r="A25" s="359"/>
      <c r="B25" s="360"/>
      <c r="C25" s="361"/>
      <c r="D25" s="362"/>
      <c r="E25" s="326" t="s">
        <v>1455</v>
      </c>
    </row>
    <row r="26" spans="1:5" x14ac:dyDescent="0.2">
      <c r="A26" s="343" t="s">
        <v>1458</v>
      </c>
      <c r="B26" s="345" t="s">
        <v>1453</v>
      </c>
      <c r="C26" s="346"/>
      <c r="D26" s="349" t="s">
        <v>56</v>
      </c>
      <c r="E26" s="327" t="s">
        <v>1454</v>
      </c>
    </row>
    <row r="27" spans="1:5" x14ac:dyDescent="0.2">
      <c r="A27" s="344"/>
      <c r="B27" s="347"/>
      <c r="C27" s="348"/>
      <c r="D27" s="350"/>
      <c r="E27" s="328" t="s">
        <v>1455</v>
      </c>
    </row>
    <row r="28" spans="1:5" x14ac:dyDescent="0.2">
      <c r="A28" s="351" t="s">
        <v>1459</v>
      </c>
      <c r="B28" s="353" t="s">
        <v>1453</v>
      </c>
      <c r="C28" s="354"/>
      <c r="D28" s="357" t="s">
        <v>56</v>
      </c>
      <c r="E28" s="325" t="s">
        <v>1454</v>
      </c>
    </row>
    <row r="29" spans="1:5" x14ac:dyDescent="0.2">
      <c r="A29" s="359"/>
      <c r="B29" s="360"/>
      <c r="C29" s="361"/>
      <c r="D29" s="362"/>
      <c r="E29" s="326" t="s">
        <v>1455</v>
      </c>
    </row>
    <row r="30" spans="1:5" x14ac:dyDescent="0.2">
      <c r="A30" s="343" t="s">
        <v>1460</v>
      </c>
      <c r="B30" s="345" t="s">
        <v>1453</v>
      </c>
      <c r="C30" s="346"/>
      <c r="D30" s="349" t="s">
        <v>56</v>
      </c>
      <c r="E30" s="327" t="s">
        <v>1454</v>
      </c>
    </row>
    <row r="31" spans="1:5" x14ac:dyDescent="0.2">
      <c r="A31" s="344"/>
      <c r="B31" s="347"/>
      <c r="C31" s="348"/>
      <c r="D31" s="350"/>
      <c r="E31" s="328" t="s">
        <v>1455</v>
      </c>
    </row>
    <row r="32" spans="1:5" x14ac:dyDescent="0.2">
      <c r="A32" s="351" t="s">
        <v>1461</v>
      </c>
      <c r="B32" s="353" t="s">
        <v>1453</v>
      </c>
      <c r="C32" s="354"/>
      <c r="D32" s="357" t="s">
        <v>56</v>
      </c>
      <c r="E32" s="325" t="s">
        <v>1454</v>
      </c>
    </row>
    <row r="33" spans="1:5" x14ac:dyDescent="0.2">
      <c r="A33" s="359"/>
      <c r="B33" s="360"/>
      <c r="C33" s="361"/>
      <c r="D33" s="362"/>
      <c r="E33" s="326" t="s">
        <v>1455</v>
      </c>
    </row>
    <row r="34" spans="1:5" x14ac:dyDescent="0.2">
      <c r="A34" s="343" t="s">
        <v>1462</v>
      </c>
      <c r="B34" s="345" t="s">
        <v>1453</v>
      </c>
      <c r="C34" s="346"/>
      <c r="D34" s="349" t="s">
        <v>56</v>
      </c>
      <c r="E34" s="327" t="s">
        <v>1454</v>
      </c>
    </row>
    <row r="35" spans="1:5" x14ac:dyDescent="0.2">
      <c r="A35" s="344"/>
      <c r="B35" s="347"/>
      <c r="C35" s="348"/>
      <c r="D35" s="350"/>
      <c r="E35" s="328" t="s">
        <v>1455</v>
      </c>
    </row>
    <row r="36" spans="1:5" x14ac:dyDescent="0.2">
      <c r="A36" s="351" t="s">
        <v>1463</v>
      </c>
      <c r="B36" s="353" t="s">
        <v>1453</v>
      </c>
      <c r="C36" s="354"/>
      <c r="D36" s="357" t="s">
        <v>56</v>
      </c>
      <c r="E36" s="325" t="s">
        <v>1454</v>
      </c>
    </row>
    <row r="37" spans="1:5" x14ac:dyDescent="0.2">
      <c r="A37" s="359"/>
      <c r="B37" s="360"/>
      <c r="C37" s="361"/>
      <c r="D37" s="362"/>
      <c r="E37" s="326" t="s">
        <v>1455</v>
      </c>
    </row>
    <row r="38" spans="1:5" x14ac:dyDescent="0.2">
      <c r="A38" s="343" t="s">
        <v>1464</v>
      </c>
      <c r="B38" s="345" t="s">
        <v>1453</v>
      </c>
      <c r="C38" s="346"/>
      <c r="D38" s="349" t="s">
        <v>56</v>
      </c>
      <c r="E38" s="327" t="s">
        <v>1454</v>
      </c>
    </row>
    <row r="39" spans="1:5" x14ac:dyDescent="0.2">
      <c r="A39" s="344"/>
      <c r="B39" s="347"/>
      <c r="C39" s="348"/>
      <c r="D39" s="350"/>
      <c r="E39" s="328" t="s">
        <v>1455</v>
      </c>
    </row>
    <row r="40" spans="1:5" x14ac:dyDescent="0.2">
      <c r="A40" s="351" t="s">
        <v>1465</v>
      </c>
      <c r="B40" s="353" t="s">
        <v>1453</v>
      </c>
      <c r="C40" s="354"/>
      <c r="D40" s="357" t="s">
        <v>56</v>
      </c>
      <c r="E40" s="325" t="s">
        <v>1454</v>
      </c>
    </row>
    <row r="41" spans="1:5" x14ac:dyDescent="0.2">
      <c r="A41" s="359"/>
      <c r="B41" s="360"/>
      <c r="C41" s="361"/>
      <c r="D41" s="362"/>
      <c r="E41" s="326" t="s">
        <v>1455</v>
      </c>
    </row>
    <row r="42" spans="1:5" x14ac:dyDescent="0.2">
      <c r="A42" s="343" t="s">
        <v>1466</v>
      </c>
      <c r="B42" s="345" t="s">
        <v>1453</v>
      </c>
      <c r="C42" s="346"/>
      <c r="D42" s="349" t="s">
        <v>56</v>
      </c>
      <c r="E42" s="327" t="s">
        <v>1454</v>
      </c>
    </row>
    <row r="43" spans="1:5" x14ac:dyDescent="0.2">
      <c r="A43" s="344"/>
      <c r="B43" s="347"/>
      <c r="C43" s="348"/>
      <c r="D43" s="350"/>
      <c r="E43" s="328" t="s">
        <v>1455</v>
      </c>
    </row>
    <row r="44" spans="1:5" x14ac:dyDescent="0.2">
      <c r="A44" s="351" t="s">
        <v>1467</v>
      </c>
      <c r="B44" s="353" t="s">
        <v>1453</v>
      </c>
      <c r="C44" s="354"/>
      <c r="D44" s="357" t="s">
        <v>56</v>
      </c>
      <c r="E44" s="325" t="s">
        <v>1454</v>
      </c>
    </row>
    <row r="45" spans="1:5" x14ac:dyDescent="0.2">
      <c r="A45" s="359"/>
      <c r="B45" s="360"/>
      <c r="C45" s="361"/>
      <c r="D45" s="362"/>
      <c r="E45" s="326" t="s">
        <v>1455</v>
      </c>
    </row>
    <row r="46" spans="1:5" x14ac:dyDescent="0.2">
      <c r="A46" s="343" t="s">
        <v>1468</v>
      </c>
      <c r="B46" s="345" t="s">
        <v>1453</v>
      </c>
      <c r="C46" s="346"/>
      <c r="D46" s="349" t="s">
        <v>56</v>
      </c>
      <c r="E46" s="327" t="s">
        <v>1454</v>
      </c>
    </row>
    <row r="47" spans="1:5" x14ac:dyDescent="0.2">
      <c r="A47" s="344"/>
      <c r="B47" s="347"/>
      <c r="C47" s="348"/>
      <c r="D47" s="350"/>
      <c r="E47" s="328" t="s">
        <v>1455</v>
      </c>
    </row>
    <row r="48" spans="1:5" x14ac:dyDescent="0.2">
      <c r="A48" s="351" t="s">
        <v>1469</v>
      </c>
      <c r="B48" s="353" t="s">
        <v>1453</v>
      </c>
      <c r="C48" s="354"/>
      <c r="D48" s="357" t="s">
        <v>56</v>
      </c>
      <c r="E48" s="325" t="s">
        <v>1454</v>
      </c>
    </row>
    <row r="49" spans="1:5" x14ac:dyDescent="0.2">
      <c r="A49" s="359"/>
      <c r="B49" s="360"/>
      <c r="C49" s="361"/>
      <c r="D49" s="362"/>
      <c r="E49" s="326" t="s">
        <v>1455</v>
      </c>
    </row>
    <row r="50" spans="1:5" x14ac:dyDescent="0.2">
      <c r="A50" s="343" t="s">
        <v>1470</v>
      </c>
      <c r="B50" s="345" t="s">
        <v>1453</v>
      </c>
      <c r="C50" s="346"/>
      <c r="D50" s="349" t="s">
        <v>56</v>
      </c>
      <c r="E50" s="327" t="s">
        <v>1454</v>
      </c>
    </row>
    <row r="51" spans="1:5" x14ac:dyDescent="0.2">
      <c r="A51" s="344"/>
      <c r="B51" s="347"/>
      <c r="C51" s="348"/>
      <c r="D51" s="350"/>
      <c r="E51" s="328" t="s">
        <v>1455</v>
      </c>
    </row>
    <row r="52" spans="1:5" x14ac:dyDescent="0.2">
      <c r="A52" s="351" t="s">
        <v>1471</v>
      </c>
      <c r="B52" s="353" t="s">
        <v>1453</v>
      </c>
      <c r="C52" s="354"/>
      <c r="D52" s="357" t="s">
        <v>56</v>
      </c>
      <c r="E52" s="325" t="s">
        <v>1454</v>
      </c>
    </row>
    <row r="53" spans="1:5" x14ac:dyDescent="0.2">
      <c r="A53" s="359"/>
      <c r="B53" s="360"/>
      <c r="C53" s="361"/>
      <c r="D53" s="362"/>
      <c r="E53" s="326" t="s">
        <v>1455</v>
      </c>
    </row>
    <row r="54" spans="1:5" x14ac:dyDescent="0.2">
      <c r="A54" s="343" t="s">
        <v>1472</v>
      </c>
      <c r="B54" s="345" t="s">
        <v>1453</v>
      </c>
      <c r="C54" s="346"/>
      <c r="D54" s="349" t="s">
        <v>56</v>
      </c>
      <c r="E54" s="327" t="s">
        <v>1454</v>
      </c>
    </row>
    <row r="55" spans="1:5" x14ac:dyDescent="0.2">
      <c r="A55" s="344"/>
      <c r="B55" s="347"/>
      <c r="C55" s="348"/>
      <c r="D55" s="350"/>
      <c r="E55" s="328" t="s">
        <v>1455</v>
      </c>
    </row>
    <row r="56" spans="1:5" x14ac:dyDescent="0.2">
      <c r="A56" s="351" t="s">
        <v>1473</v>
      </c>
      <c r="B56" s="353" t="s">
        <v>1453</v>
      </c>
      <c r="C56" s="354"/>
      <c r="D56" s="357" t="s">
        <v>56</v>
      </c>
      <c r="E56" s="325" t="s">
        <v>1454</v>
      </c>
    </row>
    <row r="57" spans="1:5" x14ac:dyDescent="0.2">
      <c r="A57" s="359"/>
      <c r="B57" s="360"/>
      <c r="C57" s="361"/>
      <c r="D57" s="362"/>
      <c r="E57" s="326" t="s">
        <v>1455</v>
      </c>
    </row>
    <row r="58" spans="1:5" x14ac:dyDescent="0.2">
      <c r="A58" s="343" t="s">
        <v>1474</v>
      </c>
      <c r="B58" s="345" t="s">
        <v>1453</v>
      </c>
      <c r="C58" s="346"/>
      <c r="D58" s="349" t="s">
        <v>56</v>
      </c>
      <c r="E58" s="327" t="s">
        <v>1454</v>
      </c>
    </row>
    <row r="59" spans="1:5" x14ac:dyDescent="0.2">
      <c r="A59" s="344"/>
      <c r="B59" s="347"/>
      <c r="C59" s="348"/>
      <c r="D59" s="350"/>
      <c r="E59" s="328" t="s">
        <v>1455</v>
      </c>
    </row>
    <row r="60" spans="1:5" x14ac:dyDescent="0.2">
      <c r="A60" s="351" t="s">
        <v>1475</v>
      </c>
      <c r="B60" s="353" t="s">
        <v>1453</v>
      </c>
      <c r="C60" s="354"/>
      <c r="D60" s="357" t="s">
        <v>56</v>
      </c>
      <c r="E60" s="325" t="s">
        <v>1454</v>
      </c>
    </row>
    <row r="61" spans="1:5" x14ac:dyDescent="0.2">
      <c r="A61" s="359"/>
      <c r="B61" s="360"/>
      <c r="C61" s="361"/>
      <c r="D61" s="362"/>
      <c r="E61" s="326" t="s">
        <v>1455</v>
      </c>
    </row>
    <row r="62" spans="1:5" x14ac:dyDescent="0.2">
      <c r="A62" s="343" t="s">
        <v>1476</v>
      </c>
      <c r="B62" s="345" t="s">
        <v>1453</v>
      </c>
      <c r="C62" s="346"/>
      <c r="D62" s="349" t="s">
        <v>56</v>
      </c>
      <c r="E62" s="327" t="s">
        <v>1454</v>
      </c>
    </row>
    <row r="63" spans="1:5" x14ac:dyDescent="0.2">
      <c r="A63" s="344"/>
      <c r="B63" s="347"/>
      <c r="C63" s="348"/>
      <c r="D63" s="350"/>
      <c r="E63" s="328" t="s">
        <v>1455</v>
      </c>
    </row>
    <row r="64" spans="1:5" x14ac:dyDescent="0.2">
      <c r="A64" s="351" t="s">
        <v>1477</v>
      </c>
      <c r="B64" s="353" t="s">
        <v>1453</v>
      </c>
      <c r="C64" s="354"/>
      <c r="D64" s="357" t="s">
        <v>56</v>
      </c>
      <c r="E64" s="325" t="s">
        <v>1454</v>
      </c>
    </row>
    <row r="65" spans="1:5" x14ac:dyDescent="0.2">
      <c r="A65" s="359"/>
      <c r="B65" s="360"/>
      <c r="C65" s="361"/>
      <c r="D65" s="362"/>
      <c r="E65" s="326" t="s">
        <v>1455</v>
      </c>
    </row>
    <row r="66" spans="1:5" x14ac:dyDescent="0.2">
      <c r="A66" s="343" t="s">
        <v>1478</v>
      </c>
      <c r="B66" s="345" t="s">
        <v>1479</v>
      </c>
      <c r="C66" s="346"/>
      <c r="D66" s="349" t="s">
        <v>56</v>
      </c>
      <c r="E66" s="327" t="s">
        <v>1454</v>
      </c>
    </row>
    <row r="67" spans="1:5" x14ac:dyDescent="0.2">
      <c r="A67" s="344"/>
      <c r="B67" s="347"/>
      <c r="C67" s="348"/>
      <c r="D67" s="350"/>
      <c r="E67" s="328" t="s">
        <v>1455</v>
      </c>
    </row>
    <row r="68" spans="1:5" x14ac:dyDescent="0.2">
      <c r="A68" s="351" t="s">
        <v>1480</v>
      </c>
      <c r="B68" s="353" t="s">
        <v>1479</v>
      </c>
      <c r="C68" s="354"/>
      <c r="D68" s="357" t="s">
        <v>56</v>
      </c>
      <c r="E68" s="325" t="s">
        <v>1454</v>
      </c>
    </row>
    <row r="69" spans="1:5" x14ac:dyDescent="0.2">
      <c r="A69" s="359"/>
      <c r="B69" s="360"/>
      <c r="C69" s="361"/>
      <c r="D69" s="362"/>
      <c r="E69" s="326" t="s">
        <v>1455</v>
      </c>
    </row>
    <row r="70" spans="1:5" x14ac:dyDescent="0.2">
      <c r="A70" s="343" t="s">
        <v>1481</v>
      </c>
      <c r="B70" s="345" t="s">
        <v>1479</v>
      </c>
      <c r="C70" s="346"/>
      <c r="D70" s="349" t="s">
        <v>56</v>
      </c>
      <c r="E70" s="327" t="s">
        <v>1454</v>
      </c>
    </row>
    <row r="71" spans="1:5" x14ac:dyDescent="0.2">
      <c r="A71" s="344"/>
      <c r="B71" s="347"/>
      <c r="C71" s="348"/>
      <c r="D71" s="350"/>
      <c r="E71" s="328" t="s">
        <v>1455</v>
      </c>
    </row>
    <row r="72" spans="1:5" x14ac:dyDescent="0.2">
      <c r="A72" s="351" t="s">
        <v>1482</v>
      </c>
      <c r="B72" s="353" t="s">
        <v>1479</v>
      </c>
      <c r="C72" s="354"/>
      <c r="D72" s="357" t="s">
        <v>56</v>
      </c>
      <c r="E72" s="325" t="s">
        <v>1454</v>
      </c>
    </row>
    <row r="73" spans="1:5" x14ac:dyDescent="0.2">
      <c r="A73" s="359"/>
      <c r="B73" s="360"/>
      <c r="C73" s="361"/>
      <c r="D73" s="362"/>
      <c r="E73" s="326" t="s">
        <v>1455</v>
      </c>
    </row>
    <row r="74" spans="1:5" x14ac:dyDescent="0.2">
      <c r="A74" s="343" t="s">
        <v>1483</v>
      </c>
      <c r="B74" s="345" t="s">
        <v>1479</v>
      </c>
      <c r="C74" s="346"/>
      <c r="D74" s="349" t="s">
        <v>56</v>
      </c>
      <c r="E74" s="327" t="s">
        <v>1454</v>
      </c>
    </row>
    <row r="75" spans="1:5" x14ac:dyDescent="0.2">
      <c r="A75" s="344"/>
      <c r="B75" s="347"/>
      <c r="C75" s="348"/>
      <c r="D75" s="350"/>
      <c r="E75" s="328" t="s">
        <v>1455</v>
      </c>
    </row>
    <row r="76" spans="1:5" x14ac:dyDescent="0.2">
      <c r="A76" s="351" t="s">
        <v>1484</v>
      </c>
      <c r="B76" s="353" t="s">
        <v>1479</v>
      </c>
      <c r="C76" s="354"/>
      <c r="D76" s="357" t="s">
        <v>56</v>
      </c>
      <c r="E76" s="325" t="s">
        <v>1454</v>
      </c>
    </row>
    <row r="77" spans="1:5" x14ac:dyDescent="0.2">
      <c r="A77" s="359"/>
      <c r="B77" s="360"/>
      <c r="C77" s="361"/>
      <c r="D77" s="362"/>
      <c r="E77" s="326" t="s">
        <v>1455</v>
      </c>
    </row>
    <row r="78" spans="1:5" x14ac:dyDescent="0.2">
      <c r="A78" s="343" t="s">
        <v>1485</v>
      </c>
      <c r="B78" s="345" t="s">
        <v>1479</v>
      </c>
      <c r="C78" s="346"/>
      <c r="D78" s="349" t="s">
        <v>56</v>
      </c>
      <c r="E78" s="327" t="s">
        <v>1454</v>
      </c>
    </row>
    <row r="79" spans="1:5" x14ac:dyDescent="0.2">
      <c r="A79" s="344"/>
      <c r="B79" s="347"/>
      <c r="C79" s="348"/>
      <c r="D79" s="350"/>
      <c r="E79" s="328" t="s">
        <v>1455</v>
      </c>
    </row>
    <row r="80" spans="1:5" x14ac:dyDescent="0.2">
      <c r="A80" s="351" t="s">
        <v>1486</v>
      </c>
      <c r="B80" s="353" t="s">
        <v>1479</v>
      </c>
      <c r="C80" s="354"/>
      <c r="D80" s="357" t="s">
        <v>56</v>
      </c>
      <c r="E80" s="325" t="s">
        <v>1454</v>
      </c>
    </row>
    <row r="81" spans="1:5" x14ac:dyDescent="0.2">
      <c r="A81" s="359"/>
      <c r="B81" s="360"/>
      <c r="C81" s="361"/>
      <c r="D81" s="362"/>
      <c r="E81" s="326" t="s">
        <v>1455</v>
      </c>
    </row>
    <row r="82" spans="1:5" x14ac:dyDescent="0.2">
      <c r="A82" s="343" t="s">
        <v>1487</v>
      </c>
      <c r="B82" s="345" t="s">
        <v>1479</v>
      </c>
      <c r="C82" s="346"/>
      <c r="D82" s="349" t="s">
        <v>56</v>
      </c>
      <c r="E82" s="327" t="s">
        <v>1454</v>
      </c>
    </row>
    <row r="83" spans="1:5" x14ac:dyDescent="0.2">
      <c r="A83" s="344"/>
      <c r="B83" s="347"/>
      <c r="C83" s="348"/>
      <c r="D83" s="350"/>
      <c r="E83" s="328" t="s">
        <v>1455</v>
      </c>
    </row>
    <row r="84" spans="1:5" x14ac:dyDescent="0.2">
      <c r="A84" s="351" t="s">
        <v>1488</v>
      </c>
      <c r="B84" s="353" t="s">
        <v>1489</v>
      </c>
      <c r="C84" s="354"/>
      <c r="D84" s="357" t="s">
        <v>56</v>
      </c>
      <c r="E84" s="325" t="s">
        <v>1454</v>
      </c>
    </row>
    <row r="85" spans="1:5" x14ac:dyDescent="0.2">
      <c r="A85" s="359"/>
      <c r="B85" s="360"/>
      <c r="C85" s="361"/>
      <c r="D85" s="362"/>
      <c r="E85" s="326" t="s">
        <v>1455</v>
      </c>
    </row>
    <row r="86" spans="1:5" x14ac:dyDescent="0.2">
      <c r="A86" s="343" t="s">
        <v>1490</v>
      </c>
      <c r="B86" s="345" t="s">
        <v>1489</v>
      </c>
      <c r="C86" s="346"/>
      <c r="D86" s="349" t="s">
        <v>56</v>
      </c>
      <c r="E86" s="327" t="s">
        <v>1454</v>
      </c>
    </row>
    <row r="87" spans="1:5" x14ac:dyDescent="0.2">
      <c r="A87" s="344"/>
      <c r="B87" s="347"/>
      <c r="C87" s="348"/>
      <c r="D87" s="350"/>
      <c r="E87" s="328" t="s">
        <v>1455</v>
      </c>
    </row>
    <row r="88" spans="1:5" x14ac:dyDescent="0.2">
      <c r="A88" s="351" t="s">
        <v>1491</v>
      </c>
      <c r="B88" s="353" t="s">
        <v>1489</v>
      </c>
      <c r="C88" s="354"/>
      <c r="D88" s="357" t="s">
        <v>56</v>
      </c>
      <c r="E88" s="325" t="s">
        <v>1454</v>
      </c>
    </row>
    <row r="89" spans="1:5" x14ac:dyDescent="0.2">
      <c r="A89" s="359"/>
      <c r="B89" s="360"/>
      <c r="C89" s="361"/>
      <c r="D89" s="362"/>
      <c r="E89" s="326" t="s">
        <v>1455</v>
      </c>
    </row>
    <row r="90" spans="1:5" x14ac:dyDescent="0.2">
      <c r="A90" s="343" t="s">
        <v>1492</v>
      </c>
      <c r="B90" s="345" t="s">
        <v>1489</v>
      </c>
      <c r="C90" s="346"/>
      <c r="D90" s="349" t="s">
        <v>56</v>
      </c>
      <c r="E90" s="327" t="s">
        <v>1454</v>
      </c>
    </row>
    <row r="91" spans="1:5" x14ac:dyDescent="0.2">
      <c r="A91" s="344"/>
      <c r="B91" s="347"/>
      <c r="C91" s="348"/>
      <c r="D91" s="350"/>
      <c r="E91" s="328" t="s">
        <v>1455</v>
      </c>
    </row>
    <row r="92" spans="1:5" x14ac:dyDescent="0.2">
      <c r="A92" s="351" t="s">
        <v>1493</v>
      </c>
      <c r="B92" s="353" t="s">
        <v>1489</v>
      </c>
      <c r="C92" s="354"/>
      <c r="D92" s="357" t="s">
        <v>56</v>
      </c>
      <c r="E92" s="325" t="s">
        <v>1454</v>
      </c>
    </row>
    <row r="93" spans="1:5" x14ac:dyDescent="0.2">
      <c r="A93" s="359"/>
      <c r="B93" s="360"/>
      <c r="C93" s="361"/>
      <c r="D93" s="362"/>
      <c r="E93" s="326" t="s">
        <v>1455</v>
      </c>
    </row>
    <row r="94" spans="1:5" x14ac:dyDescent="0.2">
      <c r="A94" s="343" t="s">
        <v>1494</v>
      </c>
      <c r="B94" s="345" t="s">
        <v>1489</v>
      </c>
      <c r="C94" s="346"/>
      <c r="D94" s="349" t="s">
        <v>56</v>
      </c>
      <c r="E94" s="327" t="s">
        <v>1454</v>
      </c>
    </row>
    <row r="95" spans="1:5" x14ac:dyDescent="0.2">
      <c r="A95" s="344"/>
      <c r="B95" s="347"/>
      <c r="C95" s="348"/>
      <c r="D95" s="350"/>
      <c r="E95" s="328" t="s">
        <v>1455</v>
      </c>
    </row>
    <row r="96" spans="1:5" x14ac:dyDescent="0.2">
      <c r="A96" s="351" t="s">
        <v>1495</v>
      </c>
      <c r="B96" s="353" t="s">
        <v>1489</v>
      </c>
      <c r="C96" s="354"/>
      <c r="D96" s="357" t="s">
        <v>56</v>
      </c>
      <c r="E96" s="325" t="s">
        <v>1454</v>
      </c>
    </row>
    <row r="97" spans="1:5" x14ac:dyDescent="0.2">
      <c r="A97" s="359"/>
      <c r="B97" s="360"/>
      <c r="C97" s="361"/>
      <c r="D97" s="362"/>
      <c r="E97" s="326" t="s">
        <v>1455</v>
      </c>
    </row>
    <row r="98" spans="1:5" x14ac:dyDescent="0.2">
      <c r="A98" s="343" t="s">
        <v>1496</v>
      </c>
      <c r="B98" s="345" t="s">
        <v>1489</v>
      </c>
      <c r="C98" s="346"/>
      <c r="D98" s="349" t="s">
        <v>56</v>
      </c>
      <c r="E98" s="327" t="s">
        <v>1454</v>
      </c>
    </row>
    <row r="99" spans="1:5" x14ac:dyDescent="0.2">
      <c r="A99" s="344"/>
      <c r="B99" s="347"/>
      <c r="C99" s="348"/>
      <c r="D99" s="350"/>
      <c r="E99" s="328" t="s">
        <v>1455</v>
      </c>
    </row>
    <row r="100" spans="1:5" x14ac:dyDescent="0.2">
      <c r="A100" s="351" t="s">
        <v>1497</v>
      </c>
      <c r="B100" s="353" t="s">
        <v>1489</v>
      </c>
      <c r="C100" s="354"/>
      <c r="D100" s="357" t="s">
        <v>56</v>
      </c>
      <c r="E100" s="325" t="s">
        <v>1454</v>
      </c>
    </row>
    <row r="101" spans="1:5" x14ac:dyDescent="0.2">
      <c r="A101" s="359"/>
      <c r="B101" s="360"/>
      <c r="C101" s="361"/>
      <c r="D101" s="362"/>
      <c r="E101" s="326" t="s">
        <v>1455</v>
      </c>
    </row>
    <row r="102" spans="1:5" x14ac:dyDescent="0.2">
      <c r="A102" s="343" t="s">
        <v>1498</v>
      </c>
      <c r="B102" s="345" t="s">
        <v>1489</v>
      </c>
      <c r="C102" s="346"/>
      <c r="D102" s="349" t="s">
        <v>56</v>
      </c>
      <c r="E102" s="327" t="s">
        <v>1454</v>
      </c>
    </row>
    <row r="103" spans="1:5" x14ac:dyDescent="0.2">
      <c r="A103" s="344"/>
      <c r="B103" s="347"/>
      <c r="C103" s="348"/>
      <c r="D103" s="350"/>
      <c r="E103" s="328" t="s">
        <v>1455</v>
      </c>
    </row>
    <row r="104" spans="1:5" x14ac:dyDescent="0.2">
      <c r="A104" s="351" t="s">
        <v>1499</v>
      </c>
      <c r="B104" s="353" t="s">
        <v>1489</v>
      </c>
      <c r="C104" s="354"/>
      <c r="D104" s="357" t="s">
        <v>56</v>
      </c>
      <c r="E104" s="325" t="s">
        <v>1454</v>
      </c>
    </row>
    <row r="105" spans="1:5" x14ac:dyDescent="0.2">
      <c r="A105" s="359"/>
      <c r="B105" s="360"/>
      <c r="C105" s="361"/>
      <c r="D105" s="362"/>
      <c r="E105" s="326" t="s">
        <v>1455</v>
      </c>
    </row>
    <row r="106" spans="1:5" x14ac:dyDescent="0.2">
      <c r="A106" s="343" t="s">
        <v>1500</v>
      </c>
      <c r="B106" s="345" t="s">
        <v>1489</v>
      </c>
      <c r="C106" s="346"/>
      <c r="D106" s="349" t="s">
        <v>56</v>
      </c>
      <c r="E106" s="327" t="s">
        <v>1454</v>
      </c>
    </row>
    <row r="107" spans="1:5" x14ac:dyDescent="0.2">
      <c r="A107" s="344"/>
      <c r="B107" s="347"/>
      <c r="C107" s="348"/>
      <c r="D107" s="350"/>
      <c r="E107" s="328" t="s">
        <v>1455</v>
      </c>
    </row>
    <row r="108" spans="1:5" x14ac:dyDescent="0.2">
      <c r="A108" s="351" t="s">
        <v>1501</v>
      </c>
      <c r="B108" s="353" t="s">
        <v>1489</v>
      </c>
      <c r="C108" s="354"/>
      <c r="D108" s="357" t="s">
        <v>56</v>
      </c>
      <c r="E108" s="325" t="s">
        <v>1454</v>
      </c>
    </row>
    <row r="109" spans="1:5" x14ac:dyDescent="0.2">
      <c r="A109" s="359"/>
      <c r="B109" s="360"/>
      <c r="C109" s="361"/>
      <c r="D109" s="362"/>
      <c r="E109" s="326" t="s">
        <v>1455</v>
      </c>
    </row>
    <row r="110" spans="1:5" x14ac:dyDescent="0.2">
      <c r="A110" s="343" t="s">
        <v>1502</v>
      </c>
      <c r="B110" s="345" t="s">
        <v>1489</v>
      </c>
      <c r="C110" s="346"/>
      <c r="D110" s="349" t="s">
        <v>56</v>
      </c>
      <c r="E110" s="327" t="s">
        <v>1454</v>
      </c>
    </row>
    <row r="111" spans="1:5" x14ac:dyDescent="0.2">
      <c r="A111" s="344"/>
      <c r="B111" s="347"/>
      <c r="C111" s="348"/>
      <c r="D111" s="350"/>
      <c r="E111" s="328" t="s">
        <v>1455</v>
      </c>
    </row>
    <row r="112" spans="1:5" x14ac:dyDescent="0.2">
      <c r="A112" s="351" t="s">
        <v>1503</v>
      </c>
      <c r="B112" s="353" t="s">
        <v>1489</v>
      </c>
      <c r="C112" s="354"/>
      <c r="D112" s="357" t="s">
        <v>56</v>
      </c>
      <c r="E112" s="325" t="s">
        <v>1454</v>
      </c>
    </row>
    <row r="113" spans="1:5" x14ac:dyDescent="0.2">
      <c r="A113" s="359"/>
      <c r="B113" s="360"/>
      <c r="C113" s="361"/>
      <c r="D113" s="362"/>
      <c r="E113" s="326" t="s">
        <v>1455</v>
      </c>
    </row>
    <row r="114" spans="1:5" x14ac:dyDescent="0.2">
      <c r="A114" s="343" t="s">
        <v>1504</v>
      </c>
      <c r="B114" s="345" t="s">
        <v>1489</v>
      </c>
      <c r="C114" s="346"/>
      <c r="D114" s="349" t="s">
        <v>56</v>
      </c>
      <c r="E114" s="327" t="s">
        <v>1454</v>
      </c>
    </row>
    <row r="115" spans="1:5" x14ac:dyDescent="0.2">
      <c r="A115" s="344"/>
      <c r="B115" s="347"/>
      <c r="C115" s="348"/>
      <c r="D115" s="350"/>
      <c r="E115" s="328" t="s">
        <v>1455</v>
      </c>
    </row>
    <row r="116" spans="1:5" x14ac:dyDescent="0.2">
      <c r="A116" s="351" t="s">
        <v>1505</v>
      </c>
      <c r="B116" s="353" t="s">
        <v>1489</v>
      </c>
      <c r="C116" s="354"/>
      <c r="D116" s="357" t="s">
        <v>56</v>
      </c>
      <c r="E116" s="325" t="s">
        <v>1454</v>
      </c>
    </row>
    <row r="117" spans="1:5" x14ac:dyDescent="0.2">
      <c r="A117" s="359"/>
      <c r="B117" s="360"/>
      <c r="C117" s="361"/>
      <c r="D117" s="362"/>
      <c r="E117" s="326" t="s">
        <v>1455</v>
      </c>
    </row>
    <row r="118" spans="1:5" x14ac:dyDescent="0.2">
      <c r="A118" s="343" t="s">
        <v>1506</v>
      </c>
      <c r="B118" s="345" t="s">
        <v>1507</v>
      </c>
      <c r="C118" s="346"/>
      <c r="D118" s="349" t="s">
        <v>56</v>
      </c>
      <c r="E118" s="327" t="s">
        <v>1454</v>
      </c>
    </row>
    <row r="119" spans="1:5" x14ac:dyDescent="0.2">
      <c r="A119" s="344"/>
      <c r="B119" s="347"/>
      <c r="C119" s="348"/>
      <c r="D119" s="350"/>
      <c r="E119" s="328" t="s">
        <v>1455</v>
      </c>
    </row>
    <row r="120" spans="1:5" x14ac:dyDescent="0.2">
      <c r="A120" s="351" t="s">
        <v>1508</v>
      </c>
      <c r="B120" s="353" t="s">
        <v>1507</v>
      </c>
      <c r="C120" s="354"/>
      <c r="D120" s="357" t="s">
        <v>56</v>
      </c>
      <c r="E120" s="325" t="s">
        <v>1454</v>
      </c>
    </row>
    <row r="121" spans="1:5" x14ac:dyDescent="0.2">
      <c r="A121" s="359"/>
      <c r="B121" s="360"/>
      <c r="C121" s="361"/>
      <c r="D121" s="362"/>
      <c r="E121" s="326" t="s">
        <v>1455</v>
      </c>
    </row>
    <row r="122" spans="1:5" x14ac:dyDescent="0.2">
      <c r="A122" s="343" t="s">
        <v>1509</v>
      </c>
      <c r="B122" s="345" t="s">
        <v>1507</v>
      </c>
      <c r="C122" s="346"/>
      <c r="D122" s="349" t="s">
        <v>56</v>
      </c>
      <c r="E122" s="327" t="s">
        <v>1454</v>
      </c>
    </row>
    <row r="123" spans="1:5" x14ac:dyDescent="0.2">
      <c r="A123" s="344"/>
      <c r="B123" s="347"/>
      <c r="C123" s="348"/>
      <c r="D123" s="350"/>
      <c r="E123" s="328" t="s">
        <v>1455</v>
      </c>
    </row>
    <row r="124" spans="1:5" x14ac:dyDescent="0.2">
      <c r="A124" s="351" t="s">
        <v>1510</v>
      </c>
      <c r="B124" s="353" t="s">
        <v>1507</v>
      </c>
      <c r="C124" s="354"/>
      <c r="D124" s="357" t="s">
        <v>56</v>
      </c>
      <c r="E124" s="325" t="s">
        <v>1454</v>
      </c>
    </row>
    <row r="125" spans="1:5" x14ac:dyDescent="0.2">
      <c r="A125" s="359"/>
      <c r="B125" s="360"/>
      <c r="C125" s="361"/>
      <c r="D125" s="362"/>
      <c r="E125" s="326" t="s">
        <v>1455</v>
      </c>
    </row>
    <row r="126" spans="1:5" x14ac:dyDescent="0.2">
      <c r="A126" s="343" t="s">
        <v>1511</v>
      </c>
      <c r="B126" s="345" t="s">
        <v>1507</v>
      </c>
      <c r="C126" s="346"/>
      <c r="D126" s="349" t="s">
        <v>56</v>
      </c>
      <c r="E126" s="327" t="s">
        <v>1454</v>
      </c>
    </row>
    <row r="127" spans="1:5" x14ac:dyDescent="0.2">
      <c r="A127" s="344"/>
      <c r="B127" s="347"/>
      <c r="C127" s="348"/>
      <c r="D127" s="350"/>
      <c r="E127" s="328" t="s">
        <v>1455</v>
      </c>
    </row>
    <row r="128" spans="1:5" x14ac:dyDescent="0.2">
      <c r="A128" s="351" t="s">
        <v>1512</v>
      </c>
      <c r="B128" s="353" t="s">
        <v>1507</v>
      </c>
      <c r="C128" s="354"/>
      <c r="D128" s="357" t="s">
        <v>56</v>
      </c>
      <c r="E128" s="325" t="s">
        <v>1454</v>
      </c>
    </row>
    <row r="129" spans="1:5" x14ac:dyDescent="0.2">
      <c r="A129" s="359"/>
      <c r="B129" s="360"/>
      <c r="C129" s="361"/>
      <c r="D129" s="362"/>
      <c r="E129" s="326" t="s">
        <v>1455</v>
      </c>
    </row>
    <row r="130" spans="1:5" x14ac:dyDescent="0.2">
      <c r="A130" s="343" t="s">
        <v>1513</v>
      </c>
      <c r="B130" s="345" t="s">
        <v>1507</v>
      </c>
      <c r="C130" s="346"/>
      <c r="D130" s="349" t="s">
        <v>56</v>
      </c>
      <c r="E130" s="327" t="s">
        <v>1454</v>
      </c>
    </row>
    <row r="131" spans="1:5" x14ac:dyDescent="0.2">
      <c r="A131" s="344"/>
      <c r="B131" s="347"/>
      <c r="C131" s="348"/>
      <c r="D131" s="350"/>
      <c r="E131" s="328" t="s">
        <v>1455</v>
      </c>
    </row>
    <row r="132" spans="1:5" x14ac:dyDescent="0.2">
      <c r="A132" s="351" t="s">
        <v>1514</v>
      </c>
      <c r="B132" s="353" t="s">
        <v>1515</v>
      </c>
      <c r="C132" s="354"/>
      <c r="D132" s="357" t="s">
        <v>56</v>
      </c>
      <c r="E132" s="325" t="s">
        <v>1454</v>
      </c>
    </row>
    <row r="133" spans="1:5" x14ac:dyDescent="0.2">
      <c r="A133" s="359"/>
      <c r="B133" s="360"/>
      <c r="C133" s="361"/>
      <c r="D133" s="362"/>
      <c r="E133" s="326" t="s">
        <v>1455</v>
      </c>
    </row>
    <row r="134" spans="1:5" x14ac:dyDescent="0.2">
      <c r="A134" s="343" t="s">
        <v>1516</v>
      </c>
      <c r="B134" s="345" t="s">
        <v>1515</v>
      </c>
      <c r="C134" s="346"/>
      <c r="D134" s="349" t="s">
        <v>56</v>
      </c>
      <c r="E134" s="327" t="s">
        <v>1454</v>
      </c>
    </row>
    <row r="135" spans="1:5" x14ac:dyDescent="0.2">
      <c r="A135" s="344"/>
      <c r="B135" s="347"/>
      <c r="C135" s="348"/>
      <c r="D135" s="350"/>
      <c r="E135" s="328" t="s">
        <v>1455</v>
      </c>
    </row>
    <row r="136" spans="1:5" x14ac:dyDescent="0.2">
      <c r="A136" s="351" t="s">
        <v>1517</v>
      </c>
      <c r="B136" s="353" t="s">
        <v>1515</v>
      </c>
      <c r="C136" s="354"/>
      <c r="D136" s="357" t="s">
        <v>56</v>
      </c>
      <c r="E136" s="325" t="s">
        <v>1454</v>
      </c>
    </row>
    <row r="137" spans="1:5" x14ac:dyDescent="0.2">
      <c r="A137" s="359"/>
      <c r="B137" s="360"/>
      <c r="C137" s="361"/>
      <c r="D137" s="362"/>
      <c r="E137" s="326" t="s">
        <v>1455</v>
      </c>
    </row>
    <row r="138" spans="1:5" x14ac:dyDescent="0.2">
      <c r="A138" s="343" t="s">
        <v>1518</v>
      </c>
      <c r="B138" s="345" t="s">
        <v>1515</v>
      </c>
      <c r="C138" s="346"/>
      <c r="D138" s="349" t="s">
        <v>56</v>
      </c>
      <c r="E138" s="327" t="s">
        <v>1454</v>
      </c>
    </row>
    <row r="139" spans="1:5" x14ac:dyDescent="0.2">
      <c r="A139" s="344"/>
      <c r="B139" s="347"/>
      <c r="C139" s="348"/>
      <c r="D139" s="350"/>
      <c r="E139" s="328" t="s">
        <v>1455</v>
      </c>
    </row>
    <row r="140" spans="1:5" x14ac:dyDescent="0.2">
      <c r="A140" s="351" t="s">
        <v>1519</v>
      </c>
      <c r="B140" s="353" t="s">
        <v>1515</v>
      </c>
      <c r="C140" s="354"/>
      <c r="D140" s="357" t="s">
        <v>56</v>
      </c>
      <c r="E140" s="325" t="s">
        <v>1454</v>
      </c>
    </row>
    <row r="141" spans="1:5" x14ac:dyDescent="0.2">
      <c r="A141" s="359"/>
      <c r="B141" s="360"/>
      <c r="C141" s="361"/>
      <c r="D141" s="362"/>
      <c r="E141" s="326" t="s">
        <v>1455</v>
      </c>
    </row>
    <row r="142" spans="1:5" x14ac:dyDescent="0.2">
      <c r="A142" s="343" t="s">
        <v>1520</v>
      </c>
      <c r="B142" s="345" t="s">
        <v>1515</v>
      </c>
      <c r="C142" s="346"/>
      <c r="D142" s="349" t="s">
        <v>56</v>
      </c>
      <c r="E142" s="327" t="s">
        <v>1454</v>
      </c>
    </row>
    <row r="143" spans="1:5" x14ac:dyDescent="0.2">
      <c r="A143" s="344"/>
      <c r="B143" s="347"/>
      <c r="C143" s="348"/>
      <c r="D143" s="350"/>
      <c r="E143" s="328" t="s">
        <v>1455</v>
      </c>
    </row>
    <row r="144" spans="1:5" x14ac:dyDescent="0.2">
      <c r="A144" s="351" t="s">
        <v>1521</v>
      </c>
      <c r="B144" s="353" t="s">
        <v>1515</v>
      </c>
      <c r="C144" s="354"/>
      <c r="D144" s="357" t="s">
        <v>56</v>
      </c>
      <c r="E144" s="325" t="s">
        <v>1454</v>
      </c>
    </row>
    <row r="145" spans="1:5" x14ac:dyDescent="0.2">
      <c r="A145" s="359"/>
      <c r="B145" s="360"/>
      <c r="C145" s="361"/>
      <c r="D145" s="362"/>
      <c r="E145" s="326" t="s">
        <v>1455</v>
      </c>
    </row>
    <row r="146" spans="1:5" x14ac:dyDescent="0.2">
      <c r="A146" s="343" t="s">
        <v>1522</v>
      </c>
      <c r="B146" s="345" t="s">
        <v>1515</v>
      </c>
      <c r="C146" s="346"/>
      <c r="D146" s="349" t="s">
        <v>56</v>
      </c>
      <c r="E146" s="327" t="s">
        <v>1454</v>
      </c>
    </row>
    <row r="147" spans="1:5" x14ac:dyDescent="0.2">
      <c r="A147" s="344"/>
      <c r="B147" s="347"/>
      <c r="C147" s="348"/>
      <c r="D147" s="350"/>
      <c r="E147" s="328" t="s">
        <v>1455</v>
      </c>
    </row>
    <row r="148" spans="1:5" x14ac:dyDescent="0.2">
      <c r="A148" s="351" t="s">
        <v>1523</v>
      </c>
      <c r="B148" s="353" t="s">
        <v>1515</v>
      </c>
      <c r="C148" s="354"/>
      <c r="D148" s="357" t="s">
        <v>56</v>
      </c>
      <c r="E148" s="325" t="s">
        <v>1454</v>
      </c>
    </row>
    <row r="149" spans="1:5" x14ac:dyDescent="0.2">
      <c r="A149" s="359"/>
      <c r="B149" s="360"/>
      <c r="C149" s="361"/>
      <c r="D149" s="362"/>
      <c r="E149" s="326" t="s">
        <v>1455</v>
      </c>
    </row>
    <row r="150" spans="1:5" x14ac:dyDescent="0.2">
      <c r="A150" s="343" t="s">
        <v>1524</v>
      </c>
      <c r="B150" s="345" t="s">
        <v>1515</v>
      </c>
      <c r="C150" s="346"/>
      <c r="D150" s="349" t="s">
        <v>56</v>
      </c>
      <c r="E150" s="327" t="s">
        <v>1454</v>
      </c>
    </row>
    <row r="151" spans="1:5" x14ac:dyDescent="0.2">
      <c r="A151" s="344"/>
      <c r="B151" s="347"/>
      <c r="C151" s="348"/>
      <c r="D151" s="350"/>
      <c r="E151" s="328" t="s">
        <v>1455</v>
      </c>
    </row>
    <row r="152" spans="1:5" x14ac:dyDescent="0.2">
      <c r="A152" s="351" t="s">
        <v>1525</v>
      </c>
      <c r="B152" s="353" t="s">
        <v>1515</v>
      </c>
      <c r="C152" s="354"/>
      <c r="D152" s="357" t="s">
        <v>56</v>
      </c>
      <c r="E152" s="325" t="s">
        <v>1454</v>
      </c>
    </row>
    <row r="153" spans="1:5" x14ac:dyDescent="0.2">
      <c r="A153" s="359"/>
      <c r="B153" s="360"/>
      <c r="C153" s="361"/>
      <c r="D153" s="362"/>
      <c r="E153" s="326" t="s">
        <v>1455</v>
      </c>
    </row>
    <row r="154" spans="1:5" x14ac:dyDescent="0.2">
      <c r="A154" s="343" t="s">
        <v>1526</v>
      </c>
      <c r="B154" s="345" t="s">
        <v>1515</v>
      </c>
      <c r="C154" s="346"/>
      <c r="D154" s="349" t="s">
        <v>56</v>
      </c>
      <c r="E154" s="327" t="s">
        <v>1454</v>
      </c>
    </row>
    <row r="155" spans="1:5" x14ac:dyDescent="0.2">
      <c r="A155" s="344"/>
      <c r="B155" s="347"/>
      <c r="C155" s="348"/>
      <c r="D155" s="350"/>
      <c r="E155" s="328" t="s">
        <v>1455</v>
      </c>
    </row>
    <row r="156" spans="1:5" x14ac:dyDescent="0.2">
      <c r="A156" s="351" t="s">
        <v>1527</v>
      </c>
      <c r="B156" s="353" t="s">
        <v>1515</v>
      </c>
      <c r="C156" s="354"/>
      <c r="D156" s="357" t="s">
        <v>56</v>
      </c>
      <c r="E156" s="325" t="s">
        <v>1454</v>
      </c>
    </row>
    <row r="157" spans="1:5" x14ac:dyDescent="0.2">
      <c r="A157" s="359"/>
      <c r="B157" s="360"/>
      <c r="C157" s="361"/>
      <c r="D157" s="362"/>
      <c r="E157" s="326" t="s">
        <v>1455</v>
      </c>
    </row>
    <row r="158" spans="1:5" x14ac:dyDescent="0.2">
      <c r="A158" s="343" t="s">
        <v>1528</v>
      </c>
      <c r="B158" s="345" t="s">
        <v>1515</v>
      </c>
      <c r="C158" s="346"/>
      <c r="D158" s="349" t="s">
        <v>56</v>
      </c>
      <c r="E158" s="327" t="s">
        <v>1454</v>
      </c>
    </row>
    <row r="159" spans="1:5" x14ac:dyDescent="0.2">
      <c r="A159" s="344"/>
      <c r="B159" s="347"/>
      <c r="C159" s="348"/>
      <c r="D159" s="350"/>
      <c r="E159" s="328" t="s">
        <v>1455</v>
      </c>
    </row>
    <row r="160" spans="1:5" x14ac:dyDescent="0.2">
      <c r="A160" s="351" t="s">
        <v>1529</v>
      </c>
      <c r="B160" s="353" t="s">
        <v>1530</v>
      </c>
      <c r="C160" s="354"/>
      <c r="D160" s="357" t="s">
        <v>56</v>
      </c>
      <c r="E160" s="325" t="s">
        <v>1454</v>
      </c>
    </row>
    <row r="161" spans="1:5" x14ac:dyDescent="0.2">
      <c r="A161" s="359"/>
      <c r="B161" s="360"/>
      <c r="C161" s="361"/>
      <c r="D161" s="362"/>
      <c r="E161" s="326" t="s">
        <v>1455</v>
      </c>
    </row>
    <row r="162" spans="1:5" x14ac:dyDescent="0.2">
      <c r="A162" s="343" t="s">
        <v>1531</v>
      </c>
      <c r="B162" s="345" t="s">
        <v>1530</v>
      </c>
      <c r="C162" s="346"/>
      <c r="D162" s="349" t="s">
        <v>56</v>
      </c>
      <c r="E162" s="327" t="s">
        <v>1454</v>
      </c>
    </row>
    <row r="163" spans="1:5" x14ac:dyDescent="0.2">
      <c r="A163" s="344"/>
      <c r="B163" s="347"/>
      <c r="C163" s="348"/>
      <c r="D163" s="350"/>
      <c r="E163" s="328" t="s">
        <v>1455</v>
      </c>
    </row>
    <row r="164" spans="1:5" x14ac:dyDescent="0.2">
      <c r="A164" s="351" t="s">
        <v>1532</v>
      </c>
      <c r="B164" s="353" t="s">
        <v>1530</v>
      </c>
      <c r="C164" s="354"/>
      <c r="D164" s="357" t="s">
        <v>56</v>
      </c>
      <c r="E164" s="325" t="s">
        <v>1454</v>
      </c>
    </row>
    <row r="165" spans="1:5" x14ac:dyDescent="0.2">
      <c r="A165" s="359"/>
      <c r="B165" s="360"/>
      <c r="C165" s="361"/>
      <c r="D165" s="362"/>
      <c r="E165" s="326" t="s">
        <v>1455</v>
      </c>
    </row>
    <row r="166" spans="1:5" x14ac:dyDescent="0.2">
      <c r="A166" s="343" t="s">
        <v>1533</v>
      </c>
      <c r="B166" s="345" t="s">
        <v>1530</v>
      </c>
      <c r="C166" s="346"/>
      <c r="D166" s="349" t="s">
        <v>56</v>
      </c>
      <c r="E166" s="327" t="s">
        <v>1454</v>
      </c>
    </row>
    <row r="167" spans="1:5" x14ac:dyDescent="0.2">
      <c r="A167" s="344"/>
      <c r="B167" s="347"/>
      <c r="C167" s="348"/>
      <c r="D167" s="350"/>
      <c r="E167" s="328" t="s">
        <v>1455</v>
      </c>
    </row>
    <row r="168" spans="1:5" x14ac:dyDescent="0.2">
      <c r="A168" s="351" t="s">
        <v>1534</v>
      </c>
      <c r="B168" s="353" t="s">
        <v>1530</v>
      </c>
      <c r="C168" s="354"/>
      <c r="D168" s="357" t="s">
        <v>56</v>
      </c>
      <c r="E168" s="325" t="s">
        <v>1454</v>
      </c>
    </row>
    <row r="169" spans="1:5" x14ac:dyDescent="0.2">
      <c r="A169" s="359"/>
      <c r="B169" s="360"/>
      <c r="C169" s="361"/>
      <c r="D169" s="362"/>
      <c r="E169" s="326" t="s">
        <v>1455</v>
      </c>
    </row>
    <row r="170" spans="1:5" x14ac:dyDescent="0.2">
      <c r="A170" s="343" t="s">
        <v>1535</v>
      </c>
      <c r="B170" s="345" t="s">
        <v>1530</v>
      </c>
      <c r="C170" s="346"/>
      <c r="D170" s="349" t="s">
        <v>56</v>
      </c>
      <c r="E170" s="327" t="s">
        <v>1454</v>
      </c>
    </row>
    <row r="171" spans="1:5" x14ac:dyDescent="0.2">
      <c r="A171" s="344"/>
      <c r="B171" s="347"/>
      <c r="C171" s="348"/>
      <c r="D171" s="350"/>
      <c r="E171" s="328" t="s">
        <v>1455</v>
      </c>
    </row>
    <row r="172" spans="1:5" x14ac:dyDescent="0.2">
      <c r="A172" s="351" t="s">
        <v>1536</v>
      </c>
      <c r="B172" s="353" t="s">
        <v>1530</v>
      </c>
      <c r="C172" s="354"/>
      <c r="D172" s="357" t="s">
        <v>56</v>
      </c>
      <c r="E172" s="325" t="s">
        <v>1454</v>
      </c>
    </row>
    <row r="173" spans="1:5" x14ac:dyDescent="0.2">
      <c r="A173" s="359"/>
      <c r="B173" s="360"/>
      <c r="C173" s="361"/>
      <c r="D173" s="362"/>
      <c r="E173" s="326" t="s">
        <v>1455</v>
      </c>
    </row>
    <row r="174" spans="1:5" x14ac:dyDescent="0.2">
      <c r="A174" s="343" t="s">
        <v>1537</v>
      </c>
      <c r="B174" s="345" t="s">
        <v>1530</v>
      </c>
      <c r="C174" s="346"/>
      <c r="D174" s="349" t="s">
        <v>56</v>
      </c>
      <c r="E174" s="327" t="s">
        <v>1454</v>
      </c>
    </row>
    <row r="175" spans="1:5" x14ac:dyDescent="0.2">
      <c r="A175" s="344"/>
      <c r="B175" s="347"/>
      <c r="C175" s="348"/>
      <c r="D175" s="350"/>
      <c r="E175" s="328" t="s">
        <v>1455</v>
      </c>
    </row>
    <row r="176" spans="1:5" x14ac:dyDescent="0.2">
      <c r="A176" s="351" t="s">
        <v>1538</v>
      </c>
      <c r="B176" s="353" t="s">
        <v>1530</v>
      </c>
      <c r="C176" s="354"/>
      <c r="D176" s="357" t="s">
        <v>56</v>
      </c>
      <c r="E176" s="325" t="s">
        <v>1454</v>
      </c>
    </row>
    <row r="177" spans="1:5" x14ac:dyDescent="0.2">
      <c r="A177" s="359"/>
      <c r="B177" s="360"/>
      <c r="C177" s="361"/>
      <c r="D177" s="362"/>
      <c r="E177" s="326" t="s">
        <v>1455</v>
      </c>
    </row>
    <row r="178" spans="1:5" x14ac:dyDescent="0.2">
      <c r="A178" s="343" t="s">
        <v>1539</v>
      </c>
      <c r="B178" s="345" t="s">
        <v>1540</v>
      </c>
      <c r="C178" s="346"/>
      <c r="D178" s="349" t="s">
        <v>56</v>
      </c>
      <c r="E178" s="327" t="s">
        <v>1454</v>
      </c>
    </row>
    <row r="179" spans="1:5" x14ac:dyDescent="0.2">
      <c r="A179" s="344"/>
      <c r="B179" s="347"/>
      <c r="C179" s="348"/>
      <c r="D179" s="350"/>
      <c r="E179" s="328" t="s">
        <v>1455</v>
      </c>
    </row>
    <row r="180" spans="1:5" x14ac:dyDescent="0.2">
      <c r="A180" s="351" t="s">
        <v>1541</v>
      </c>
      <c r="B180" s="353" t="s">
        <v>1540</v>
      </c>
      <c r="C180" s="354"/>
      <c r="D180" s="357" t="s">
        <v>56</v>
      </c>
      <c r="E180" s="325" t="s">
        <v>1454</v>
      </c>
    </row>
    <row r="181" spans="1:5" x14ac:dyDescent="0.2">
      <c r="A181" s="359"/>
      <c r="B181" s="360"/>
      <c r="C181" s="361"/>
      <c r="D181" s="362"/>
      <c r="E181" s="326" t="s">
        <v>1455</v>
      </c>
    </row>
    <row r="182" spans="1:5" x14ac:dyDescent="0.2">
      <c r="A182" s="343" t="s">
        <v>1542</v>
      </c>
      <c r="B182" s="345" t="s">
        <v>1540</v>
      </c>
      <c r="C182" s="346"/>
      <c r="D182" s="349" t="s">
        <v>56</v>
      </c>
      <c r="E182" s="327" t="s">
        <v>1454</v>
      </c>
    </row>
    <row r="183" spans="1:5" x14ac:dyDescent="0.2">
      <c r="A183" s="344"/>
      <c r="B183" s="347"/>
      <c r="C183" s="348"/>
      <c r="D183" s="350"/>
      <c r="E183" s="328" t="s">
        <v>1455</v>
      </c>
    </row>
    <row r="184" spans="1:5" x14ac:dyDescent="0.2">
      <c r="A184" s="351" t="s">
        <v>1543</v>
      </c>
      <c r="B184" s="353" t="s">
        <v>1540</v>
      </c>
      <c r="C184" s="354"/>
      <c r="D184" s="357" t="s">
        <v>56</v>
      </c>
      <c r="E184" s="325" t="s">
        <v>1454</v>
      </c>
    </row>
    <row r="185" spans="1:5" x14ac:dyDescent="0.2">
      <c r="A185" s="359"/>
      <c r="B185" s="360"/>
      <c r="C185" s="361"/>
      <c r="D185" s="362"/>
      <c r="E185" s="326" t="s">
        <v>1455</v>
      </c>
    </row>
    <row r="186" spans="1:5" x14ac:dyDescent="0.2">
      <c r="A186" s="343" t="s">
        <v>1544</v>
      </c>
      <c r="B186" s="345" t="s">
        <v>1540</v>
      </c>
      <c r="C186" s="346"/>
      <c r="D186" s="349" t="s">
        <v>56</v>
      </c>
      <c r="E186" s="327" t="s">
        <v>1454</v>
      </c>
    </row>
    <row r="187" spans="1:5" x14ac:dyDescent="0.2">
      <c r="A187" s="344"/>
      <c r="B187" s="347"/>
      <c r="C187" s="348"/>
      <c r="D187" s="350"/>
      <c r="E187" s="328" t="s">
        <v>1455</v>
      </c>
    </row>
    <row r="188" spans="1:5" x14ac:dyDescent="0.2">
      <c r="A188" s="351" t="s">
        <v>1545</v>
      </c>
      <c r="B188" s="353" t="s">
        <v>1540</v>
      </c>
      <c r="C188" s="354"/>
      <c r="D188" s="357" t="s">
        <v>56</v>
      </c>
      <c r="E188" s="325" t="s">
        <v>1454</v>
      </c>
    </row>
    <row r="189" spans="1:5" x14ac:dyDescent="0.2">
      <c r="A189" s="359"/>
      <c r="B189" s="360"/>
      <c r="C189" s="361"/>
      <c r="D189" s="362"/>
      <c r="E189" s="326" t="s">
        <v>1455</v>
      </c>
    </row>
    <row r="190" spans="1:5" x14ac:dyDescent="0.2">
      <c r="A190" s="343" t="s">
        <v>1546</v>
      </c>
      <c r="B190" s="345" t="s">
        <v>1540</v>
      </c>
      <c r="C190" s="346"/>
      <c r="D190" s="349" t="s">
        <v>56</v>
      </c>
      <c r="E190" s="327" t="s">
        <v>1454</v>
      </c>
    </row>
    <row r="191" spans="1:5" x14ac:dyDescent="0.2">
      <c r="A191" s="344"/>
      <c r="B191" s="347"/>
      <c r="C191" s="348"/>
      <c r="D191" s="350"/>
      <c r="E191" s="328" t="s">
        <v>1455</v>
      </c>
    </row>
    <row r="192" spans="1:5" x14ac:dyDescent="0.2">
      <c r="A192" s="351" t="s">
        <v>1547</v>
      </c>
      <c r="B192" s="353" t="s">
        <v>1540</v>
      </c>
      <c r="C192" s="354"/>
      <c r="D192" s="357" t="s">
        <v>56</v>
      </c>
      <c r="E192" s="325" t="s">
        <v>1454</v>
      </c>
    </row>
    <row r="193" spans="1:5" x14ac:dyDescent="0.2">
      <c r="A193" s="359"/>
      <c r="B193" s="360"/>
      <c r="C193" s="361"/>
      <c r="D193" s="362"/>
      <c r="E193" s="326" t="s">
        <v>1455</v>
      </c>
    </row>
    <row r="194" spans="1:5" x14ac:dyDescent="0.2">
      <c r="A194" s="343" t="s">
        <v>1548</v>
      </c>
      <c r="B194" s="345" t="s">
        <v>1540</v>
      </c>
      <c r="C194" s="346"/>
      <c r="D194" s="349" t="s">
        <v>56</v>
      </c>
      <c r="E194" s="327" t="s">
        <v>1454</v>
      </c>
    </row>
    <row r="195" spans="1:5" x14ac:dyDescent="0.2">
      <c r="A195" s="344"/>
      <c r="B195" s="347"/>
      <c r="C195" s="348"/>
      <c r="D195" s="350"/>
      <c r="E195" s="328" t="s">
        <v>1455</v>
      </c>
    </row>
    <row r="196" spans="1:5" x14ac:dyDescent="0.2">
      <c r="A196" s="351" t="s">
        <v>1549</v>
      </c>
      <c r="B196" s="353" t="s">
        <v>1540</v>
      </c>
      <c r="C196" s="354"/>
      <c r="D196" s="357" t="s">
        <v>56</v>
      </c>
      <c r="E196" s="325" t="s">
        <v>1454</v>
      </c>
    </row>
    <row r="197" spans="1:5" x14ac:dyDescent="0.2">
      <c r="A197" s="359"/>
      <c r="B197" s="360"/>
      <c r="C197" s="361"/>
      <c r="D197" s="362"/>
      <c r="E197" s="326" t="s">
        <v>1455</v>
      </c>
    </row>
    <row r="198" spans="1:5" x14ac:dyDescent="0.2">
      <c r="A198" s="343" t="s">
        <v>1550</v>
      </c>
      <c r="B198" s="345" t="s">
        <v>1540</v>
      </c>
      <c r="C198" s="346"/>
      <c r="D198" s="349" t="s">
        <v>56</v>
      </c>
      <c r="E198" s="327" t="s">
        <v>1454</v>
      </c>
    </row>
    <row r="199" spans="1:5" x14ac:dyDescent="0.2">
      <c r="A199" s="344"/>
      <c r="B199" s="347"/>
      <c r="C199" s="348"/>
      <c r="D199" s="350"/>
      <c r="E199" s="328" t="s">
        <v>1455</v>
      </c>
    </row>
    <row r="200" spans="1:5" x14ac:dyDescent="0.2">
      <c r="A200" s="351" t="s">
        <v>1551</v>
      </c>
      <c r="B200" s="353" t="s">
        <v>1540</v>
      </c>
      <c r="C200" s="354"/>
      <c r="D200" s="357" t="s">
        <v>56</v>
      </c>
      <c r="E200" s="325" t="s">
        <v>1454</v>
      </c>
    </row>
    <row r="201" spans="1:5" x14ac:dyDescent="0.2">
      <c r="A201" s="359"/>
      <c r="B201" s="360"/>
      <c r="C201" s="361"/>
      <c r="D201" s="362"/>
      <c r="E201" s="326" t="s">
        <v>1455</v>
      </c>
    </row>
    <row r="202" spans="1:5" x14ac:dyDescent="0.2">
      <c r="A202" s="343" t="s">
        <v>1552</v>
      </c>
      <c r="B202" s="345" t="s">
        <v>1540</v>
      </c>
      <c r="C202" s="346"/>
      <c r="D202" s="349" t="s">
        <v>56</v>
      </c>
      <c r="E202" s="327" t="s">
        <v>1454</v>
      </c>
    </row>
    <row r="203" spans="1:5" x14ac:dyDescent="0.2">
      <c r="A203" s="344"/>
      <c r="B203" s="347"/>
      <c r="C203" s="348"/>
      <c r="D203" s="350"/>
      <c r="E203" s="328" t="s">
        <v>1455</v>
      </c>
    </row>
    <row r="204" spans="1:5" x14ac:dyDescent="0.2">
      <c r="A204" s="351" t="s">
        <v>1553</v>
      </c>
      <c r="B204" s="353" t="s">
        <v>1540</v>
      </c>
      <c r="C204" s="354"/>
      <c r="D204" s="357" t="s">
        <v>56</v>
      </c>
      <c r="E204" s="325" t="s">
        <v>1454</v>
      </c>
    </row>
    <row r="205" spans="1:5" x14ac:dyDescent="0.2">
      <c r="A205" s="359"/>
      <c r="B205" s="360"/>
      <c r="C205" s="361"/>
      <c r="D205" s="362"/>
      <c r="E205" s="326" t="s">
        <v>1455</v>
      </c>
    </row>
    <row r="206" spans="1:5" x14ac:dyDescent="0.2">
      <c r="A206" s="343" t="s">
        <v>1554</v>
      </c>
      <c r="B206" s="345" t="s">
        <v>1555</v>
      </c>
      <c r="C206" s="346"/>
      <c r="D206" s="349" t="s">
        <v>56</v>
      </c>
      <c r="E206" s="327" t="s">
        <v>1454</v>
      </c>
    </row>
    <row r="207" spans="1:5" x14ac:dyDescent="0.2">
      <c r="A207" s="344"/>
      <c r="B207" s="347"/>
      <c r="C207" s="348"/>
      <c r="D207" s="350"/>
      <c r="E207" s="328" t="s">
        <v>1455</v>
      </c>
    </row>
    <row r="208" spans="1:5" x14ac:dyDescent="0.2">
      <c r="A208" s="351" t="s">
        <v>1556</v>
      </c>
      <c r="B208" s="353" t="s">
        <v>1555</v>
      </c>
      <c r="C208" s="354"/>
      <c r="D208" s="357" t="s">
        <v>56</v>
      </c>
      <c r="E208" s="325" t="s">
        <v>1454</v>
      </c>
    </row>
    <row r="209" spans="1:5" x14ac:dyDescent="0.2">
      <c r="A209" s="359"/>
      <c r="B209" s="360"/>
      <c r="C209" s="361"/>
      <c r="D209" s="362"/>
      <c r="E209" s="326" t="s">
        <v>1455</v>
      </c>
    </row>
    <row r="210" spans="1:5" x14ac:dyDescent="0.2">
      <c r="A210" s="343" t="s">
        <v>1557</v>
      </c>
      <c r="B210" s="345" t="s">
        <v>1540</v>
      </c>
      <c r="C210" s="346"/>
      <c r="D210" s="349" t="s">
        <v>56</v>
      </c>
      <c r="E210" s="327" t="s">
        <v>1454</v>
      </c>
    </row>
    <row r="211" spans="1:5" x14ac:dyDescent="0.2">
      <c r="A211" s="344"/>
      <c r="B211" s="347"/>
      <c r="C211" s="348"/>
      <c r="D211" s="350"/>
      <c r="E211" s="328" t="s">
        <v>1455</v>
      </c>
    </row>
    <row r="212" spans="1:5" x14ac:dyDescent="0.2">
      <c r="A212" s="351" t="s">
        <v>1558</v>
      </c>
      <c r="B212" s="353" t="s">
        <v>1540</v>
      </c>
      <c r="C212" s="354"/>
      <c r="D212" s="357" t="s">
        <v>56</v>
      </c>
      <c r="E212" s="325" t="s">
        <v>1454</v>
      </c>
    </row>
    <row r="213" spans="1:5" x14ac:dyDescent="0.2">
      <c r="A213" s="359"/>
      <c r="B213" s="360"/>
      <c r="C213" s="361"/>
      <c r="D213" s="362"/>
      <c r="E213" s="326" t="s">
        <v>1455</v>
      </c>
    </row>
    <row r="214" spans="1:5" x14ac:dyDescent="0.2">
      <c r="A214" s="343" t="s">
        <v>1559</v>
      </c>
      <c r="B214" s="345" t="s">
        <v>1555</v>
      </c>
      <c r="C214" s="346"/>
      <c r="D214" s="349" t="s">
        <v>56</v>
      </c>
      <c r="E214" s="327" t="s">
        <v>1454</v>
      </c>
    </row>
    <row r="215" spans="1:5" x14ac:dyDescent="0.2">
      <c r="A215" s="344"/>
      <c r="B215" s="347"/>
      <c r="C215" s="348"/>
      <c r="D215" s="350"/>
      <c r="E215" s="328" t="s">
        <v>1455</v>
      </c>
    </row>
    <row r="216" spans="1:5" x14ac:dyDescent="0.2">
      <c r="A216" s="351" t="s">
        <v>1560</v>
      </c>
      <c r="B216" s="353" t="s">
        <v>1561</v>
      </c>
      <c r="C216" s="354"/>
      <c r="D216" s="357" t="s">
        <v>56</v>
      </c>
      <c r="E216" s="325" t="s">
        <v>1454</v>
      </c>
    </row>
    <row r="217" spans="1:5" x14ac:dyDescent="0.2">
      <c r="A217" s="359"/>
      <c r="B217" s="360"/>
      <c r="C217" s="361"/>
      <c r="D217" s="362"/>
      <c r="E217" s="326" t="s">
        <v>1455</v>
      </c>
    </row>
    <row r="218" spans="1:5" x14ac:dyDescent="0.2">
      <c r="A218" s="343" t="s">
        <v>1562</v>
      </c>
      <c r="B218" s="345" t="s">
        <v>1561</v>
      </c>
      <c r="C218" s="346"/>
      <c r="D218" s="349" t="s">
        <v>56</v>
      </c>
      <c r="E218" s="327" t="s">
        <v>1454</v>
      </c>
    </row>
    <row r="219" spans="1:5" x14ac:dyDescent="0.2">
      <c r="A219" s="344"/>
      <c r="B219" s="347"/>
      <c r="C219" s="348"/>
      <c r="D219" s="350"/>
      <c r="E219" s="328" t="s">
        <v>1455</v>
      </c>
    </row>
    <row r="220" spans="1:5" x14ac:dyDescent="0.2">
      <c r="A220" s="351" t="s">
        <v>1563</v>
      </c>
      <c r="B220" s="353" t="s">
        <v>1561</v>
      </c>
      <c r="C220" s="354"/>
      <c r="D220" s="357" t="s">
        <v>56</v>
      </c>
      <c r="E220" s="325" t="s">
        <v>1454</v>
      </c>
    </row>
    <row r="221" spans="1:5" x14ac:dyDescent="0.2">
      <c r="A221" s="359"/>
      <c r="B221" s="360"/>
      <c r="C221" s="361"/>
      <c r="D221" s="362"/>
      <c r="E221" s="326" t="s">
        <v>1455</v>
      </c>
    </row>
    <row r="222" spans="1:5" x14ac:dyDescent="0.2">
      <c r="A222" s="343" t="s">
        <v>1564</v>
      </c>
      <c r="B222" s="345" t="s">
        <v>1561</v>
      </c>
      <c r="C222" s="346"/>
      <c r="D222" s="349" t="s">
        <v>56</v>
      </c>
      <c r="E222" s="327" t="s">
        <v>1454</v>
      </c>
    </row>
    <row r="223" spans="1:5" x14ac:dyDescent="0.2">
      <c r="A223" s="344"/>
      <c r="B223" s="347"/>
      <c r="C223" s="348"/>
      <c r="D223" s="350"/>
      <c r="E223" s="328" t="s">
        <v>1455</v>
      </c>
    </row>
    <row r="224" spans="1:5" x14ac:dyDescent="0.2">
      <c r="A224" s="351" t="s">
        <v>1565</v>
      </c>
      <c r="B224" s="353" t="s">
        <v>1561</v>
      </c>
      <c r="C224" s="354"/>
      <c r="D224" s="357" t="s">
        <v>56</v>
      </c>
      <c r="E224" s="325" t="s">
        <v>1454</v>
      </c>
    </row>
    <row r="225" spans="1:5" x14ac:dyDescent="0.2">
      <c r="A225" s="359"/>
      <c r="B225" s="360"/>
      <c r="C225" s="361"/>
      <c r="D225" s="362"/>
      <c r="E225" s="326" t="s">
        <v>1455</v>
      </c>
    </row>
    <row r="226" spans="1:5" x14ac:dyDescent="0.2">
      <c r="A226" s="343" t="s">
        <v>1566</v>
      </c>
      <c r="B226" s="345" t="s">
        <v>1561</v>
      </c>
      <c r="C226" s="346"/>
      <c r="D226" s="349" t="s">
        <v>56</v>
      </c>
      <c r="E226" s="327" t="s">
        <v>1454</v>
      </c>
    </row>
    <row r="227" spans="1:5" x14ac:dyDescent="0.2">
      <c r="A227" s="344"/>
      <c r="B227" s="347"/>
      <c r="C227" s="348"/>
      <c r="D227" s="350"/>
      <c r="E227" s="328" t="s">
        <v>1455</v>
      </c>
    </row>
    <row r="228" spans="1:5" x14ac:dyDescent="0.2">
      <c r="A228" s="351" t="s">
        <v>1567</v>
      </c>
      <c r="B228" s="353" t="s">
        <v>1561</v>
      </c>
      <c r="C228" s="354"/>
      <c r="D228" s="357" t="s">
        <v>56</v>
      </c>
      <c r="E228" s="325" t="s">
        <v>1454</v>
      </c>
    </row>
    <row r="229" spans="1:5" x14ac:dyDescent="0.2">
      <c r="A229" s="359"/>
      <c r="B229" s="360"/>
      <c r="C229" s="361"/>
      <c r="D229" s="362"/>
      <c r="E229" s="326" t="s">
        <v>1455</v>
      </c>
    </row>
    <row r="230" spans="1:5" x14ac:dyDescent="0.2">
      <c r="A230" s="343" t="s">
        <v>1568</v>
      </c>
      <c r="B230" s="345" t="s">
        <v>1561</v>
      </c>
      <c r="C230" s="346"/>
      <c r="D230" s="349" t="s">
        <v>56</v>
      </c>
      <c r="E230" s="327" t="s">
        <v>1454</v>
      </c>
    </row>
    <row r="231" spans="1:5" x14ac:dyDescent="0.2">
      <c r="A231" s="344"/>
      <c r="B231" s="347"/>
      <c r="C231" s="348"/>
      <c r="D231" s="350"/>
      <c r="E231" s="328" t="s">
        <v>1455</v>
      </c>
    </row>
    <row r="232" spans="1:5" x14ac:dyDescent="0.2">
      <c r="A232" s="351" t="s">
        <v>1569</v>
      </c>
      <c r="B232" s="353" t="s">
        <v>1561</v>
      </c>
      <c r="C232" s="354"/>
      <c r="D232" s="357" t="s">
        <v>56</v>
      </c>
      <c r="E232" s="325" t="s">
        <v>1454</v>
      </c>
    </row>
    <row r="233" spans="1:5" x14ac:dyDescent="0.2">
      <c r="A233" s="359"/>
      <c r="B233" s="360"/>
      <c r="C233" s="361"/>
      <c r="D233" s="362"/>
      <c r="E233" s="326" t="s">
        <v>1455</v>
      </c>
    </row>
    <row r="234" spans="1:5" x14ac:dyDescent="0.2">
      <c r="A234" s="343" t="s">
        <v>1570</v>
      </c>
      <c r="B234" s="345" t="s">
        <v>1561</v>
      </c>
      <c r="C234" s="346"/>
      <c r="D234" s="349" t="s">
        <v>56</v>
      </c>
      <c r="E234" s="327" t="s">
        <v>1454</v>
      </c>
    </row>
    <row r="235" spans="1:5" x14ac:dyDescent="0.2">
      <c r="A235" s="344"/>
      <c r="B235" s="347"/>
      <c r="C235" s="348"/>
      <c r="D235" s="350"/>
      <c r="E235" s="328" t="s">
        <v>1455</v>
      </c>
    </row>
    <row r="236" spans="1:5" x14ac:dyDescent="0.2">
      <c r="A236" s="351" t="s">
        <v>1571</v>
      </c>
      <c r="B236" s="353" t="s">
        <v>1561</v>
      </c>
      <c r="C236" s="354"/>
      <c r="D236" s="357" t="s">
        <v>56</v>
      </c>
      <c r="E236" s="325" t="s">
        <v>1454</v>
      </c>
    </row>
    <row r="237" spans="1:5" x14ac:dyDescent="0.2">
      <c r="A237" s="359"/>
      <c r="B237" s="360"/>
      <c r="C237" s="361"/>
      <c r="D237" s="362"/>
      <c r="E237" s="326" t="s">
        <v>1455</v>
      </c>
    </row>
    <row r="238" spans="1:5" x14ac:dyDescent="0.2">
      <c r="A238" s="343" t="s">
        <v>1572</v>
      </c>
      <c r="B238" s="345" t="s">
        <v>1561</v>
      </c>
      <c r="C238" s="346"/>
      <c r="D238" s="349" t="s">
        <v>56</v>
      </c>
      <c r="E238" s="327" t="s">
        <v>1454</v>
      </c>
    </row>
    <row r="239" spans="1:5" x14ac:dyDescent="0.2">
      <c r="A239" s="344"/>
      <c r="B239" s="347"/>
      <c r="C239" s="348"/>
      <c r="D239" s="350"/>
      <c r="E239" s="328" t="s">
        <v>1455</v>
      </c>
    </row>
    <row r="240" spans="1:5" x14ac:dyDescent="0.2">
      <c r="A240" s="351" t="s">
        <v>1573</v>
      </c>
      <c r="B240" s="353" t="s">
        <v>1561</v>
      </c>
      <c r="C240" s="354"/>
      <c r="D240" s="357" t="s">
        <v>56</v>
      </c>
      <c r="E240" s="325" t="s">
        <v>1454</v>
      </c>
    </row>
    <row r="241" spans="1:5" x14ac:dyDescent="0.2">
      <c r="A241" s="359"/>
      <c r="B241" s="360"/>
      <c r="C241" s="361"/>
      <c r="D241" s="362"/>
      <c r="E241" s="326" t="s">
        <v>1455</v>
      </c>
    </row>
    <row r="242" spans="1:5" x14ac:dyDescent="0.2">
      <c r="A242" s="343" t="s">
        <v>1574</v>
      </c>
      <c r="B242" s="345" t="s">
        <v>1561</v>
      </c>
      <c r="C242" s="346"/>
      <c r="D242" s="349" t="s">
        <v>56</v>
      </c>
      <c r="E242" s="327" t="s">
        <v>1454</v>
      </c>
    </row>
    <row r="243" spans="1:5" x14ac:dyDescent="0.2">
      <c r="A243" s="344"/>
      <c r="B243" s="347"/>
      <c r="C243" s="348"/>
      <c r="D243" s="350"/>
      <c r="E243" s="328" t="s">
        <v>1455</v>
      </c>
    </row>
    <row r="244" spans="1:5" x14ac:dyDescent="0.2">
      <c r="A244" s="351" t="s">
        <v>1575</v>
      </c>
      <c r="B244" s="353" t="s">
        <v>1561</v>
      </c>
      <c r="C244" s="354"/>
      <c r="D244" s="357" t="s">
        <v>56</v>
      </c>
      <c r="E244" s="325" t="s">
        <v>1454</v>
      </c>
    </row>
    <row r="245" spans="1:5" x14ac:dyDescent="0.2">
      <c r="A245" s="359"/>
      <c r="B245" s="360"/>
      <c r="C245" s="361"/>
      <c r="D245" s="362"/>
      <c r="E245" s="326" t="s">
        <v>1455</v>
      </c>
    </row>
    <row r="246" spans="1:5" x14ac:dyDescent="0.2">
      <c r="A246" s="343" t="s">
        <v>1576</v>
      </c>
      <c r="B246" s="345" t="s">
        <v>1561</v>
      </c>
      <c r="C246" s="346"/>
      <c r="D246" s="349" t="s">
        <v>56</v>
      </c>
      <c r="E246" s="327" t="s">
        <v>1454</v>
      </c>
    </row>
    <row r="247" spans="1:5" x14ac:dyDescent="0.2">
      <c r="A247" s="344"/>
      <c r="B247" s="347"/>
      <c r="C247" s="348"/>
      <c r="D247" s="350"/>
      <c r="E247" s="328" t="s">
        <v>1455</v>
      </c>
    </row>
    <row r="248" spans="1:5" x14ac:dyDescent="0.2">
      <c r="A248" s="351" t="s">
        <v>1577</v>
      </c>
      <c r="B248" s="353" t="s">
        <v>1561</v>
      </c>
      <c r="C248" s="354"/>
      <c r="D248" s="357" t="s">
        <v>56</v>
      </c>
      <c r="E248" s="325" t="s">
        <v>1454</v>
      </c>
    </row>
    <row r="249" spans="1:5" x14ac:dyDescent="0.2">
      <c r="A249" s="359"/>
      <c r="B249" s="360"/>
      <c r="C249" s="361"/>
      <c r="D249" s="362"/>
      <c r="E249" s="326" t="s">
        <v>1455</v>
      </c>
    </row>
    <row r="250" spans="1:5" x14ac:dyDescent="0.2">
      <c r="A250" s="343" t="s">
        <v>1578</v>
      </c>
      <c r="B250" s="345" t="s">
        <v>1561</v>
      </c>
      <c r="C250" s="346"/>
      <c r="D250" s="349" t="s">
        <v>56</v>
      </c>
      <c r="E250" s="327" t="s">
        <v>1454</v>
      </c>
    </row>
    <row r="251" spans="1:5" x14ac:dyDescent="0.2">
      <c r="A251" s="344"/>
      <c r="B251" s="347"/>
      <c r="C251" s="348"/>
      <c r="D251" s="350"/>
      <c r="E251" s="328" t="s">
        <v>1455</v>
      </c>
    </row>
    <row r="252" spans="1:5" x14ac:dyDescent="0.2">
      <c r="A252" s="351" t="s">
        <v>1579</v>
      </c>
      <c r="B252" s="353" t="s">
        <v>1580</v>
      </c>
      <c r="C252" s="354"/>
      <c r="D252" s="357" t="s">
        <v>56</v>
      </c>
      <c r="E252" s="325" t="s">
        <v>1454</v>
      </c>
    </row>
    <row r="253" spans="1:5" x14ac:dyDescent="0.2">
      <c r="A253" s="359"/>
      <c r="B253" s="360"/>
      <c r="C253" s="361"/>
      <c r="D253" s="362"/>
      <c r="E253" s="326" t="s">
        <v>1455</v>
      </c>
    </row>
    <row r="254" spans="1:5" x14ac:dyDescent="0.2">
      <c r="A254" s="343" t="s">
        <v>1581</v>
      </c>
      <c r="B254" s="345" t="s">
        <v>1580</v>
      </c>
      <c r="C254" s="346"/>
      <c r="D254" s="349" t="s">
        <v>56</v>
      </c>
      <c r="E254" s="327" t="s">
        <v>1454</v>
      </c>
    </row>
    <row r="255" spans="1:5" x14ac:dyDescent="0.2">
      <c r="A255" s="344"/>
      <c r="B255" s="347"/>
      <c r="C255" s="348"/>
      <c r="D255" s="350"/>
      <c r="E255" s="328" t="s">
        <v>1455</v>
      </c>
    </row>
    <row r="256" spans="1:5" x14ac:dyDescent="0.2">
      <c r="A256" s="351" t="s">
        <v>1582</v>
      </c>
      <c r="B256" s="353" t="s">
        <v>1580</v>
      </c>
      <c r="C256" s="354"/>
      <c r="D256" s="357" t="s">
        <v>56</v>
      </c>
      <c r="E256" s="325" t="s">
        <v>1454</v>
      </c>
    </row>
    <row r="257" spans="1:5" x14ac:dyDescent="0.2">
      <c r="A257" s="359"/>
      <c r="B257" s="360"/>
      <c r="C257" s="361"/>
      <c r="D257" s="362"/>
      <c r="E257" s="326" t="s">
        <v>1455</v>
      </c>
    </row>
    <row r="258" spans="1:5" x14ac:dyDescent="0.2">
      <c r="A258" s="343" t="s">
        <v>1583</v>
      </c>
      <c r="B258" s="345" t="s">
        <v>1580</v>
      </c>
      <c r="C258" s="346"/>
      <c r="D258" s="349" t="s">
        <v>56</v>
      </c>
      <c r="E258" s="327" t="s">
        <v>1454</v>
      </c>
    </row>
    <row r="259" spans="1:5" x14ac:dyDescent="0.2">
      <c r="A259" s="344"/>
      <c r="B259" s="347"/>
      <c r="C259" s="348"/>
      <c r="D259" s="350"/>
      <c r="E259" s="328" t="s">
        <v>1455</v>
      </c>
    </row>
    <row r="260" spans="1:5" x14ac:dyDescent="0.2">
      <c r="A260" s="351" t="s">
        <v>1584</v>
      </c>
      <c r="B260" s="353" t="s">
        <v>1580</v>
      </c>
      <c r="C260" s="354"/>
      <c r="D260" s="357" t="s">
        <v>56</v>
      </c>
      <c r="E260" s="325" t="s">
        <v>1454</v>
      </c>
    </row>
    <row r="261" spans="1:5" x14ac:dyDescent="0.2">
      <c r="A261" s="359"/>
      <c r="B261" s="360"/>
      <c r="C261" s="361"/>
      <c r="D261" s="362"/>
      <c r="E261" s="326" t="s">
        <v>1455</v>
      </c>
    </row>
    <row r="262" spans="1:5" x14ac:dyDescent="0.2">
      <c r="A262" s="343" t="s">
        <v>1585</v>
      </c>
      <c r="B262" s="345" t="s">
        <v>1580</v>
      </c>
      <c r="C262" s="346"/>
      <c r="D262" s="349" t="s">
        <v>56</v>
      </c>
      <c r="E262" s="327" t="s">
        <v>1454</v>
      </c>
    </row>
    <row r="263" spans="1:5" x14ac:dyDescent="0.2">
      <c r="A263" s="344"/>
      <c r="B263" s="347"/>
      <c r="C263" s="348"/>
      <c r="D263" s="350"/>
      <c r="E263" s="328" t="s">
        <v>1455</v>
      </c>
    </row>
    <row r="264" spans="1:5" x14ac:dyDescent="0.2">
      <c r="A264" s="351" t="s">
        <v>1586</v>
      </c>
      <c r="B264" s="353" t="s">
        <v>1580</v>
      </c>
      <c r="C264" s="354"/>
      <c r="D264" s="357" t="s">
        <v>56</v>
      </c>
      <c r="E264" s="325" t="s">
        <v>1454</v>
      </c>
    </row>
    <row r="265" spans="1:5" x14ac:dyDescent="0.2">
      <c r="A265" s="359"/>
      <c r="B265" s="360"/>
      <c r="C265" s="361"/>
      <c r="D265" s="362"/>
      <c r="E265" s="326" t="s">
        <v>1455</v>
      </c>
    </row>
    <row r="266" spans="1:5" x14ac:dyDescent="0.2">
      <c r="A266" s="343" t="s">
        <v>1587</v>
      </c>
      <c r="B266" s="345" t="s">
        <v>1580</v>
      </c>
      <c r="C266" s="346"/>
      <c r="D266" s="349" t="s">
        <v>56</v>
      </c>
      <c r="E266" s="327" t="s">
        <v>1454</v>
      </c>
    </row>
    <row r="267" spans="1:5" x14ac:dyDescent="0.2">
      <c r="A267" s="344"/>
      <c r="B267" s="347"/>
      <c r="C267" s="348"/>
      <c r="D267" s="350"/>
      <c r="E267" s="328" t="s">
        <v>1455</v>
      </c>
    </row>
    <row r="268" spans="1:5" x14ac:dyDescent="0.2">
      <c r="A268" s="351" t="s">
        <v>1588</v>
      </c>
      <c r="B268" s="353" t="s">
        <v>1580</v>
      </c>
      <c r="C268" s="354"/>
      <c r="D268" s="357" t="s">
        <v>56</v>
      </c>
      <c r="E268" s="325" t="s">
        <v>1454</v>
      </c>
    </row>
    <row r="269" spans="1:5" x14ac:dyDescent="0.2">
      <c r="A269" s="359"/>
      <c r="B269" s="360"/>
      <c r="C269" s="361"/>
      <c r="D269" s="362"/>
      <c r="E269" s="326" t="s">
        <v>1455</v>
      </c>
    </row>
    <row r="270" spans="1:5" x14ac:dyDescent="0.2">
      <c r="A270" s="343" t="s">
        <v>1589</v>
      </c>
      <c r="B270" s="345" t="s">
        <v>1590</v>
      </c>
      <c r="C270" s="346"/>
      <c r="D270" s="349" t="s">
        <v>56</v>
      </c>
      <c r="E270" s="327" t="s">
        <v>1454</v>
      </c>
    </row>
    <row r="271" spans="1:5" x14ac:dyDescent="0.2">
      <c r="A271" s="344"/>
      <c r="B271" s="347"/>
      <c r="C271" s="348"/>
      <c r="D271" s="350"/>
      <c r="E271" s="328" t="s">
        <v>1455</v>
      </c>
    </row>
    <row r="272" spans="1:5" x14ac:dyDescent="0.2">
      <c r="A272" s="351" t="s">
        <v>1591</v>
      </c>
      <c r="B272" s="353" t="s">
        <v>1590</v>
      </c>
      <c r="C272" s="354"/>
      <c r="D272" s="357" t="s">
        <v>56</v>
      </c>
      <c r="E272" s="325" t="s">
        <v>1454</v>
      </c>
    </row>
    <row r="273" spans="1:5" x14ac:dyDescent="0.2">
      <c r="A273" s="359"/>
      <c r="B273" s="360"/>
      <c r="C273" s="361"/>
      <c r="D273" s="362"/>
      <c r="E273" s="326" t="s">
        <v>1455</v>
      </c>
    </row>
    <row r="274" spans="1:5" x14ac:dyDescent="0.2">
      <c r="A274" s="343" t="s">
        <v>1549</v>
      </c>
      <c r="B274" s="345" t="s">
        <v>1590</v>
      </c>
      <c r="C274" s="346"/>
      <c r="D274" s="349" t="s">
        <v>56</v>
      </c>
      <c r="E274" s="327" t="s">
        <v>1454</v>
      </c>
    </row>
    <row r="275" spans="1:5" x14ac:dyDescent="0.2">
      <c r="A275" s="344"/>
      <c r="B275" s="347"/>
      <c r="C275" s="348"/>
      <c r="D275" s="350"/>
      <c r="E275" s="328" t="s">
        <v>1455</v>
      </c>
    </row>
    <row r="276" spans="1:5" x14ac:dyDescent="0.2">
      <c r="A276" s="351" t="s">
        <v>1592</v>
      </c>
      <c r="B276" s="353" t="s">
        <v>1590</v>
      </c>
      <c r="C276" s="354"/>
      <c r="D276" s="357" t="s">
        <v>56</v>
      </c>
      <c r="E276" s="325" t="s">
        <v>1454</v>
      </c>
    </row>
    <row r="277" spans="1:5" x14ac:dyDescent="0.2">
      <c r="A277" s="359"/>
      <c r="B277" s="360"/>
      <c r="C277" s="361"/>
      <c r="D277" s="362"/>
      <c r="E277" s="326" t="s">
        <v>1455</v>
      </c>
    </row>
    <row r="278" spans="1:5" x14ac:dyDescent="0.2">
      <c r="A278" s="343" t="s">
        <v>1593</v>
      </c>
      <c r="B278" s="345" t="s">
        <v>1590</v>
      </c>
      <c r="C278" s="346"/>
      <c r="D278" s="349" t="s">
        <v>56</v>
      </c>
      <c r="E278" s="327" t="s">
        <v>1454</v>
      </c>
    </row>
    <row r="279" spans="1:5" x14ac:dyDescent="0.2">
      <c r="A279" s="344"/>
      <c r="B279" s="347"/>
      <c r="C279" s="348"/>
      <c r="D279" s="350"/>
      <c r="E279" s="328" t="s">
        <v>1455</v>
      </c>
    </row>
    <row r="280" spans="1:5" x14ac:dyDescent="0.2">
      <c r="A280" s="351" t="s">
        <v>1594</v>
      </c>
      <c r="B280" s="353" t="s">
        <v>1590</v>
      </c>
      <c r="C280" s="354"/>
      <c r="D280" s="357" t="s">
        <v>56</v>
      </c>
      <c r="E280" s="325" t="s">
        <v>1454</v>
      </c>
    </row>
    <row r="281" spans="1:5" x14ac:dyDescent="0.2">
      <c r="A281" s="359"/>
      <c r="B281" s="360"/>
      <c r="C281" s="361"/>
      <c r="D281" s="362"/>
      <c r="E281" s="326" t="s">
        <v>1455</v>
      </c>
    </row>
    <row r="282" spans="1:5" x14ac:dyDescent="0.2">
      <c r="A282" s="343" t="s">
        <v>1595</v>
      </c>
      <c r="B282" s="345" t="s">
        <v>1590</v>
      </c>
      <c r="C282" s="346"/>
      <c r="D282" s="349" t="s">
        <v>56</v>
      </c>
      <c r="E282" s="327" t="s">
        <v>1454</v>
      </c>
    </row>
    <row r="283" spans="1:5" x14ac:dyDescent="0.2">
      <c r="A283" s="344"/>
      <c r="B283" s="347"/>
      <c r="C283" s="348"/>
      <c r="D283" s="350"/>
      <c r="E283" s="328" t="s">
        <v>1455</v>
      </c>
    </row>
    <row r="284" spans="1:5" x14ac:dyDescent="0.2">
      <c r="A284" s="351" t="s">
        <v>1596</v>
      </c>
      <c r="B284" s="353" t="s">
        <v>1590</v>
      </c>
      <c r="C284" s="354"/>
      <c r="D284" s="357" t="s">
        <v>56</v>
      </c>
      <c r="E284" s="325" t="s">
        <v>1454</v>
      </c>
    </row>
    <row r="285" spans="1:5" x14ac:dyDescent="0.2">
      <c r="A285" s="359"/>
      <c r="B285" s="360"/>
      <c r="C285" s="361"/>
      <c r="D285" s="362"/>
      <c r="E285" s="326" t="s">
        <v>1455</v>
      </c>
    </row>
    <row r="286" spans="1:5" x14ac:dyDescent="0.2">
      <c r="A286" s="343" t="s">
        <v>1597</v>
      </c>
      <c r="B286" s="345" t="s">
        <v>1590</v>
      </c>
      <c r="C286" s="346"/>
      <c r="D286" s="349" t="s">
        <v>56</v>
      </c>
      <c r="E286" s="327" t="s">
        <v>1454</v>
      </c>
    </row>
    <row r="287" spans="1:5" x14ac:dyDescent="0.2">
      <c r="A287" s="344"/>
      <c r="B287" s="347"/>
      <c r="C287" s="348"/>
      <c r="D287" s="350"/>
      <c r="E287" s="328" t="s">
        <v>1455</v>
      </c>
    </row>
    <row r="288" spans="1:5" x14ac:dyDescent="0.2">
      <c r="A288" s="351" t="s">
        <v>1598</v>
      </c>
      <c r="B288" s="353" t="s">
        <v>1590</v>
      </c>
      <c r="C288" s="354"/>
      <c r="D288" s="357" t="s">
        <v>56</v>
      </c>
      <c r="E288" s="325" t="s">
        <v>1454</v>
      </c>
    </row>
    <row r="289" spans="1:5" x14ac:dyDescent="0.2">
      <c r="A289" s="359"/>
      <c r="B289" s="360"/>
      <c r="C289" s="361"/>
      <c r="D289" s="362"/>
      <c r="E289" s="326" t="s">
        <v>1455</v>
      </c>
    </row>
    <row r="290" spans="1:5" x14ac:dyDescent="0.2">
      <c r="A290" s="343" t="s">
        <v>1599</v>
      </c>
      <c r="B290" s="345" t="s">
        <v>1600</v>
      </c>
      <c r="C290" s="346"/>
      <c r="D290" s="349" t="s">
        <v>56</v>
      </c>
      <c r="E290" s="327" t="s">
        <v>1454</v>
      </c>
    </row>
    <row r="291" spans="1:5" x14ac:dyDescent="0.2">
      <c r="A291" s="344"/>
      <c r="B291" s="347"/>
      <c r="C291" s="348"/>
      <c r="D291" s="350"/>
      <c r="E291" s="328" t="s">
        <v>1455</v>
      </c>
    </row>
    <row r="292" spans="1:5" x14ac:dyDescent="0.2">
      <c r="A292" s="351" t="s">
        <v>1601</v>
      </c>
      <c r="B292" s="353" t="s">
        <v>1600</v>
      </c>
      <c r="C292" s="354"/>
      <c r="D292" s="357" t="s">
        <v>56</v>
      </c>
      <c r="E292" s="325" t="s">
        <v>1454</v>
      </c>
    </row>
    <row r="293" spans="1:5" x14ac:dyDescent="0.2">
      <c r="A293" s="359"/>
      <c r="B293" s="360"/>
      <c r="C293" s="361"/>
      <c r="D293" s="362"/>
      <c r="E293" s="326" t="s">
        <v>1455</v>
      </c>
    </row>
    <row r="294" spans="1:5" x14ac:dyDescent="0.2">
      <c r="A294" s="343" t="s">
        <v>1602</v>
      </c>
      <c r="B294" s="345" t="s">
        <v>1600</v>
      </c>
      <c r="C294" s="346"/>
      <c r="D294" s="349" t="s">
        <v>56</v>
      </c>
      <c r="E294" s="327" t="s">
        <v>1454</v>
      </c>
    </row>
    <row r="295" spans="1:5" x14ac:dyDescent="0.2">
      <c r="A295" s="344"/>
      <c r="B295" s="347"/>
      <c r="C295" s="348"/>
      <c r="D295" s="350"/>
      <c r="E295" s="328" t="s">
        <v>1455</v>
      </c>
    </row>
    <row r="296" spans="1:5" x14ac:dyDescent="0.2">
      <c r="A296" s="351" t="s">
        <v>1603</v>
      </c>
      <c r="B296" s="353" t="s">
        <v>1600</v>
      </c>
      <c r="C296" s="354"/>
      <c r="D296" s="357" t="s">
        <v>56</v>
      </c>
      <c r="E296" s="325" t="s">
        <v>1454</v>
      </c>
    </row>
    <row r="297" spans="1:5" x14ac:dyDescent="0.2">
      <c r="A297" s="359"/>
      <c r="B297" s="360"/>
      <c r="C297" s="361"/>
      <c r="D297" s="362"/>
      <c r="E297" s="326" t="s">
        <v>1455</v>
      </c>
    </row>
    <row r="298" spans="1:5" x14ac:dyDescent="0.2">
      <c r="A298" s="343" t="s">
        <v>1604</v>
      </c>
      <c r="B298" s="345" t="s">
        <v>1600</v>
      </c>
      <c r="C298" s="346"/>
      <c r="D298" s="349" t="s">
        <v>56</v>
      </c>
      <c r="E298" s="327" t="s">
        <v>1454</v>
      </c>
    </row>
    <row r="299" spans="1:5" x14ac:dyDescent="0.2">
      <c r="A299" s="344"/>
      <c r="B299" s="347"/>
      <c r="C299" s="348"/>
      <c r="D299" s="350"/>
      <c r="E299" s="328" t="s">
        <v>1455</v>
      </c>
    </row>
    <row r="300" spans="1:5" x14ac:dyDescent="0.2">
      <c r="A300" s="351" t="s">
        <v>1605</v>
      </c>
      <c r="B300" s="353" t="s">
        <v>1507</v>
      </c>
      <c r="C300" s="354"/>
      <c r="D300" s="357" t="s">
        <v>56</v>
      </c>
      <c r="E300" s="325" t="s">
        <v>1454</v>
      </c>
    </row>
    <row r="301" spans="1:5" x14ac:dyDescent="0.2">
      <c r="A301" s="359"/>
      <c r="B301" s="360"/>
      <c r="C301" s="361"/>
      <c r="D301" s="362"/>
      <c r="E301" s="326" t="s">
        <v>1455</v>
      </c>
    </row>
    <row r="302" spans="1:5" x14ac:dyDescent="0.2">
      <c r="A302" s="343" t="s">
        <v>1453</v>
      </c>
      <c r="B302" s="345"/>
      <c r="C302" s="346"/>
      <c r="D302" s="349" t="s">
        <v>56</v>
      </c>
      <c r="E302" s="327" t="s">
        <v>1454</v>
      </c>
    </row>
    <row r="303" spans="1:5" x14ac:dyDescent="0.2">
      <c r="A303" s="344"/>
      <c r="B303" s="347"/>
      <c r="C303" s="348"/>
      <c r="D303" s="350"/>
      <c r="E303" s="328" t="s">
        <v>1455</v>
      </c>
    </row>
    <row r="304" spans="1:5" x14ac:dyDescent="0.2">
      <c r="A304" s="351" t="s">
        <v>1479</v>
      </c>
      <c r="B304" s="353"/>
      <c r="C304" s="354"/>
      <c r="D304" s="357" t="s">
        <v>56</v>
      </c>
      <c r="E304" s="325" t="s">
        <v>1454</v>
      </c>
    </row>
    <row r="305" spans="1:5" x14ac:dyDescent="0.2">
      <c r="A305" s="359"/>
      <c r="B305" s="360"/>
      <c r="C305" s="361"/>
      <c r="D305" s="362"/>
      <c r="E305" s="326" t="s">
        <v>1455</v>
      </c>
    </row>
    <row r="306" spans="1:5" x14ac:dyDescent="0.2">
      <c r="A306" s="343" t="s">
        <v>1489</v>
      </c>
      <c r="B306" s="345"/>
      <c r="C306" s="346"/>
      <c r="D306" s="349" t="s">
        <v>56</v>
      </c>
      <c r="E306" s="327" t="s">
        <v>1454</v>
      </c>
    </row>
    <row r="307" spans="1:5" x14ac:dyDescent="0.2">
      <c r="A307" s="344"/>
      <c r="B307" s="347"/>
      <c r="C307" s="348"/>
      <c r="D307" s="350"/>
      <c r="E307" s="328" t="s">
        <v>1455</v>
      </c>
    </row>
    <row r="308" spans="1:5" x14ac:dyDescent="0.2">
      <c r="A308" s="351" t="s">
        <v>1507</v>
      </c>
      <c r="B308" s="353"/>
      <c r="C308" s="354"/>
      <c r="D308" s="357" t="s">
        <v>56</v>
      </c>
      <c r="E308" s="325" t="s">
        <v>1454</v>
      </c>
    </row>
    <row r="309" spans="1:5" x14ac:dyDescent="0.2">
      <c r="A309" s="359"/>
      <c r="B309" s="360"/>
      <c r="C309" s="361"/>
      <c r="D309" s="362"/>
      <c r="E309" s="326" t="s">
        <v>1455</v>
      </c>
    </row>
    <row r="310" spans="1:5" x14ac:dyDescent="0.2">
      <c r="A310" s="343" t="s">
        <v>1600</v>
      </c>
      <c r="B310" s="345"/>
      <c r="C310" s="346"/>
      <c r="D310" s="349" t="s">
        <v>56</v>
      </c>
      <c r="E310" s="327" t="s">
        <v>1454</v>
      </c>
    </row>
    <row r="311" spans="1:5" x14ac:dyDescent="0.2">
      <c r="A311" s="344"/>
      <c r="B311" s="347"/>
      <c r="C311" s="348"/>
      <c r="D311" s="350"/>
      <c r="E311" s="328" t="s">
        <v>1455</v>
      </c>
    </row>
    <row r="312" spans="1:5" x14ac:dyDescent="0.2">
      <c r="A312" s="351" t="s">
        <v>1530</v>
      </c>
      <c r="B312" s="353"/>
      <c r="C312" s="354"/>
      <c r="D312" s="357" t="s">
        <v>56</v>
      </c>
      <c r="E312" s="325" t="s">
        <v>1454</v>
      </c>
    </row>
    <row r="313" spans="1:5" x14ac:dyDescent="0.2">
      <c r="A313" s="359"/>
      <c r="B313" s="360"/>
      <c r="C313" s="361"/>
      <c r="D313" s="362"/>
      <c r="E313" s="326" t="s">
        <v>1455</v>
      </c>
    </row>
    <row r="314" spans="1:5" x14ac:dyDescent="0.2">
      <c r="A314" s="343" t="s">
        <v>1540</v>
      </c>
      <c r="B314" s="345"/>
      <c r="C314" s="346"/>
      <c r="D314" s="349" t="s">
        <v>56</v>
      </c>
      <c r="E314" s="327" t="s">
        <v>1454</v>
      </c>
    </row>
    <row r="315" spans="1:5" x14ac:dyDescent="0.2">
      <c r="A315" s="344"/>
      <c r="B315" s="347"/>
      <c r="C315" s="348"/>
      <c r="D315" s="350"/>
      <c r="E315" s="328" t="s">
        <v>1455</v>
      </c>
    </row>
    <row r="316" spans="1:5" x14ac:dyDescent="0.2">
      <c r="A316" s="351" t="s">
        <v>1561</v>
      </c>
      <c r="B316" s="353"/>
      <c r="C316" s="354"/>
      <c r="D316" s="357" t="s">
        <v>56</v>
      </c>
      <c r="E316" s="325" t="s">
        <v>1454</v>
      </c>
    </row>
    <row r="317" spans="1:5" x14ac:dyDescent="0.2">
      <c r="A317" s="359"/>
      <c r="B317" s="360"/>
      <c r="C317" s="361"/>
      <c r="D317" s="362"/>
      <c r="E317" s="326" t="s">
        <v>1455</v>
      </c>
    </row>
    <row r="318" spans="1:5" x14ac:dyDescent="0.2">
      <c r="A318" s="343" t="s">
        <v>1580</v>
      </c>
      <c r="B318" s="345"/>
      <c r="C318" s="346"/>
      <c r="D318" s="349" t="s">
        <v>56</v>
      </c>
      <c r="E318" s="327" t="s">
        <v>1454</v>
      </c>
    </row>
    <row r="319" spans="1:5" x14ac:dyDescent="0.2">
      <c r="A319" s="344"/>
      <c r="B319" s="347"/>
      <c r="C319" s="348"/>
      <c r="D319" s="350"/>
      <c r="E319" s="328" t="s">
        <v>1455</v>
      </c>
    </row>
    <row r="320" spans="1:5" x14ac:dyDescent="0.2">
      <c r="A320" s="351" t="s">
        <v>1590</v>
      </c>
      <c r="B320" s="353"/>
      <c r="C320" s="354"/>
      <c r="D320" s="357" t="s">
        <v>56</v>
      </c>
      <c r="E320" s="325" t="s">
        <v>1454</v>
      </c>
    </row>
    <row r="321" spans="1:5" x14ac:dyDescent="0.2">
      <c r="A321" s="359"/>
      <c r="B321" s="360"/>
      <c r="C321" s="361"/>
      <c r="D321" s="362"/>
      <c r="E321" s="326" t="s">
        <v>1455</v>
      </c>
    </row>
    <row r="322" spans="1:5" x14ac:dyDescent="0.2">
      <c r="A322" s="343" t="s">
        <v>1515</v>
      </c>
      <c r="B322" s="345"/>
      <c r="C322" s="346"/>
      <c r="D322" s="349" t="s">
        <v>56</v>
      </c>
      <c r="E322" s="327" t="s">
        <v>1454</v>
      </c>
    </row>
    <row r="323" spans="1:5" x14ac:dyDescent="0.2">
      <c r="A323" s="344"/>
      <c r="B323" s="347"/>
      <c r="C323" s="348"/>
      <c r="D323" s="350"/>
      <c r="E323" s="328" t="s">
        <v>1455</v>
      </c>
    </row>
    <row r="324" spans="1:5" x14ac:dyDescent="0.2">
      <c r="A324" s="351" t="s">
        <v>1606</v>
      </c>
      <c r="B324" s="353" t="s">
        <v>1515</v>
      </c>
      <c r="C324" s="354"/>
      <c r="D324" s="357" t="s">
        <v>56</v>
      </c>
      <c r="E324" s="325" t="s">
        <v>1454</v>
      </c>
    </row>
    <row r="325" spans="1:5" x14ac:dyDescent="0.2">
      <c r="A325" s="359"/>
      <c r="B325" s="360"/>
      <c r="C325" s="361"/>
      <c r="D325" s="362"/>
      <c r="E325" s="326" t="s">
        <v>1455</v>
      </c>
    </row>
    <row r="326" spans="1:5" x14ac:dyDescent="0.2">
      <c r="A326" s="343" t="s">
        <v>1607</v>
      </c>
      <c r="B326" s="345" t="s">
        <v>1453</v>
      </c>
      <c r="C326" s="346"/>
      <c r="D326" s="349" t="s">
        <v>56</v>
      </c>
      <c r="E326" s="327" t="s">
        <v>1454</v>
      </c>
    </row>
    <row r="327" spans="1:5" x14ac:dyDescent="0.2">
      <c r="A327" s="344"/>
      <c r="B327" s="347"/>
      <c r="C327" s="348"/>
      <c r="D327" s="350"/>
      <c r="E327" s="328" t="s">
        <v>1455</v>
      </c>
    </row>
    <row r="328" spans="1:5" x14ac:dyDescent="0.2">
      <c r="A328" s="351" t="s">
        <v>1608</v>
      </c>
      <c r="B328" s="353" t="s">
        <v>1507</v>
      </c>
      <c r="C328" s="354"/>
      <c r="D328" s="357" t="s">
        <v>56</v>
      </c>
      <c r="E328" s="325" t="s">
        <v>1454</v>
      </c>
    </row>
    <row r="329" spans="1:5" x14ac:dyDescent="0.2">
      <c r="A329" s="359"/>
      <c r="B329" s="360"/>
      <c r="C329" s="361"/>
      <c r="D329" s="362"/>
      <c r="E329" s="326" t="s">
        <v>1455</v>
      </c>
    </row>
    <row r="330" spans="1:5" x14ac:dyDescent="0.2">
      <c r="A330" s="343" t="s">
        <v>1609</v>
      </c>
      <c r="B330" s="345" t="s">
        <v>1540</v>
      </c>
      <c r="C330" s="346"/>
      <c r="D330" s="349" t="s">
        <v>56</v>
      </c>
      <c r="E330" s="327" t="s">
        <v>1454</v>
      </c>
    </row>
    <row r="331" spans="1:5" x14ac:dyDescent="0.2">
      <c r="A331" s="344"/>
      <c r="B331" s="347"/>
      <c r="C331" s="348"/>
      <c r="D331" s="350"/>
      <c r="E331" s="328" t="s">
        <v>1455</v>
      </c>
    </row>
    <row r="332" spans="1:5" x14ac:dyDescent="0.2">
      <c r="A332" s="351" t="s">
        <v>1610</v>
      </c>
      <c r="B332" s="353" t="s">
        <v>1540</v>
      </c>
      <c r="C332" s="354"/>
      <c r="D332" s="357" t="s">
        <v>56</v>
      </c>
      <c r="E332" s="325" t="s">
        <v>1454</v>
      </c>
    </row>
    <row r="333" spans="1:5" x14ac:dyDescent="0.2">
      <c r="A333" s="359"/>
      <c r="B333" s="360"/>
      <c r="C333" s="361"/>
      <c r="D333" s="362"/>
      <c r="E333" s="326" t="s">
        <v>1455</v>
      </c>
    </row>
    <row r="334" spans="1:5" x14ac:dyDescent="0.2">
      <c r="A334" s="343" t="s">
        <v>1611</v>
      </c>
      <c r="B334" s="345" t="s">
        <v>1555</v>
      </c>
      <c r="C334" s="346"/>
      <c r="D334" s="349" t="s">
        <v>56</v>
      </c>
      <c r="E334" s="327" t="s">
        <v>1454</v>
      </c>
    </row>
    <row r="335" spans="1:5" x14ac:dyDescent="0.2">
      <c r="A335" s="344"/>
      <c r="B335" s="347"/>
      <c r="C335" s="348"/>
      <c r="D335" s="350"/>
      <c r="E335" s="328" t="s">
        <v>1455</v>
      </c>
    </row>
    <row r="336" spans="1:5" x14ac:dyDescent="0.2">
      <c r="A336" s="351" t="s">
        <v>1612</v>
      </c>
      <c r="B336" s="353" t="s">
        <v>1453</v>
      </c>
      <c r="C336" s="354"/>
      <c r="D336" s="357" t="s">
        <v>56</v>
      </c>
      <c r="E336" s="325" t="s">
        <v>1454</v>
      </c>
    </row>
    <row r="337" spans="1:5" x14ac:dyDescent="0.2">
      <c r="A337" s="359"/>
      <c r="B337" s="360"/>
      <c r="C337" s="361"/>
      <c r="D337" s="362"/>
      <c r="E337" s="326" t="s">
        <v>1455</v>
      </c>
    </row>
    <row r="338" spans="1:5" x14ac:dyDescent="0.2">
      <c r="A338" s="343" t="s">
        <v>1613</v>
      </c>
      <c r="B338" s="345" t="s">
        <v>1530</v>
      </c>
      <c r="C338" s="346"/>
      <c r="D338" s="349" t="s">
        <v>56</v>
      </c>
      <c r="E338" s="327" t="s">
        <v>1454</v>
      </c>
    </row>
    <row r="339" spans="1:5" x14ac:dyDescent="0.2">
      <c r="A339" s="344"/>
      <c r="B339" s="347"/>
      <c r="C339" s="348"/>
      <c r="D339" s="350"/>
      <c r="E339" s="328" t="s">
        <v>1455</v>
      </c>
    </row>
    <row r="340" spans="1:5" x14ac:dyDescent="0.2">
      <c r="A340" s="351" t="s">
        <v>1614</v>
      </c>
      <c r="B340" s="353" t="s">
        <v>1590</v>
      </c>
      <c r="C340" s="354"/>
      <c r="D340" s="357" t="s">
        <v>56</v>
      </c>
      <c r="E340" s="325" t="s">
        <v>1454</v>
      </c>
    </row>
    <row r="341" spans="1:5" x14ac:dyDescent="0.2">
      <c r="A341" s="359"/>
      <c r="B341" s="360"/>
      <c r="C341" s="361"/>
      <c r="D341" s="362"/>
      <c r="E341" s="326" t="s">
        <v>1455</v>
      </c>
    </row>
    <row r="342" spans="1:5" x14ac:dyDescent="0.2">
      <c r="A342" s="343" t="s">
        <v>1615</v>
      </c>
      <c r="B342" s="345" t="s">
        <v>1540</v>
      </c>
      <c r="C342" s="346"/>
      <c r="D342" s="349" t="s">
        <v>56</v>
      </c>
      <c r="E342" s="327" t="s">
        <v>1454</v>
      </c>
    </row>
    <row r="343" spans="1:5" x14ac:dyDescent="0.2">
      <c r="A343" s="344"/>
      <c r="B343" s="347"/>
      <c r="C343" s="348"/>
      <c r="D343" s="350"/>
      <c r="E343" s="328" t="s">
        <v>1455</v>
      </c>
    </row>
    <row r="344" spans="1:5" x14ac:dyDescent="0.2">
      <c r="A344" s="351" t="s">
        <v>1555</v>
      </c>
      <c r="B344" s="353"/>
      <c r="C344" s="354"/>
      <c r="D344" s="357" t="s">
        <v>56</v>
      </c>
      <c r="E344" s="325" t="s">
        <v>1454</v>
      </c>
    </row>
    <row r="345" spans="1:5" x14ac:dyDescent="0.2">
      <c r="A345" s="359"/>
      <c r="B345" s="360"/>
      <c r="C345" s="361"/>
      <c r="D345" s="362"/>
      <c r="E345" s="326" t="s">
        <v>1455</v>
      </c>
    </row>
    <row r="346" spans="1:5" x14ac:dyDescent="0.2">
      <c r="A346" s="323" t="s">
        <v>1616</v>
      </c>
      <c r="B346" s="365"/>
      <c r="C346" s="366"/>
      <c r="D346" s="313" t="s">
        <v>57</v>
      </c>
      <c r="E346" s="324"/>
    </row>
    <row r="347" spans="1:5" x14ac:dyDescent="0.2">
      <c r="A347" s="321" t="s">
        <v>1617</v>
      </c>
      <c r="B347" s="363"/>
      <c r="C347" s="364"/>
      <c r="D347" s="312" t="s">
        <v>57</v>
      </c>
      <c r="E347" s="322"/>
    </row>
    <row r="348" spans="1:5" x14ac:dyDescent="0.2">
      <c r="A348" s="323" t="s">
        <v>1618</v>
      </c>
      <c r="B348" s="365"/>
      <c r="C348" s="366"/>
      <c r="D348" s="313" t="s">
        <v>57</v>
      </c>
      <c r="E348" s="324"/>
    </row>
    <row r="349" spans="1:5" x14ac:dyDescent="0.2">
      <c r="A349" s="321" t="s">
        <v>1619</v>
      </c>
      <c r="B349" s="363"/>
      <c r="C349" s="364"/>
      <c r="D349" s="312" t="s">
        <v>57</v>
      </c>
      <c r="E349" s="322"/>
    </row>
    <row r="350" spans="1:5" x14ac:dyDescent="0.2">
      <c r="A350" s="343" t="s">
        <v>1620</v>
      </c>
      <c r="B350" s="345"/>
      <c r="C350" s="346"/>
      <c r="D350" s="349" t="s">
        <v>57</v>
      </c>
      <c r="E350" s="327" t="s">
        <v>1454</v>
      </c>
    </row>
    <row r="351" spans="1:5" x14ac:dyDescent="0.2">
      <c r="A351" s="344"/>
      <c r="B351" s="347"/>
      <c r="C351" s="348"/>
      <c r="D351" s="350"/>
      <c r="E351" s="328" t="s">
        <v>1455</v>
      </c>
    </row>
    <row r="352" spans="1:5" x14ac:dyDescent="0.2">
      <c r="A352" s="321" t="s">
        <v>1621</v>
      </c>
      <c r="B352" s="363"/>
      <c r="C352" s="364"/>
      <c r="D352" s="312" t="s">
        <v>57</v>
      </c>
      <c r="E352" s="322"/>
    </row>
    <row r="353" spans="1:5" x14ac:dyDescent="0.2">
      <c r="A353" s="343" t="s">
        <v>1622</v>
      </c>
      <c r="B353" s="345"/>
      <c r="C353" s="346"/>
      <c r="D353" s="349" t="s">
        <v>57</v>
      </c>
      <c r="E353" s="327" t="s">
        <v>1454</v>
      </c>
    </row>
    <row r="354" spans="1:5" x14ac:dyDescent="0.2">
      <c r="A354" s="344"/>
      <c r="B354" s="347"/>
      <c r="C354" s="348"/>
      <c r="D354" s="350"/>
      <c r="E354" s="328" t="s">
        <v>1455</v>
      </c>
    </row>
    <row r="355" spans="1:5" x14ac:dyDescent="0.2">
      <c r="A355" s="351" t="s">
        <v>1623</v>
      </c>
      <c r="B355" s="353"/>
      <c r="C355" s="354"/>
      <c r="D355" s="357" t="s">
        <v>57</v>
      </c>
      <c r="E355" s="325" t="s">
        <v>1454</v>
      </c>
    </row>
    <row r="356" spans="1:5" x14ac:dyDescent="0.2">
      <c r="A356" s="359"/>
      <c r="B356" s="360"/>
      <c r="C356" s="361"/>
      <c r="D356" s="362"/>
      <c r="E356" s="326" t="s">
        <v>1455</v>
      </c>
    </row>
    <row r="357" spans="1:5" x14ac:dyDescent="0.2">
      <c r="A357" s="343" t="s">
        <v>1624</v>
      </c>
      <c r="B357" s="345" t="s">
        <v>1625</v>
      </c>
      <c r="C357" s="346"/>
      <c r="D357" s="349" t="s">
        <v>57</v>
      </c>
      <c r="E357" s="327" t="s">
        <v>1454</v>
      </c>
    </row>
    <row r="358" spans="1:5" x14ac:dyDescent="0.2">
      <c r="A358" s="344"/>
      <c r="B358" s="347"/>
      <c r="C358" s="348"/>
      <c r="D358" s="350"/>
      <c r="E358" s="328" t="s">
        <v>1455</v>
      </c>
    </row>
    <row r="359" spans="1:5" x14ac:dyDescent="0.2">
      <c r="A359" s="351" t="s">
        <v>1626</v>
      </c>
      <c r="B359" s="353" t="s">
        <v>1625</v>
      </c>
      <c r="C359" s="354"/>
      <c r="D359" s="357" t="s">
        <v>57</v>
      </c>
      <c r="E359" s="325" t="s">
        <v>1454</v>
      </c>
    </row>
    <row r="360" spans="1:5" x14ac:dyDescent="0.2">
      <c r="A360" s="359"/>
      <c r="B360" s="360"/>
      <c r="C360" s="361"/>
      <c r="D360" s="362"/>
      <c r="E360" s="326" t="s">
        <v>1455</v>
      </c>
    </row>
    <row r="361" spans="1:5" x14ac:dyDescent="0.2">
      <c r="A361" s="343" t="s">
        <v>1627</v>
      </c>
      <c r="B361" s="345" t="s">
        <v>1625</v>
      </c>
      <c r="C361" s="346"/>
      <c r="D361" s="349" t="s">
        <v>57</v>
      </c>
      <c r="E361" s="327" t="s">
        <v>1454</v>
      </c>
    </row>
    <row r="362" spans="1:5" x14ac:dyDescent="0.2">
      <c r="A362" s="344"/>
      <c r="B362" s="347"/>
      <c r="C362" s="348"/>
      <c r="D362" s="350"/>
      <c r="E362" s="328" t="s">
        <v>1455</v>
      </c>
    </row>
    <row r="363" spans="1:5" x14ac:dyDescent="0.2">
      <c r="A363" s="351" t="s">
        <v>1628</v>
      </c>
      <c r="B363" s="353" t="s">
        <v>1625</v>
      </c>
      <c r="C363" s="354"/>
      <c r="D363" s="357" t="s">
        <v>57</v>
      </c>
      <c r="E363" s="325" t="s">
        <v>1454</v>
      </c>
    </row>
    <row r="364" spans="1:5" x14ac:dyDescent="0.2">
      <c r="A364" s="359"/>
      <c r="B364" s="360"/>
      <c r="C364" s="361"/>
      <c r="D364" s="362"/>
      <c r="E364" s="326" t="s">
        <v>1455</v>
      </c>
    </row>
    <row r="365" spans="1:5" x14ac:dyDescent="0.2">
      <c r="A365" s="343" t="s">
        <v>1629</v>
      </c>
      <c r="B365" s="345" t="s">
        <v>1625</v>
      </c>
      <c r="C365" s="346"/>
      <c r="D365" s="349" t="s">
        <v>57</v>
      </c>
      <c r="E365" s="327" t="s">
        <v>1454</v>
      </c>
    </row>
    <row r="366" spans="1:5" x14ac:dyDescent="0.2">
      <c r="A366" s="344"/>
      <c r="B366" s="347"/>
      <c r="C366" s="348"/>
      <c r="D366" s="350"/>
      <c r="E366" s="328" t="s">
        <v>1455</v>
      </c>
    </row>
    <row r="367" spans="1:5" x14ac:dyDescent="0.2">
      <c r="A367" s="351" t="s">
        <v>1630</v>
      </c>
      <c r="B367" s="353" t="s">
        <v>1625</v>
      </c>
      <c r="C367" s="354"/>
      <c r="D367" s="357" t="s">
        <v>57</v>
      </c>
      <c r="E367" s="325" t="s">
        <v>1454</v>
      </c>
    </row>
    <row r="368" spans="1:5" x14ac:dyDescent="0.2">
      <c r="A368" s="359"/>
      <c r="B368" s="360"/>
      <c r="C368" s="361"/>
      <c r="D368" s="362"/>
      <c r="E368" s="326" t="s">
        <v>1455</v>
      </c>
    </row>
    <row r="369" spans="1:5" x14ac:dyDescent="0.2">
      <c r="A369" s="343" t="s">
        <v>1631</v>
      </c>
      <c r="B369" s="345" t="s">
        <v>1625</v>
      </c>
      <c r="C369" s="346"/>
      <c r="D369" s="349" t="s">
        <v>57</v>
      </c>
      <c r="E369" s="327" t="s">
        <v>1454</v>
      </c>
    </row>
    <row r="370" spans="1:5" x14ac:dyDescent="0.2">
      <c r="A370" s="344"/>
      <c r="B370" s="347"/>
      <c r="C370" s="348"/>
      <c r="D370" s="350"/>
      <c r="E370" s="328" t="s">
        <v>1455</v>
      </c>
    </row>
    <row r="371" spans="1:5" x14ac:dyDescent="0.2">
      <c r="A371" s="351" t="s">
        <v>1632</v>
      </c>
      <c r="B371" s="353" t="s">
        <v>1625</v>
      </c>
      <c r="C371" s="354"/>
      <c r="D371" s="357" t="s">
        <v>57</v>
      </c>
      <c r="E371" s="325" t="s">
        <v>1454</v>
      </c>
    </row>
    <row r="372" spans="1:5" x14ac:dyDescent="0.2">
      <c r="A372" s="359"/>
      <c r="B372" s="360"/>
      <c r="C372" s="361"/>
      <c r="D372" s="362"/>
      <c r="E372" s="326" t="s">
        <v>1455</v>
      </c>
    </row>
    <row r="373" spans="1:5" x14ac:dyDescent="0.2">
      <c r="A373" s="343" t="s">
        <v>1633</v>
      </c>
      <c r="B373" s="345" t="s">
        <v>1625</v>
      </c>
      <c r="C373" s="346"/>
      <c r="D373" s="349" t="s">
        <v>57</v>
      </c>
      <c r="E373" s="327" t="s">
        <v>1454</v>
      </c>
    </row>
    <row r="374" spans="1:5" x14ac:dyDescent="0.2">
      <c r="A374" s="344"/>
      <c r="B374" s="347"/>
      <c r="C374" s="348"/>
      <c r="D374" s="350"/>
      <c r="E374" s="328" t="s">
        <v>1455</v>
      </c>
    </row>
    <row r="375" spans="1:5" x14ac:dyDescent="0.2">
      <c r="A375" s="351" t="s">
        <v>1634</v>
      </c>
      <c r="B375" s="353" t="s">
        <v>1625</v>
      </c>
      <c r="C375" s="354"/>
      <c r="D375" s="357" t="s">
        <v>57</v>
      </c>
      <c r="E375" s="325" t="s">
        <v>1454</v>
      </c>
    </row>
    <row r="376" spans="1:5" x14ac:dyDescent="0.2">
      <c r="A376" s="359"/>
      <c r="B376" s="360"/>
      <c r="C376" s="361"/>
      <c r="D376" s="362"/>
      <c r="E376" s="326" t="s">
        <v>1455</v>
      </c>
    </row>
    <row r="377" spans="1:5" x14ac:dyDescent="0.2">
      <c r="A377" s="343" t="s">
        <v>1635</v>
      </c>
      <c r="B377" s="345" t="s">
        <v>1625</v>
      </c>
      <c r="C377" s="346"/>
      <c r="D377" s="349" t="s">
        <v>57</v>
      </c>
      <c r="E377" s="327" t="s">
        <v>1454</v>
      </c>
    </row>
    <row r="378" spans="1:5" x14ac:dyDescent="0.2">
      <c r="A378" s="344"/>
      <c r="B378" s="347"/>
      <c r="C378" s="348"/>
      <c r="D378" s="350"/>
      <c r="E378" s="328" t="s">
        <v>1455</v>
      </c>
    </row>
    <row r="379" spans="1:5" x14ac:dyDescent="0.2">
      <c r="A379" s="351" t="s">
        <v>1636</v>
      </c>
      <c r="B379" s="353" t="s">
        <v>1625</v>
      </c>
      <c r="C379" s="354"/>
      <c r="D379" s="357" t="s">
        <v>57</v>
      </c>
      <c r="E379" s="325" t="s">
        <v>1454</v>
      </c>
    </row>
    <row r="380" spans="1:5" x14ac:dyDescent="0.2">
      <c r="A380" s="359"/>
      <c r="B380" s="360"/>
      <c r="C380" s="361"/>
      <c r="D380" s="362"/>
      <c r="E380" s="326" t="s">
        <v>1455</v>
      </c>
    </row>
    <row r="381" spans="1:5" x14ac:dyDescent="0.2">
      <c r="A381" s="343" t="s">
        <v>1637</v>
      </c>
      <c r="B381" s="345" t="s">
        <v>1625</v>
      </c>
      <c r="C381" s="346"/>
      <c r="D381" s="349" t="s">
        <v>57</v>
      </c>
      <c r="E381" s="327" t="s">
        <v>1454</v>
      </c>
    </row>
    <row r="382" spans="1:5" x14ac:dyDescent="0.2">
      <c r="A382" s="344"/>
      <c r="B382" s="347"/>
      <c r="C382" s="348"/>
      <c r="D382" s="350"/>
      <c r="E382" s="328" t="s">
        <v>1455</v>
      </c>
    </row>
    <row r="383" spans="1:5" x14ac:dyDescent="0.2">
      <c r="A383" s="351" t="s">
        <v>1638</v>
      </c>
      <c r="B383" s="353" t="s">
        <v>1639</v>
      </c>
      <c r="C383" s="354"/>
      <c r="D383" s="357" t="s">
        <v>57</v>
      </c>
      <c r="E383" s="325" t="s">
        <v>1454</v>
      </c>
    </row>
    <row r="384" spans="1:5" x14ac:dyDescent="0.2">
      <c r="A384" s="359"/>
      <c r="B384" s="360"/>
      <c r="C384" s="361"/>
      <c r="D384" s="362"/>
      <c r="E384" s="326" t="s">
        <v>1455</v>
      </c>
    </row>
    <row r="385" spans="1:5" x14ac:dyDescent="0.2">
      <c r="A385" s="343" t="s">
        <v>1640</v>
      </c>
      <c r="B385" s="345" t="s">
        <v>1639</v>
      </c>
      <c r="C385" s="346"/>
      <c r="D385" s="349" t="s">
        <v>57</v>
      </c>
      <c r="E385" s="327" t="s">
        <v>1454</v>
      </c>
    </row>
    <row r="386" spans="1:5" x14ac:dyDescent="0.2">
      <c r="A386" s="344"/>
      <c r="B386" s="347"/>
      <c r="C386" s="348"/>
      <c r="D386" s="350"/>
      <c r="E386" s="328" t="s">
        <v>1455</v>
      </c>
    </row>
    <row r="387" spans="1:5" x14ac:dyDescent="0.2">
      <c r="A387" s="351" t="s">
        <v>1641</v>
      </c>
      <c r="B387" s="353" t="s">
        <v>1639</v>
      </c>
      <c r="C387" s="354"/>
      <c r="D387" s="357" t="s">
        <v>57</v>
      </c>
      <c r="E387" s="325" t="s">
        <v>1454</v>
      </c>
    </row>
    <row r="388" spans="1:5" x14ac:dyDescent="0.2">
      <c r="A388" s="359"/>
      <c r="B388" s="360"/>
      <c r="C388" s="361"/>
      <c r="D388" s="362"/>
      <c r="E388" s="326" t="s">
        <v>1455</v>
      </c>
    </row>
    <row r="389" spans="1:5" x14ac:dyDescent="0.2">
      <c r="A389" s="343" t="s">
        <v>1642</v>
      </c>
      <c r="B389" s="345" t="s">
        <v>1639</v>
      </c>
      <c r="C389" s="346"/>
      <c r="D389" s="349" t="s">
        <v>57</v>
      </c>
      <c r="E389" s="327" t="s">
        <v>1454</v>
      </c>
    </row>
    <row r="390" spans="1:5" x14ac:dyDescent="0.2">
      <c r="A390" s="344"/>
      <c r="B390" s="347"/>
      <c r="C390" s="348"/>
      <c r="D390" s="350"/>
      <c r="E390" s="328" t="s">
        <v>1455</v>
      </c>
    </row>
    <row r="391" spans="1:5" x14ac:dyDescent="0.2">
      <c r="A391" s="351" t="s">
        <v>1643</v>
      </c>
      <c r="B391" s="353" t="s">
        <v>1639</v>
      </c>
      <c r="C391" s="354"/>
      <c r="D391" s="357" t="s">
        <v>57</v>
      </c>
      <c r="E391" s="325" t="s">
        <v>1454</v>
      </c>
    </row>
    <row r="392" spans="1:5" x14ac:dyDescent="0.2">
      <c r="A392" s="359"/>
      <c r="B392" s="360"/>
      <c r="C392" s="361"/>
      <c r="D392" s="362"/>
      <c r="E392" s="326" t="s">
        <v>1455</v>
      </c>
    </row>
    <row r="393" spans="1:5" x14ac:dyDescent="0.2">
      <c r="A393" s="343" t="s">
        <v>1644</v>
      </c>
      <c r="B393" s="345" t="s">
        <v>1645</v>
      </c>
      <c r="C393" s="346"/>
      <c r="D393" s="349" t="s">
        <v>57</v>
      </c>
      <c r="E393" s="327" t="s">
        <v>1454</v>
      </c>
    </row>
    <row r="394" spans="1:5" x14ac:dyDescent="0.2">
      <c r="A394" s="344"/>
      <c r="B394" s="347"/>
      <c r="C394" s="348"/>
      <c r="D394" s="350"/>
      <c r="E394" s="328" t="s">
        <v>1455</v>
      </c>
    </row>
    <row r="395" spans="1:5" x14ac:dyDescent="0.2">
      <c r="A395" s="351" t="s">
        <v>1646</v>
      </c>
      <c r="B395" s="353" t="s">
        <v>1647</v>
      </c>
      <c r="C395" s="354"/>
      <c r="D395" s="357" t="s">
        <v>57</v>
      </c>
      <c r="E395" s="325" t="s">
        <v>1454</v>
      </c>
    </row>
    <row r="396" spans="1:5" x14ac:dyDescent="0.2">
      <c r="A396" s="359"/>
      <c r="B396" s="360"/>
      <c r="C396" s="361"/>
      <c r="D396" s="362"/>
      <c r="E396" s="326" t="s">
        <v>1455</v>
      </c>
    </row>
    <row r="397" spans="1:5" x14ac:dyDescent="0.2">
      <c r="A397" s="343" t="s">
        <v>1648</v>
      </c>
      <c r="B397" s="345" t="s">
        <v>1645</v>
      </c>
      <c r="C397" s="346"/>
      <c r="D397" s="349" t="s">
        <v>57</v>
      </c>
      <c r="E397" s="327" t="s">
        <v>1454</v>
      </c>
    </row>
    <row r="398" spans="1:5" x14ac:dyDescent="0.2">
      <c r="A398" s="344"/>
      <c r="B398" s="347"/>
      <c r="C398" s="348"/>
      <c r="D398" s="350"/>
      <c r="E398" s="328" t="s">
        <v>1455</v>
      </c>
    </row>
    <row r="399" spans="1:5" x14ac:dyDescent="0.2">
      <c r="A399" s="351" t="s">
        <v>1649</v>
      </c>
      <c r="B399" s="353" t="s">
        <v>1645</v>
      </c>
      <c r="C399" s="354"/>
      <c r="D399" s="357" t="s">
        <v>57</v>
      </c>
      <c r="E399" s="325" t="s">
        <v>1454</v>
      </c>
    </row>
    <row r="400" spans="1:5" x14ac:dyDescent="0.2">
      <c r="A400" s="359"/>
      <c r="B400" s="360"/>
      <c r="C400" s="361"/>
      <c r="D400" s="362"/>
      <c r="E400" s="326" t="s">
        <v>1455</v>
      </c>
    </row>
    <row r="401" spans="1:5" x14ac:dyDescent="0.2">
      <c r="A401" s="343" t="s">
        <v>1650</v>
      </c>
      <c r="B401" s="345" t="s">
        <v>1645</v>
      </c>
      <c r="C401" s="346"/>
      <c r="D401" s="349" t="s">
        <v>57</v>
      </c>
      <c r="E401" s="327" t="s">
        <v>1454</v>
      </c>
    </row>
    <row r="402" spans="1:5" x14ac:dyDescent="0.2">
      <c r="A402" s="344"/>
      <c r="B402" s="347"/>
      <c r="C402" s="348"/>
      <c r="D402" s="350"/>
      <c r="E402" s="328" t="s">
        <v>1455</v>
      </c>
    </row>
    <row r="403" spans="1:5" x14ac:dyDescent="0.2">
      <c r="A403" s="351" t="s">
        <v>1651</v>
      </c>
      <c r="B403" s="353" t="s">
        <v>1645</v>
      </c>
      <c r="C403" s="354"/>
      <c r="D403" s="357" t="s">
        <v>57</v>
      </c>
      <c r="E403" s="325" t="s">
        <v>1454</v>
      </c>
    </row>
    <row r="404" spans="1:5" x14ac:dyDescent="0.2">
      <c r="A404" s="359"/>
      <c r="B404" s="360"/>
      <c r="C404" s="361"/>
      <c r="D404" s="362"/>
      <c r="E404" s="326" t="s">
        <v>1455</v>
      </c>
    </row>
    <row r="405" spans="1:5" x14ac:dyDescent="0.2">
      <c r="A405" s="343" t="s">
        <v>1652</v>
      </c>
      <c r="B405" s="345" t="s">
        <v>1645</v>
      </c>
      <c r="C405" s="346"/>
      <c r="D405" s="349" t="s">
        <v>57</v>
      </c>
      <c r="E405" s="327" t="s">
        <v>1454</v>
      </c>
    </row>
    <row r="406" spans="1:5" x14ac:dyDescent="0.2">
      <c r="A406" s="344"/>
      <c r="B406" s="347"/>
      <c r="C406" s="348"/>
      <c r="D406" s="350"/>
      <c r="E406" s="328" t="s">
        <v>1455</v>
      </c>
    </row>
    <row r="407" spans="1:5" x14ac:dyDescent="0.2">
      <c r="A407" s="351" t="s">
        <v>1653</v>
      </c>
      <c r="B407" s="353" t="s">
        <v>1645</v>
      </c>
      <c r="C407" s="354"/>
      <c r="D407" s="357" t="s">
        <v>57</v>
      </c>
      <c r="E407" s="325" t="s">
        <v>1454</v>
      </c>
    </row>
    <row r="408" spans="1:5" x14ac:dyDescent="0.2">
      <c r="A408" s="359"/>
      <c r="B408" s="360"/>
      <c r="C408" s="361"/>
      <c r="D408" s="362"/>
      <c r="E408" s="326" t="s">
        <v>1455</v>
      </c>
    </row>
    <row r="409" spans="1:5" x14ac:dyDescent="0.2">
      <c r="A409" s="343" t="s">
        <v>1654</v>
      </c>
      <c r="B409" s="345" t="s">
        <v>1625</v>
      </c>
      <c r="C409" s="346"/>
      <c r="D409" s="349" t="s">
        <v>57</v>
      </c>
      <c r="E409" s="327" t="s">
        <v>1454</v>
      </c>
    </row>
    <row r="410" spans="1:5" x14ac:dyDescent="0.2">
      <c r="A410" s="344"/>
      <c r="B410" s="347"/>
      <c r="C410" s="348"/>
      <c r="D410" s="350"/>
      <c r="E410" s="328" t="s">
        <v>1455</v>
      </c>
    </row>
    <row r="411" spans="1:5" x14ac:dyDescent="0.2">
      <c r="A411" s="351" t="s">
        <v>1655</v>
      </c>
      <c r="B411" s="353" t="s">
        <v>1645</v>
      </c>
      <c r="C411" s="354"/>
      <c r="D411" s="357" t="s">
        <v>57</v>
      </c>
      <c r="E411" s="325" t="s">
        <v>1454</v>
      </c>
    </row>
    <row r="412" spans="1:5" x14ac:dyDescent="0.2">
      <c r="A412" s="359"/>
      <c r="B412" s="360"/>
      <c r="C412" s="361"/>
      <c r="D412" s="362"/>
      <c r="E412" s="326" t="s">
        <v>1455</v>
      </c>
    </row>
    <row r="413" spans="1:5" x14ac:dyDescent="0.2">
      <c r="A413" s="343" t="s">
        <v>1656</v>
      </c>
      <c r="B413" s="345" t="s">
        <v>1657</v>
      </c>
      <c r="C413" s="346"/>
      <c r="D413" s="349" t="s">
        <v>57</v>
      </c>
      <c r="E413" s="327" t="s">
        <v>1454</v>
      </c>
    </row>
    <row r="414" spans="1:5" x14ac:dyDescent="0.2">
      <c r="A414" s="344"/>
      <c r="B414" s="347"/>
      <c r="C414" s="348"/>
      <c r="D414" s="350"/>
      <c r="E414" s="328" t="s">
        <v>1455</v>
      </c>
    </row>
    <row r="415" spans="1:5" x14ac:dyDescent="0.2">
      <c r="A415" s="351" t="s">
        <v>1658</v>
      </c>
      <c r="B415" s="353" t="s">
        <v>1657</v>
      </c>
      <c r="C415" s="354"/>
      <c r="D415" s="357" t="s">
        <v>57</v>
      </c>
      <c r="E415" s="325" t="s">
        <v>1454</v>
      </c>
    </row>
    <row r="416" spans="1:5" x14ac:dyDescent="0.2">
      <c r="A416" s="359"/>
      <c r="B416" s="360"/>
      <c r="C416" s="361"/>
      <c r="D416" s="362"/>
      <c r="E416" s="326" t="s">
        <v>1455</v>
      </c>
    </row>
    <row r="417" spans="1:5" x14ac:dyDescent="0.2">
      <c r="A417" s="343" t="s">
        <v>1659</v>
      </c>
      <c r="B417" s="345" t="s">
        <v>1657</v>
      </c>
      <c r="C417" s="346"/>
      <c r="D417" s="349" t="s">
        <v>57</v>
      </c>
      <c r="E417" s="327" t="s">
        <v>1454</v>
      </c>
    </row>
    <row r="418" spans="1:5" x14ac:dyDescent="0.2">
      <c r="A418" s="344"/>
      <c r="B418" s="347"/>
      <c r="C418" s="348"/>
      <c r="D418" s="350"/>
      <c r="E418" s="328" t="s">
        <v>1455</v>
      </c>
    </row>
    <row r="419" spans="1:5" x14ac:dyDescent="0.2">
      <c r="A419" s="351" t="s">
        <v>1660</v>
      </c>
      <c r="B419" s="353" t="s">
        <v>1657</v>
      </c>
      <c r="C419" s="354"/>
      <c r="D419" s="357" t="s">
        <v>57</v>
      </c>
      <c r="E419" s="325" t="s">
        <v>1454</v>
      </c>
    </row>
    <row r="420" spans="1:5" x14ac:dyDescent="0.2">
      <c r="A420" s="359"/>
      <c r="B420" s="360"/>
      <c r="C420" s="361"/>
      <c r="D420" s="362"/>
      <c r="E420" s="326" t="s">
        <v>1455</v>
      </c>
    </row>
    <row r="421" spans="1:5" x14ac:dyDescent="0.2">
      <c r="A421" s="343" t="s">
        <v>1661</v>
      </c>
      <c r="B421" s="345" t="s">
        <v>1657</v>
      </c>
      <c r="C421" s="346"/>
      <c r="D421" s="349" t="s">
        <v>57</v>
      </c>
      <c r="E421" s="327" t="s">
        <v>1454</v>
      </c>
    </row>
    <row r="422" spans="1:5" x14ac:dyDescent="0.2">
      <c r="A422" s="344"/>
      <c r="B422" s="347"/>
      <c r="C422" s="348"/>
      <c r="D422" s="350"/>
      <c r="E422" s="328" t="s">
        <v>1455</v>
      </c>
    </row>
    <row r="423" spans="1:5" x14ac:dyDescent="0.2">
      <c r="A423" s="351" t="s">
        <v>1662</v>
      </c>
      <c r="B423" s="353" t="s">
        <v>1657</v>
      </c>
      <c r="C423" s="354"/>
      <c r="D423" s="357" t="s">
        <v>57</v>
      </c>
      <c r="E423" s="325" t="s">
        <v>1454</v>
      </c>
    </row>
    <row r="424" spans="1:5" x14ac:dyDescent="0.2">
      <c r="A424" s="359"/>
      <c r="B424" s="360"/>
      <c r="C424" s="361"/>
      <c r="D424" s="362"/>
      <c r="E424" s="326" t="s">
        <v>1455</v>
      </c>
    </row>
    <row r="425" spans="1:5" x14ac:dyDescent="0.2">
      <c r="A425" s="343" t="s">
        <v>1663</v>
      </c>
      <c r="B425" s="345" t="s">
        <v>1657</v>
      </c>
      <c r="C425" s="346"/>
      <c r="D425" s="349" t="s">
        <v>57</v>
      </c>
      <c r="E425" s="327" t="s">
        <v>1454</v>
      </c>
    </row>
    <row r="426" spans="1:5" x14ac:dyDescent="0.2">
      <c r="A426" s="344"/>
      <c r="B426" s="347"/>
      <c r="C426" s="348"/>
      <c r="D426" s="350"/>
      <c r="E426" s="328" t="s">
        <v>1455</v>
      </c>
    </row>
    <row r="427" spans="1:5" x14ac:dyDescent="0.2">
      <c r="A427" s="351" t="s">
        <v>1664</v>
      </c>
      <c r="B427" s="353" t="s">
        <v>1657</v>
      </c>
      <c r="C427" s="354"/>
      <c r="D427" s="357" t="s">
        <v>57</v>
      </c>
      <c r="E427" s="325" t="s">
        <v>1454</v>
      </c>
    </row>
    <row r="428" spans="1:5" x14ac:dyDescent="0.2">
      <c r="A428" s="359"/>
      <c r="B428" s="360"/>
      <c r="C428" s="361"/>
      <c r="D428" s="362"/>
      <c r="E428" s="326" t="s">
        <v>1455</v>
      </c>
    </row>
    <row r="429" spans="1:5" x14ac:dyDescent="0.2">
      <c r="A429" s="343" t="s">
        <v>1665</v>
      </c>
      <c r="B429" s="345" t="s">
        <v>1639</v>
      </c>
      <c r="C429" s="346"/>
      <c r="D429" s="349" t="s">
        <v>57</v>
      </c>
      <c r="E429" s="327" t="s">
        <v>1454</v>
      </c>
    </row>
    <row r="430" spans="1:5" x14ac:dyDescent="0.2">
      <c r="A430" s="344"/>
      <c r="B430" s="347"/>
      <c r="C430" s="348"/>
      <c r="D430" s="350"/>
      <c r="E430" s="328" t="s">
        <v>1455</v>
      </c>
    </row>
    <row r="431" spans="1:5" x14ac:dyDescent="0.2">
      <c r="A431" s="351" t="s">
        <v>1666</v>
      </c>
      <c r="B431" s="353" t="s">
        <v>1657</v>
      </c>
      <c r="C431" s="354"/>
      <c r="D431" s="357" t="s">
        <v>57</v>
      </c>
      <c r="E431" s="325" t="s">
        <v>1454</v>
      </c>
    </row>
    <row r="432" spans="1:5" x14ac:dyDescent="0.2">
      <c r="A432" s="359"/>
      <c r="B432" s="360"/>
      <c r="C432" s="361"/>
      <c r="D432" s="362"/>
      <c r="E432" s="326" t="s">
        <v>1455</v>
      </c>
    </row>
    <row r="433" spans="1:5" x14ac:dyDescent="0.2">
      <c r="A433" s="343" t="s">
        <v>1667</v>
      </c>
      <c r="B433" s="345" t="s">
        <v>1657</v>
      </c>
      <c r="C433" s="346"/>
      <c r="D433" s="349" t="s">
        <v>57</v>
      </c>
      <c r="E433" s="327" t="s">
        <v>1454</v>
      </c>
    </row>
    <row r="434" spans="1:5" x14ac:dyDescent="0.2">
      <c r="A434" s="344"/>
      <c r="B434" s="347"/>
      <c r="C434" s="348"/>
      <c r="D434" s="350"/>
      <c r="E434" s="328" t="s">
        <v>1455</v>
      </c>
    </row>
    <row r="435" spans="1:5" x14ac:dyDescent="0.2">
      <c r="A435" s="351" t="s">
        <v>1668</v>
      </c>
      <c r="B435" s="353" t="s">
        <v>1647</v>
      </c>
      <c r="C435" s="354"/>
      <c r="D435" s="357" t="s">
        <v>57</v>
      </c>
      <c r="E435" s="325" t="s">
        <v>1454</v>
      </c>
    </row>
    <row r="436" spans="1:5" x14ac:dyDescent="0.2">
      <c r="A436" s="359"/>
      <c r="B436" s="360"/>
      <c r="C436" s="361"/>
      <c r="D436" s="362"/>
      <c r="E436" s="326" t="s">
        <v>1455</v>
      </c>
    </row>
    <row r="437" spans="1:5" x14ac:dyDescent="0.2">
      <c r="A437" s="343" t="s">
        <v>1669</v>
      </c>
      <c r="B437" s="345" t="s">
        <v>1647</v>
      </c>
      <c r="C437" s="346"/>
      <c r="D437" s="349" t="s">
        <v>57</v>
      </c>
      <c r="E437" s="327" t="s">
        <v>1454</v>
      </c>
    </row>
    <row r="438" spans="1:5" x14ac:dyDescent="0.2">
      <c r="A438" s="344"/>
      <c r="B438" s="347"/>
      <c r="C438" s="348"/>
      <c r="D438" s="350"/>
      <c r="E438" s="328" t="s">
        <v>1455</v>
      </c>
    </row>
    <row r="439" spans="1:5" x14ac:dyDescent="0.2">
      <c r="A439" s="351" t="s">
        <v>1670</v>
      </c>
      <c r="B439" s="353" t="s">
        <v>1647</v>
      </c>
      <c r="C439" s="354"/>
      <c r="D439" s="357" t="s">
        <v>57</v>
      </c>
      <c r="E439" s="325" t="s">
        <v>1454</v>
      </c>
    </row>
    <row r="440" spans="1:5" x14ac:dyDescent="0.2">
      <c r="A440" s="359"/>
      <c r="B440" s="360"/>
      <c r="C440" s="361"/>
      <c r="D440" s="362"/>
      <c r="E440" s="326" t="s">
        <v>1455</v>
      </c>
    </row>
    <row r="441" spans="1:5" x14ac:dyDescent="0.2">
      <c r="A441" s="343" t="s">
        <v>1671</v>
      </c>
      <c r="B441" s="345" t="s">
        <v>1647</v>
      </c>
      <c r="C441" s="346"/>
      <c r="D441" s="349" t="s">
        <v>57</v>
      </c>
      <c r="E441" s="327" t="s">
        <v>1454</v>
      </c>
    </row>
    <row r="442" spans="1:5" x14ac:dyDescent="0.2">
      <c r="A442" s="344"/>
      <c r="B442" s="347"/>
      <c r="C442" s="348"/>
      <c r="D442" s="350"/>
      <c r="E442" s="328" t="s">
        <v>1455</v>
      </c>
    </row>
    <row r="443" spans="1:5" x14ac:dyDescent="0.2">
      <c r="A443" s="351" t="s">
        <v>1672</v>
      </c>
      <c r="B443" s="353" t="s">
        <v>1647</v>
      </c>
      <c r="C443" s="354"/>
      <c r="D443" s="357" t="s">
        <v>57</v>
      </c>
      <c r="E443" s="325" t="s">
        <v>1454</v>
      </c>
    </row>
    <row r="444" spans="1:5" x14ac:dyDescent="0.2">
      <c r="A444" s="359"/>
      <c r="B444" s="360"/>
      <c r="C444" s="361"/>
      <c r="D444" s="362"/>
      <c r="E444" s="326" t="s">
        <v>1455</v>
      </c>
    </row>
    <row r="445" spans="1:5" x14ac:dyDescent="0.2">
      <c r="A445" s="343" t="s">
        <v>1673</v>
      </c>
      <c r="B445" s="345" t="s">
        <v>1674</v>
      </c>
      <c r="C445" s="346"/>
      <c r="D445" s="349" t="s">
        <v>57</v>
      </c>
      <c r="E445" s="327" t="s">
        <v>1454</v>
      </c>
    </row>
    <row r="446" spans="1:5" x14ac:dyDescent="0.2">
      <c r="A446" s="344"/>
      <c r="B446" s="347"/>
      <c r="C446" s="348"/>
      <c r="D446" s="350"/>
      <c r="E446" s="328" t="s">
        <v>1455</v>
      </c>
    </row>
    <row r="447" spans="1:5" x14ac:dyDescent="0.2">
      <c r="A447" s="351" t="s">
        <v>1675</v>
      </c>
      <c r="B447" s="353" t="s">
        <v>1674</v>
      </c>
      <c r="C447" s="354"/>
      <c r="D447" s="357" t="s">
        <v>57</v>
      </c>
      <c r="E447" s="325" t="s">
        <v>1454</v>
      </c>
    </row>
    <row r="448" spans="1:5" x14ac:dyDescent="0.2">
      <c r="A448" s="359"/>
      <c r="B448" s="360"/>
      <c r="C448" s="361"/>
      <c r="D448" s="362"/>
      <c r="E448" s="326" t="s">
        <v>1455</v>
      </c>
    </row>
    <row r="449" spans="1:5" x14ac:dyDescent="0.2">
      <c r="A449" s="343" t="s">
        <v>1676</v>
      </c>
      <c r="B449" s="345" t="s">
        <v>1674</v>
      </c>
      <c r="C449" s="346"/>
      <c r="D449" s="349" t="s">
        <v>57</v>
      </c>
      <c r="E449" s="327" t="s">
        <v>1454</v>
      </c>
    </row>
    <row r="450" spans="1:5" x14ac:dyDescent="0.2">
      <c r="A450" s="344"/>
      <c r="B450" s="347"/>
      <c r="C450" s="348"/>
      <c r="D450" s="350"/>
      <c r="E450" s="328" t="s">
        <v>1455</v>
      </c>
    </row>
    <row r="451" spans="1:5" x14ac:dyDescent="0.2">
      <c r="A451" s="351" t="s">
        <v>1677</v>
      </c>
      <c r="B451" s="353" t="s">
        <v>1674</v>
      </c>
      <c r="C451" s="354"/>
      <c r="D451" s="357" t="s">
        <v>57</v>
      </c>
      <c r="E451" s="325" t="s">
        <v>1454</v>
      </c>
    </row>
    <row r="452" spans="1:5" x14ac:dyDescent="0.2">
      <c r="A452" s="359"/>
      <c r="B452" s="360"/>
      <c r="C452" s="361"/>
      <c r="D452" s="362"/>
      <c r="E452" s="326" t="s">
        <v>1455</v>
      </c>
    </row>
    <row r="453" spans="1:5" x14ac:dyDescent="0.2">
      <c r="A453" s="343" t="s">
        <v>1678</v>
      </c>
      <c r="B453" s="345" t="s">
        <v>1679</v>
      </c>
      <c r="C453" s="346"/>
      <c r="D453" s="349" t="s">
        <v>57</v>
      </c>
      <c r="E453" s="327" t="s">
        <v>1454</v>
      </c>
    </row>
    <row r="454" spans="1:5" x14ac:dyDescent="0.2">
      <c r="A454" s="344"/>
      <c r="B454" s="347"/>
      <c r="C454" s="348"/>
      <c r="D454" s="350"/>
      <c r="E454" s="328" t="s">
        <v>1455</v>
      </c>
    </row>
    <row r="455" spans="1:5" x14ac:dyDescent="0.2">
      <c r="A455" s="351" t="s">
        <v>1680</v>
      </c>
      <c r="B455" s="353" t="s">
        <v>1679</v>
      </c>
      <c r="C455" s="354"/>
      <c r="D455" s="357" t="s">
        <v>57</v>
      </c>
      <c r="E455" s="325" t="s">
        <v>1454</v>
      </c>
    </row>
    <row r="456" spans="1:5" x14ac:dyDescent="0.2">
      <c r="A456" s="359"/>
      <c r="B456" s="360"/>
      <c r="C456" s="361"/>
      <c r="D456" s="362"/>
      <c r="E456" s="326" t="s">
        <v>1455</v>
      </c>
    </row>
    <row r="457" spans="1:5" x14ac:dyDescent="0.2">
      <c r="A457" s="343" t="s">
        <v>1681</v>
      </c>
      <c r="B457" s="345" t="s">
        <v>1679</v>
      </c>
      <c r="C457" s="346"/>
      <c r="D457" s="349" t="s">
        <v>57</v>
      </c>
      <c r="E457" s="327" t="s">
        <v>1454</v>
      </c>
    </row>
    <row r="458" spans="1:5" x14ac:dyDescent="0.2">
      <c r="A458" s="344"/>
      <c r="B458" s="347"/>
      <c r="C458" s="348"/>
      <c r="D458" s="350"/>
      <c r="E458" s="328" t="s">
        <v>1455</v>
      </c>
    </row>
    <row r="459" spans="1:5" x14ac:dyDescent="0.2">
      <c r="A459" s="351" t="s">
        <v>1682</v>
      </c>
      <c r="B459" s="353" t="s">
        <v>1679</v>
      </c>
      <c r="C459" s="354"/>
      <c r="D459" s="357" t="s">
        <v>57</v>
      </c>
      <c r="E459" s="325" t="s">
        <v>1454</v>
      </c>
    </row>
    <row r="460" spans="1:5" x14ac:dyDescent="0.2">
      <c r="A460" s="359"/>
      <c r="B460" s="360"/>
      <c r="C460" s="361"/>
      <c r="D460" s="362"/>
      <c r="E460" s="326" t="s">
        <v>1455</v>
      </c>
    </row>
    <row r="461" spans="1:5" x14ac:dyDescent="0.2">
      <c r="A461" s="343" t="s">
        <v>1683</v>
      </c>
      <c r="B461" s="345" t="s">
        <v>1679</v>
      </c>
      <c r="C461" s="346"/>
      <c r="D461" s="349" t="s">
        <v>57</v>
      </c>
      <c r="E461" s="327" t="s">
        <v>1454</v>
      </c>
    </row>
    <row r="462" spans="1:5" x14ac:dyDescent="0.2">
      <c r="A462" s="344"/>
      <c r="B462" s="347"/>
      <c r="C462" s="348"/>
      <c r="D462" s="350"/>
      <c r="E462" s="328" t="s">
        <v>1455</v>
      </c>
    </row>
    <row r="463" spans="1:5" x14ac:dyDescent="0.2">
      <c r="A463" s="351" t="s">
        <v>1684</v>
      </c>
      <c r="B463" s="353" t="s">
        <v>1685</v>
      </c>
      <c r="C463" s="354"/>
      <c r="D463" s="357" t="s">
        <v>57</v>
      </c>
      <c r="E463" s="325" t="s">
        <v>1454</v>
      </c>
    </row>
    <row r="464" spans="1:5" x14ac:dyDescent="0.2">
      <c r="A464" s="359"/>
      <c r="B464" s="360"/>
      <c r="C464" s="361"/>
      <c r="D464" s="362"/>
      <c r="E464" s="326" t="s">
        <v>1455</v>
      </c>
    </row>
    <row r="465" spans="1:5" x14ac:dyDescent="0.2">
      <c r="A465" s="343" t="s">
        <v>1686</v>
      </c>
      <c r="B465" s="345" t="s">
        <v>1685</v>
      </c>
      <c r="C465" s="346"/>
      <c r="D465" s="349" t="s">
        <v>57</v>
      </c>
      <c r="E465" s="327" t="s">
        <v>1454</v>
      </c>
    </row>
    <row r="466" spans="1:5" x14ac:dyDescent="0.2">
      <c r="A466" s="344"/>
      <c r="B466" s="347"/>
      <c r="C466" s="348"/>
      <c r="D466" s="350"/>
      <c r="E466" s="328" t="s">
        <v>1455</v>
      </c>
    </row>
    <row r="467" spans="1:5" x14ac:dyDescent="0.2">
      <c r="A467" s="351" t="s">
        <v>1687</v>
      </c>
      <c r="B467" s="353" t="s">
        <v>1645</v>
      </c>
      <c r="C467" s="354"/>
      <c r="D467" s="357" t="s">
        <v>57</v>
      </c>
      <c r="E467" s="325" t="s">
        <v>1454</v>
      </c>
    </row>
    <row r="468" spans="1:5" x14ac:dyDescent="0.2">
      <c r="A468" s="359"/>
      <c r="B468" s="360"/>
      <c r="C468" s="361"/>
      <c r="D468" s="362"/>
      <c r="E468" s="326" t="s">
        <v>1455</v>
      </c>
    </row>
    <row r="469" spans="1:5" x14ac:dyDescent="0.2">
      <c r="A469" s="343" t="s">
        <v>1688</v>
      </c>
      <c r="B469" s="345" t="s">
        <v>1639</v>
      </c>
      <c r="C469" s="346"/>
      <c r="D469" s="349" t="s">
        <v>57</v>
      </c>
      <c r="E469" s="327" t="s">
        <v>1454</v>
      </c>
    </row>
    <row r="470" spans="1:5" x14ac:dyDescent="0.2">
      <c r="A470" s="344"/>
      <c r="B470" s="347"/>
      <c r="C470" s="348"/>
      <c r="D470" s="350"/>
      <c r="E470" s="328" t="s">
        <v>1455</v>
      </c>
    </row>
    <row r="471" spans="1:5" x14ac:dyDescent="0.2">
      <c r="A471" s="351" t="s">
        <v>1625</v>
      </c>
      <c r="B471" s="353"/>
      <c r="C471" s="354"/>
      <c r="D471" s="357" t="s">
        <v>57</v>
      </c>
      <c r="E471" s="325" t="s">
        <v>1454</v>
      </c>
    </row>
    <row r="472" spans="1:5" x14ac:dyDescent="0.2">
      <c r="A472" s="359"/>
      <c r="B472" s="360"/>
      <c r="C472" s="361"/>
      <c r="D472" s="362"/>
      <c r="E472" s="326" t="s">
        <v>1455</v>
      </c>
    </row>
    <row r="473" spans="1:5" x14ac:dyDescent="0.2">
      <c r="A473" s="343" t="s">
        <v>1639</v>
      </c>
      <c r="B473" s="345"/>
      <c r="C473" s="346"/>
      <c r="D473" s="349" t="s">
        <v>57</v>
      </c>
      <c r="E473" s="327" t="s">
        <v>1454</v>
      </c>
    </row>
    <row r="474" spans="1:5" x14ac:dyDescent="0.2">
      <c r="A474" s="344"/>
      <c r="B474" s="347"/>
      <c r="C474" s="348"/>
      <c r="D474" s="350"/>
      <c r="E474" s="328" t="s">
        <v>1455</v>
      </c>
    </row>
    <row r="475" spans="1:5" x14ac:dyDescent="0.2">
      <c r="A475" s="351" t="s">
        <v>1645</v>
      </c>
      <c r="B475" s="353"/>
      <c r="C475" s="354"/>
      <c r="D475" s="357" t="s">
        <v>57</v>
      </c>
      <c r="E475" s="325" t="s">
        <v>1454</v>
      </c>
    </row>
    <row r="476" spans="1:5" x14ac:dyDescent="0.2">
      <c r="A476" s="359"/>
      <c r="B476" s="360"/>
      <c r="C476" s="361"/>
      <c r="D476" s="362"/>
      <c r="E476" s="326" t="s">
        <v>1455</v>
      </c>
    </row>
    <row r="477" spans="1:5" x14ac:dyDescent="0.2">
      <c r="A477" s="343" t="s">
        <v>1657</v>
      </c>
      <c r="B477" s="345"/>
      <c r="C477" s="346"/>
      <c r="D477" s="349" t="s">
        <v>57</v>
      </c>
      <c r="E477" s="327" t="s">
        <v>1454</v>
      </c>
    </row>
    <row r="478" spans="1:5" x14ac:dyDescent="0.2">
      <c r="A478" s="344"/>
      <c r="B478" s="347"/>
      <c r="C478" s="348"/>
      <c r="D478" s="350"/>
      <c r="E478" s="328" t="s">
        <v>1455</v>
      </c>
    </row>
    <row r="479" spans="1:5" x14ac:dyDescent="0.2">
      <c r="A479" s="351" t="s">
        <v>1647</v>
      </c>
      <c r="B479" s="353"/>
      <c r="C479" s="354"/>
      <c r="D479" s="357" t="s">
        <v>57</v>
      </c>
      <c r="E479" s="325" t="s">
        <v>1454</v>
      </c>
    </row>
    <row r="480" spans="1:5" x14ac:dyDescent="0.2">
      <c r="A480" s="359"/>
      <c r="B480" s="360"/>
      <c r="C480" s="361"/>
      <c r="D480" s="362"/>
      <c r="E480" s="326" t="s">
        <v>1455</v>
      </c>
    </row>
    <row r="481" spans="1:5" x14ac:dyDescent="0.2">
      <c r="A481" s="343" t="s">
        <v>1674</v>
      </c>
      <c r="B481" s="345"/>
      <c r="C481" s="346"/>
      <c r="D481" s="349" t="s">
        <v>57</v>
      </c>
      <c r="E481" s="327" t="s">
        <v>1454</v>
      </c>
    </row>
    <row r="482" spans="1:5" x14ac:dyDescent="0.2">
      <c r="A482" s="344"/>
      <c r="B482" s="347"/>
      <c r="C482" s="348"/>
      <c r="D482" s="350"/>
      <c r="E482" s="328" t="s">
        <v>1455</v>
      </c>
    </row>
    <row r="483" spans="1:5" x14ac:dyDescent="0.2">
      <c r="A483" s="351" t="s">
        <v>1679</v>
      </c>
      <c r="B483" s="353"/>
      <c r="C483" s="354"/>
      <c r="D483" s="357" t="s">
        <v>57</v>
      </c>
      <c r="E483" s="325" t="s">
        <v>1454</v>
      </c>
    </row>
    <row r="484" spans="1:5" x14ac:dyDescent="0.2">
      <c r="A484" s="359"/>
      <c r="B484" s="360"/>
      <c r="C484" s="361"/>
      <c r="D484" s="362"/>
      <c r="E484" s="326" t="s">
        <v>1455</v>
      </c>
    </row>
    <row r="485" spans="1:5" x14ac:dyDescent="0.2">
      <c r="A485" s="343" t="s">
        <v>1685</v>
      </c>
      <c r="B485" s="345"/>
      <c r="C485" s="346"/>
      <c r="D485" s="349" t="s">
        <v>57</v>
      </c>
      <c r="E485" s="327" t="s">
        <v>1454</v>
      </c>
    </row>
    <row r="486" spans="1:5" x14ac:dyDescent="0.2">
      <c r="A486" s="344"/>
      <c r="B486" s="347"/>
      <c r="C486" s="348"/>
      <c r="D486" s="350"/>
      <c r="E486" s="328" t="s">
        <v>1455</v>
      </c>
    </row>
    <row r="487" spans="1:5" x14ac:dyDescent="0.2">
      <c r="A487" s="351" t="s">
        <v>1689</v>
      </c>
      <c r="B487" s="353" t="s">
        <v>1625</v>
      </c>
      <c r="C487" s="354"/>
      <c r="D487" s="357" t="s">
        <v>57</v>
      </c>
      <c r="E487" s="325" t="s">
        <v>1454</v>
      </c>
    </row>
    <row r="488" spans="1:5" x14ac:dyDescent="0.2">
      <c r="A488" s="359"/>
      <c r="B488" s="360"/>
      <c r="C488" s="361"/>
      <c r="D488" s="362"/>
      <c r="E488" s="326" t="s">
        <v>1455</v>
      </c>
    </row>
    <row r="489" spans="1:5" x14ac:dyDescent="0.2">
      <c r="A489" s="343" t="s">
        <v>1690</v>
      </c>
      <c r="B489" s="345" t="s">
        <v>1647</v>
      </c>
      <c r="C489" s="346"/>
      <c r="D489" s="349" t="s">
        <v>57</v>
      </c>
      <c r="E489" s="327" t="s">
        <v>1454</v>
      </c>
    </row>
    <row r="490" spans="1:5" x14ac:dyDescent="0.2">
      <c r="A490" s="344"/>
      <c r="B490" s="347"/>
      <c r="C490" s="348"/>
      <c r="D490" s="350"/>
      <c r="E490" s="328" t="s">
        <v>1455</v>
      </c>
    </row>
    <row r="491" spans="1:5" x14ac:dyDescent="0.2">
      <c r="A491" s="351" t="s">
        <v>1691</v>
      </c>
      <c r="B491" s="353" t="s">
        <v>1685</v>
      </c>
      <c r="C491" s="354"/>
      <c r="D491" s="357" t="s">
        <v>57</v>
      </c>
      <c r="E491" s="325" t="s">
        <v>1454</v>
      </c>
    </row>
    <row r="492" spans="1:5" x14ac:dyDescent="0.2">
      <c r="A492" s="359"/>
      <c r="B492" s="360"/>
      <c r="C492" s="361"/>
      <c r="D492" s="362"/>
      <c r="E492" s="326" t="s">
        <v>1455</v>
      </c>
    </row>
    <row r="493" spans="1:5" x14ac:dyDescent="0.2">
      <c r="A493" s="343" t="s">
        <v>1692</v>
      </c>
      <c r="B493" s="345" t="s">
        <v>1639</v>
      </c>
      <c r="C493" s="346"/>
      <c r="D493" s="349" t="s">
        <v>57</v>
      </c>
      <c r="E493" s="327" t="s">
        <v>1454</v>
      </c>
    </row>
    <row r="494" spans="1:5" x14ac:dyDescent="0.2">
      <c r="A494" s="344"/>
      <c r="B494" s="347"/>
      <c r="C494" s="348"/>
      <c r="D494" s="350"/>
      <c r="E494" s="328" t="s">
        <v>1455</v>
      </c>
    </row>
    <row r="495" spans="1:5" x14ac:dyDescent="0.2">
      <c r="A495" s="321" t="s">
        <v>1693</v>
      </c>
      <c r="B495" s="363"/>
      <c r="C495" s="364"/>
      <c r="D495" s="312" t="s">
        <v>58</v>
      </c>
      <c r="E495" s="322"/>
    </row>
    <row r="496" spans="1:5" x14ac:dyDescent="0.2">
      <c r="A496" s="323" t="s">
        <v>1694</v>
      </c>
      <c r="B496" s="365"/>
      <c r="C496" s="366"/>
      <c r="D496" s="313" t="s">
        <v>58</v>
      </c>
      <c r="E496" s="324"/>
    </row>
    <row r="497" spans="1:5" x14ac:dyDescent="0.2">
      <c r="A497" s="321" t="s">
        <v>1695</v>
      </c>
      <c r="B497" s="363"/>
      <c r="C497" s="364"/>
      <c r="D497" s="312" t="s">
        <v>58</v>
      </c>
      <c r="E497" s="322"/>
    </row>
    <row r="498" spans="1:5" x14ac:dyDescent="0.2">
      <c r="A498" s="323" t="s">
        <v>1696</v>
      </c>
      <c r="B498" s="365"/>
      <c r="C498" s="366"/>
      <c r="D498" s="313" t="s">
        <v>58</v>
      </c>
      <c r="E498" s="324"/>
    </row>
    <row r="499" spans="1:5" x14ac:dyDescent="0.2">
      <c r="A499" s="321" t="s">
        <v>1697</v>
      </c>
      <c r="B499" s="363"/>
      <c r="C499" s="364"/>
      <c r="D499" s="312" t="s">
        <v>58</v>
      </c>
      <c r="E499" s="322"/>
    </row>
    <row r="500" spans="1:5" x14ac:dyDescent="0.2">
      <c r="A500" s="323" t="s">
        <v>1698</v>
      </c>
      <c r="B500" s="365"/>
      <c r="C500" s="366"/>
      <c r="D500" s="313" t="s">
        <v>58</v>
      </c>
      <c r="E500" s="324"/>
    </row>
    <row r="501" spans="1:5" x14ac:dyDescent="0.2">
      <c r="A501" s="321" t="s">
        <v>1699</v>
      </c>
      <c r="B501" s="363"/>
      <c r="C501" s="364"/>
      <c r="D501" s="312" t="s">
        <v>58</v>
      </c>
      <c r="E501" s="322"/>
    </row>
    <row r="502" spans="1:5" x14ac:dyDescent="0.2">
      <c r="A502" s="323" t="s">
        <v>1700</v>
      </c>
      <c r="B502" s="365"/>
      <c r="C502" s="366"/>
      <c r="D502" s="313" t="s">
        <v>58</v>
      </c>
      <c r="E502" s="324"/>
    </row>
    <row r="503" spans="1:5" x14ac:dyDescent="0.2">
      <c r="A503" s="321" t="s">
        <v>1701</v>
      </c>
      <c r="B503" s="363"/>
      <c r="C503" s="364"/>
      <c r="D503" s="312" t="s">
        <v>58</v>
      </c>
      <c r="E503" s="322"/>
    </row>
    <row r="504" spans="1:5" x14ac:dyDescent="0.2">
      <c r="A504" s="323" t="s">
        <v>1702</v>
      </c>
      <c r="B504" s="365"/>
      <c r="C504" s="366"/>
      <c r="D504" s="313" t="s">
        <v>58</v>
      </c>
      <c r="E504" s="324"/>
    </row>
    <row r="505" spans="1:5" x14ac:dyDescent="0.2">
      <c r="A505" s="321" t="s">
        <v>1703</v>
      </c>
      <c r="B505" s="363"/>
      <c r="C505" s="364"/>
      <c r="D505" s="312" t="s">
        <v>58</v>
      </c>
      <c r="E505" s="322"/>
    </row>
    <row r="506" spans="1:5" x14ac:dyDescent="0.2">
      <c r="A506" s="323" t="s">
        <v>1704</v>
      </c>
      <c r="B506" s="365"/>
      <c r="C506" s="366"/>
      <c r="D506" s="313" t="s">
        <v>58</v>
      </c>
      <c r="E506" s="324"/>
    </row>
    <row r="507" spans="1:5" x14ac:dyDescent="0.2">
      <c r="A507" s="321" t="s">
        <v>1705</v>
      </c>
      <c r="B507" s="363"/>
      <c r="C507" s="364"/>
      <c r="D507" s="312" t="s">
        <v>58</v>
      </c>
      <c r="E507" s="322"/>
    </row>
    <row r="508" spans="1:5" x14ac:dyDescent="0.2">
      <c r="A508" s="343" t="s">
        <v>1706</v>
      </c>
      <c r="B508" s="345" t="s">
        <v>1707</v>
      </c>
      <c r="C508" s="346"/>
      <c r="D508" s="349" t="s">
        <v>58</v>
      </c>
      <c r="E508" s="327" t="s">
        <v>1454</v>
      </c>
    </row>
    <row r="509" spans="1:5" x14ac:dyDescent="0.2">
      <c r="A509" s="344"/>
      <c r="B509" s="347"/>
      <c r="C509" s="348"/>
      <c r="D509" s="350"/>
      <c r="E509" s="328" t="s">
        <v>1455</v>
      </c>
    </row>
    <row r="510" spans="1:5" x14ac:dyDescent="0.2">
      <c r="A510" s="351" t="s">
        <v>1708</v>
      </c>
      <c r="B510" s="353" t="s">
        <v>1707</v>
      </c>
      <c r="C510" s="354"/>
      <c r="D510" s="357" t="s">
        <v>58</v>
      </c>
      <c r="E510" s="325" t="s">
        <v>1454</v>
      </c>
    </row>
    <row r="511" spans="1:5" x14ac:dyDescent="0.2">
      <c r="A511" s="359"/>
      <c r="B511" s="360"/>
      <c r="C511" s="361"/>
      <c r="D511" s="362"/>
      <c r="E511" s="326" t="s">
        <v>1455</v>
      </c>
    </row>
    <row r="512" spans="1:5" x14ac:dyDescent="0.2">
      <c r="A512" s="343" t="s">
        <v>1709</v>
      </c>
      <c r="B512" s="345" t="s">
        <v>1707</v>
      </c>
      <c r="C512" s="346"/>
      <c r="D512" s="349" t="s">
        <v>58</v>
      </c>
      <c r="E512" s="327" t="s">
        <v>1454</v>
      </c>
    </row>
    <row r="513" spans="1:5" x14ac:dyDescent="0.2">
      <c r="A513" s="344"/>
      <c r="B513" s="347"/>
      <c r="C513" s="348"/>
      <c r="D513" s="350"/>
      <c r="E513" s="328" t="s">
        <v>1455</v>
      </c>
    </row>
    <row r="514" spans="1:5" x14ac:dyDescent="0.2">
      <c r="A514" s="351" t="s">
        <v>1710</v>
      </c>
      <c r="B514" s="353" t="s">
        <v>1707</v>
      </c>
      <c r="C514" s="354"/>
      <c r="D514" s="357" t="s">
        <v>58</v>
      </c>
      <c r="E514" s="325" t="s">
        <v>1454</v>
      </c>
    </row>
    <row r="515" spans="1:5" x14ac:dyDescent="0.2">
      <c r="A515" s="359"/>
      <c r="B515" s="360"/>
      <c r="C515" s="361"/>
      <c r="D515" s="362"/>
      <c r="E515" s="326" t="s">
        <v>1455</v>
      </c>
    </row>
    <row r="516" spans="1:5" x14ac:dyDescent="0.2">
      <c r="A516" s="343" t="s">
        <v>1711</v>
      </c>
      <c r="B516" s="345" t="s">
        <v>1707</v>
      </c>
      <c r="C516" s="346"/>
      <c r="D516" s="349" t="s">
        <v>58</v>
      </c>
      <c r="E516" s="327" t="s">
        <v>1454</v>
      </c>
    </row>
    <row r="517" spans="1:5" x14ac:dyDescent="0.2">
      <c r="A517" s="344"/>
      <c r="B517" s="347"/>
      <c r="C517" s="348"/>
      <c r="D517" s="350"/>
      <c r="E517" s="328" t="s">
        <v>1455</v>
      </c>
    </row>
    <row r="518" spans="1:5" x14ac:dyDescent="0.2">
      <c r="A518" s="351" t="s">
        <v>1712</v>
      </c>
      <c r="B518" s="353" t="s">
        <v>1707</v>
      </c>
      <c r="C518" s="354"/>
      <c r="D518" s="357" t="s">
        <v>58</v>
      </c>
      <c r="E518" s="325" t="s">
        <v>1454</v>
      </c>
    </row>
    <row r="519" spans="1:5" x14ac:dyDescent="0.2">
      <c r="A519" s="359"/>
      <c r="B519" s="360"/>
      <c r="C519" s="361"/>
      <c r="D519" s="362"/>
      <c r="E519" s="326" t="s">
        <v>1455</v>
      </c>
    </row>
    <row r="520" spans="1:5" x14ac:dyDescent="0.2">
      <c r="A520" s="343" t="s">
        <v>1713</v>
      </c>
      <c r="B520" s="345" t="s">
        <v>1707</v>
      </c>
      <c r="C520" s="346"/>
      <c r="D520" s="349" t="s">
        <v>58</v>
      </c>
      <c r="E520" s="327" t="s">
        <v>1454</v>
      </c>
    </row>
    <row r="521" spans="1:5" x14ac:dyDescent="0.2">
      <c r="A521" s="344"/>
      <c r="B521" s="347"/>
      <c r="C521" s="348"/>
      <c r="D521" s="350"/>
      <c r="E521" s="328" t="s">
        <v>1455</v>
      </c>
    </row>
    <row r="522" spans="1:5" x14ac:dyDescent="0.2">
      <c r="A522" s="351" t="s">
        <v>1714</v>
      </c>
      <c r="B522" s="353" t="s">
        <v>1707</v>
      </c>
      <c r="C522" s="354"/>
      <c r="D522" s="357" t="s">
        <v>58</v>
      </c>
      <c r="E522" s="325" t="s">
        <v>1454</v>
      </c>
    </row>
    <row r="523" spans="1:5" x14ac:dyDescent="0.2">
      <c r="A523" s="359"/>
      <c r="B523" s="360"/>
      <c r="C523" s="361"/>
      <c r="D523" s="362"/>
      <c r="E523" s="326" t="s">
        <v>1455</v>
      </c>
    </row>
    <row r="524" spans="1:5" x14ac:dyDescent="0.2">
      <c r="A524" s="343" t="s">
        <v>1715</v>
      </c>
      <c r="B524" s="345" t="s">
        <v>1707</v>
      </c>
      <c r="C524" s="346"/>
      <c r="D524" s="349" t="s">
        <v>58</v>
      </c>
      <c r="E524" s="327" t="s">
        <v>1454</v>
      </c>
    </row>
    <row r="525" spans="1:5" x14ac:dyDescent="0.2">
      <c r="A525" s="344"/>
      <c r="B525" s="347"/>
      <c r="C525" s="348"/>
      <c r="D525" s="350"/>
      <c r="E525" s="328" t="s">
        <v>1455</v>
      </c>
    </row>
    <row r="526" spans="1:5" x14ac:dyDescent="0.2">
      <c r="A526" s="351" t="s">
        <v>1716</v>
      </c>
      <c r="B526" s="353" t="s">
        <v>1707</v>
      </c>
      <c r="C526" s="354"/>
      <c r="D526" s="357" t="s">
        <v>58</v>
      </c>
      <c r="E526" s="325" t="s">
        <v>1454</v>
      </c>
    </row>
    <row r="527" spans="1:5" x14ac:dyDescent="0.2">
      <c r="A527" s="359"/>
      <c r="B527" s="360"/>
      <c r="C527" s="361"/>
      <c r="D527" s="362"/>
      <c r="E527" s="326" t="s">
        <v>1455</v>
      </c>
    </row>
    <row r="528" spans="1:5" x14ac:dyDescent="0.2">
      <c r="A528" s="343" t="s">
        <v>1717</v>
      </c>
      <c r="B528" s="345" t="s">
        <v>1707</v>
      </c>
      <c r="C528" s="346"/>
      <c r="D528" s="349" t="s">
        <v>58</v>
      </c>
      <c r="E528" s="327" t="s">
        <v>1454</v>
      </c>
    </row>
    <row r="529" spans="1:5" x14ac:dyDescent="0.2">
      <c r="A529" s="344"/>
      <c r="B529" s="347"/>
      <c r="C529" s="348"/>
      <c r="D529" s="350"/>
      <c r="E529" s="328" t="s">
        <v>1455</v>
      </c>
    </row>
    <row r="530" spans="1:5" x14ac:dyDescent="0.2">
      <c r="A530" s="351" t="s">
        <v>1718</v>
      </c>
      <c r="B530" s="353" t="s">
        <v>1707</v>
      </c>
      <c r="C530" s="354"/>
      <c r="D530" s="357" t="s">
        <v>58</v>
      </c>
      <c r="E530" s="325" t="s">
        <v>1454</v>
      </c>
    </row>
    <row r="531" spans="1:5" x14ac:dyDescent="0.2">
      <c r="A531" s="359"/>
      <c r="B531" s="360"/>
      <c r="C531" s="361"/>
      <c r="D531" s="362"/>
      <c r="E531" s="326" t="s">
        <v>1455</v>
      </c>
    </row>
    <row r="532" spans="1:5" x14ac:dyDescent="0.2">
      <c r="A532" s="343" t="s">
        <v>1719</v>
      </c>
      <c r="B532" s="345" t="s">
        <v>1707</v>
      </c>
      <c r="C532" s="346"/>
      <c r="D532" s="349" t="s">
        <v>58</v>
      </c>
      <c r="E532" s="327" t="s">
        <v>1454</v>
      </c>
    </row>
    <row r="533" spans="1:5" x14ac:dyDescent="0.2">
      <c r="A533" s="344"/>
      <c r="B533" s="347"/>
      <c r="C533" s="348"/>
      <c r="D533" s="350"/>
      <c r="E533" s="328" t="s">
        <v>1455</v>
      </c>
    </row>
    <row r="534" spans="1:5" x14ac:dyDescent="0.2">
      <c r="A534" s="351" t="s">
        <v>1720</v>
      </c>
      <c r="B534" s="353" t="s">
        <v>1707</v>
      </c>
      <c r="C534" s="354"/>
      <c r="D534" s="357" t="s">
        <v>58</v>
      </c>
      <c r="E534" s="325" t="s">
        <v>1454</v>
      </c>
    </row>
    <row r="535" spans="1:5" x14ac:dyDescent="0.2">
      <c r="A535" s="359"/>
      <c r="B535" s="360"/>
      <c r="C535" s="361"/>
      <c r="D535" s="362"/>
      <c r="E535" s="326" t="s">
        <v>1455</v>
      </c>
    </row>
    <row r="536" spans="1:5" x14ac:dyDescent="0.2">
      <c r="A536" s="343" t="s">
        <v>1721</v>
      </c>
      <c r="B536" s="345" t="s">
        <v>1707</v>
      </c>
      <c r="C536" s="346"/>
      <c r="D536" s="349" t="s">
        <v>58</v>
      </c>
      <c r="E536" s="327" t="s">
        <v>1454</v>
      </c>
    </row>
    <row r="537" spans="1:5" x14ac:dyDescent="0.2">
      <c r="A537" s="344"/>
      <c r="B537" s="347"/>
      <c r="C537" s="348"/>
      <c r="D537" s="350"/>
      <c r="E537" s="328" t="s">
        <v>1455</v>
      </c>
    </row>
    <row r="538" spans="1:5" x14ac:dyDescent="0.2">
      <c r="A538" s="351" t="s">
        <v>1722</v>
      </c>
      <c r="B538" s="353" t="s">
        <v>1707</v>
      </c>
      <c r="C538" s="354"/>
      <c r="D538" s="357" t="s">
        <v>58</v>
      </c>
      <c r="E538" s="325" t="s">
        <v>1454</v>
      </c>
    </row>
    <row r="539" spans="1:5" x14ac:dyDescent="0.2">
      <c r="A539" s="359"/>
      <c r="B539" s="360"/>
      <c r="C539" s="361"/>
      <c r="D539" s="362"/>
      <c r="E539" s="326" t="s">
        <v>1455</v>
      </c>
    </row>
    <row r="540" spans="1:5" x14ac:dyDescent="0.2">
      <c r="A540" s="343" t="s">
        <v>1723</v>
      </c>
      <c r="B540" s="345" t="s">
        <v>1707</v>
      </c>
      <c r="C540" s="346"/>
      <c r="D540" s="349" t="s">
        <v>58</v>
      </c>
      <c r="E540" s="327" t="s">
        <v>1454</v>
      </c>
    </row>
    <row r="541" spans="1:5" x14ac:dyDescent="0.2">
      <c r="A541" s="344"/>
      <c r="B541" s="347"/>
      <c r="C541" s="348"/>
      <c r="D541" s="350"/>
      <c r="E541" s="328" t="s">
        <v>1455</v>
      </c>
    </row>
    <row r="542" spans="1:5" x14ac:dyDescent="0.2">
      <c r="A542" s="351" t="s">
        <v>1724</v>
      </c>
      <c r="B542" s="353" t="s">
        <v>1707</v>
      </c>
      <c r="C542" s="354"/>
      <c r="D542" s="357" t="s">
        <v>58</v>
      </c>
      <c r="E542" s="325" t="s">
        <v>1454</v>
      </c>
    </row>
    <row r="543" spans="1:5" x14ac:dyDescent="0.2">
      <c r="A543" s="359"/>
      <c r="B543" s="360"/>
      <c r="C543" s="361"/>
      <c r="D543" s="362"/>
      <c r="E543" s="326" t="s">
        <v>1455</v>
      </c>
    </row>
    <row r="544" spans="1:5" x14ac:dyDescent="0.2">
      <c r="A544" s="343" t="s">
        <v>1725</v>
      </c>
      <c r="B544" s="345" t="s">
        <v>1726</v>
      </c>
      <c r="C544" s="346"/>
      <c r="D544" s="349" t="s">
        <v>58</v>
      </c>
      <c r="E544" s="327" t="s">
        <v>1454</v>
      </c>
    </row>
    <row r="545" spans="1:5" x14ac:dyDescent="0.2">
      <c r="A545" s="344"/>
      <c r="B545" s="347"/>
      <c r="C545" s="348"/>
      <c r="D545" s="350"/>
      <c r="E545" s="328" t="s">
        <v>1455</v>
      </c>
    </row>
    <row r="546" spans="1:5" x14ac:dyDescent="0.2">
      <c r="A546" s="351" t="s">
        <v>1727</v>
      </c>
      <c r="B546" s="353" t="s">
        <v>1726</v>
      </c>
      <c r="C546" s="354"/>
      <c r="D546" s="357" t="s">
        <v>58</v>
      </c>
      <c r="E546" s="325" t="s">
        <v>1454</v>
      </c>
    </row>
    <row r="547" spans="1:5" x14ac:dyDescent="0.2">
      <c r="A547" s="359"/>
      <c r="B547" s="360"/>
      <c r="C547" s="361"/>
      <c r="D547" s="362"/>
      <c r="E547" s="326" t="s">
        <v>1455</v>
      </c>
    </row>
    <row r="548" spans="1:5" x14ac:dyDescent="0.2">
      <c r="A548" s="343" t="s">
        <v>1728</v>
      </c>
      <c r="B548" s="345" t="s">
        <v>1726</v>
      </c>
      <c r="C548" s="346"/>
      <c r="D548" s="349" t="s">
        <v>58</v>
      </c>
      <c r="E548" s="327" t="s">
        <v>1454</v>
      </c>
    </row>
    <row r="549" spans="1:5" x14ac:dyDescent="0.2">
      <c r="A549" s="344"/>
      <c r="B549" s="347"/>
      <c r="C549" s="348"/>
      <c r="D549" s="350"/>
      <c r="E549" s="328" t="s">
        <v>1455</v>
      </c>
    </row>
    <row r="550" spans="1:5" x14ac:dyDescent="0.2">
      <c r="A550" s="351" t="s">
        <v>1729</v>
      </c>
      <c r="B550" s="353" t="s">
        <v>1726</v>
      </c>
      <c r="C550" s="354"/>
      <c r="D550" s="357" t="s">
        <v>58</v>
      </c>
      <c r="E550" s="325" t="s">
        <v>1454</v>
      </c>
    </row>
    <row r="551" spans="1:5" x14ac:dyDescent="0.2">
      <c r="A551" s="359"/>
      <c r="B551" s="360"/>
      <c r="C551" s="361"/>
      <c r="D551" s="362"/>
      <c r="E551" s="326" t="s">
        <v>1455</v>
      </c>
    </row>
    <row r="552" spans="1:5" x14ac:dyDescent="0.2">
      <c r="A552" s="343" t="s">
        <v>1730</v>
      </c>
      <c r="B552" s="345" t="s">
        <v>1726</v>
      </c>
      <c r="C552" s="346"/>
      <c r="D552" s="349" t="s">
        <v>58</v>
      </c>
      <c r="E552" s="327" t="s">
        <v>1454</v>
      </c>
    </row>
    <row r="553" spans="1:5" x14ac:dyDescent="0.2">
      <c r="A553" s="344"/>
      <c r="B553" s="347"/>
      <c r="C553" s="348"/>
      <c r="D553" s="350"/>
      <c r="E553" s="328" t="s">
        <v>1455</v>
      </c>
    </row>
    <row r="554" spans="1:5" x14ac:dyDescent="0.2">
      <c r="A554" s="351" t="s">
        <v>1731</v>
      </c>
      <c r="B554" s="353" t="s">
        <v>1732</v>
      </c>
      <c r="C554" s="354"/>
      <c r="D554" s="357" t="s">
        <v>58</v>
      </c>
      <c r="E554" s="325" t="s">
        <v>1454</v>
      </c>
    </row>
    <row r="555" spans="1:5" x14ac:dyDescent="0.2">
      <c r="A555" s="359"/>
      <c r="B555" s="360"/>
      <c r="C555" s="361"/>
      <c r="D555" s="362"/>
      <c r="E555" s="326" t="s">
        <v>1455</v>
      </c>
    </row>
    <row r="556" spans="1:5" x14ac:dyDescent="0.2">
      <c r="A556" s="343" t="s">
        <v>1733</v>
      </c>
      <c r="B556" s="345" t="s">
        <v>1732</v>
      </c>
      <c r="C556" s="346"/>
      <c r="D556" s="349" t="s">
        <v>58</v>
      </c>
      <c r="E556" s="327" t="s">
        <v>1454</v>
      </c>
    </row>
    <row r="557" spans="1:5" x14ac:dyDescent="0.2">
      <c r="A557" s="344"/>
      <c r="B557" s="347"/>
      <c r="C557" s="348"/>
      <c r="D557" s="350"/>
      <c r="E557" s="328" t="s">
        <v>1455</v>
      </c>
    </row>
    <row r="558" spans="1:5" x14ac:dyDescent="0.2">
      <c r="A558" s="351" t="s">
        <v>1490</v>
      </c>
      <c r="B558" s="353" t="s">
        <v>1732</v>
      </c>
      <c r="C558" s="354"/>
      <c r="D558" s="357" t="s">
        <v>58</v>
      </c>
      <c r="E558" s="325" t="s">
        <v>1454</v>
      </c>
    </row>
    <row r="559" spans="1:5" x14ac:dyDescent="0.2">
      <c r="A559" s="359"/>
      <c r="B559" s="360"/>
      <c r="C559" s="361"/>
      <c r="D559" s="362"/>
      <c r="E559" s="326" t="s">
        <v>1455</v>
      </c>
    </row>
    <row r="560" spans="1:5" x14ac:dyDescent="0.2">
      <c r="A560" s="343" t="s">
        <v>1734</v>
      </c>
      <c r="B560" s="345" t="s">
        <v>1732</v>
      </c>
      <c r="C560" s="346"/>
      <c r="D560" s="349" t="s">
        <v>58</v>
      </c>
      <c r="E560" s="327" t="s">
        <v>1454</v>
      </c>
    </row>
    <row r="561" spans="1:5" x14ac:dyDescent="0.2">
      <c r="A561" s="344"/>
      <c r="B561" s="347"/>
      <c r="C561" s="348"/>
      <c r="D561" s="350"/>
      <c r="E561" s="328" t="s">
        <v>1455</v>
      </c>
    </row>
    <row r="562" spans="1:5" x14ac:dyDescent="0.2">
      <c r="A562" s="351" t="s">
        <v>1735</v>
      </c>
      <c r="B562" s="353" t="s">
        <v>1732</v>
      </c>
      <c r="C562" s="354"/>
      <c r="D562" s="357" t="s">
        <v>58</v>
      </c>
      <c r="E562" s="325" t="s">
        <v>1454</v>
      </c>
    </row>
    <row r="563" spans="1:5" x14ac:dyDescent="0.2">
      <c r="A563" s="359"/>
      <c r="B563" s="360"/>
      <c r="C563" s="361"/>
      <c r="D563" s="362"/>
      <c r="E563" s="326" t="s">
        <v>1455</v>
      </c>
    </row>
    <row r="564" spans="1:5" x14ac:dyDescent="0.2">
      <c r="A564" s="343" t="s">
        <v>1736</v>
      </c>
      <c r="B564" s="345" t="s">
        <v>1732</v>
      </c>
      <c r="C564" s="346"/>
      <c r="D564" s="349" t="s">
        <v>58</v>
      </c>
      <c r="E564" s="327" t="s">
        <v>1454</v>
      </c>
    </row>
    <row r="565" spans="1:5" x14ac:dyDescent="0.2">
      <c r="A565" s="344"/>
      <c r="B565" s="347"/>
      <c r="C565" s="348"/>
      <c r="D565" s="350"/>
      <c r="E565" s="328" t="s">
        <v>1455</v>
      </c>
    </row>
    <row r="566" spans="1:5" x14ac:dyDescent="0.2">
      <c r="A566" s="351" t="s">
        <v>1737</v>
      </c>
      <c r="B566" s="353" t="s">
        <v>1732</v>
      </c>
      <c r="C566" s="354"/>
      <c r="D566" s="357" t="s">
        <v>58</v>
      </c>
      <c r="E566" s="325" t="s">
        <v>1454</v>
      </c>
    </row>
    <row r="567" spans="1:5" x14ac:dyDescent="0.2">
      <c r="A567" s="359"/>
      <c r="B567" s="360"/>
      <c r="C567" s="361"/>
      <c r="D567" s="362"/>
      <c r="E567" s="326" t="s">
        <v>1455</v>
      </c>
    </row>
    <row r="568" spans="1:5" x14ac:dyDescent="0.2">
      <c r="A568" s="343" t="s">
        <v>1738</v>
      </c>
      <c r="B568" s="345" t="s">
        <v>1732</v>
      </c>
      <c r="C568" s="346"/>
      <c r="D568" s="349" t="s">
        <v>58</v>
      </c>
      <c r="E568" s="327" t="s">
        <v>1454</v>
      </c>
    </row>
    <row r="569" spans="1:5" x14ac:dyDescent="0.2">
      <c r="A569" s="344"/>
      <c r="B569" s="347"/>
      <c r="C569" s="348"/>
      <c r="D569" s="350"/>
      <c r="E569" s="328" t="s">
        <v>1455</v>
      </c>
    </row>
    <row r="570" spans="1:5" x14ac:dyDescent="0.2">
      <c r="A570" s="351" t="s">
        <v>1739</v>
      </c>
      <c r="B570" s="353" t="s">
        <v>1732</v>
      </c>
      <c r="C570" s="354"/>
      <c r="D570" s="357" t="s">
        <v>58</v>
      </c>
      <c r="E570" s="325" t="s">
        <v>1454</v>
      </c>
    </row>
    <row r="571" spans="1:5" x14ac:dyDescent="0.2">
      <c r="A571" s="359"/>
      <c r="B571" s="360"/>
      <c r="C571" s="361"/>
      <c r="D571" s="362"/>
      <c r="E571" s="326" t="s">
        <v>1455</v>
      </c>
    </row>
    <row r="572" spans="1:5" x14ac:dyDescent="0.2">
      <c r="A572" s="343" t="s">
        <v>1740</v>
      </c>
      <c r="B572" s="345" t="s">
        <v>1732</v>
      </c>
      <c r="C572" s="346"/>
      <c r="D572" s="349" t="s">
        <v>58</v>
      </c>
      <c r="E572" s="327" t="s">
        <v>1454</v>
      </c>
    </row>
    <row r="573" spans="1:5" x14ac:dyDescent="0.2">
      <c r="A573" s="344"/>
      <c r="B573" s="347"/>
      <c r="C573" s="348"/>
      <c r="D573" s="350"/>
      <c r="E573" s="328" t="s">
        <v>1455</v>
      </c>
    </row>
    <row r="574" spans="1:5" x14ac:dyDescent="0.2">
      <c r="A574" s="351" t="s">
        <v>1741</v>
      </c>
      <c r="B574" s="353" t="s">
        <v>1732</v>
      </c>
      <c r="C574" s="354"/>
      <c r="D574" s="357" t="s">
        <v>58</v>
      </c>
      <c r="E574" s="325" t="s">
        <v>1454</v>
      </c>
    </row>
    <row r="575" spans="1:5" x14ac:dyDescent="0.2">
      <c r="A575" s="359"/>
      <c r="B575" s="360"/>
      <c r="C575" s="361"/>
      <c r="D575" s="362"/>
      <c r="E575" s="326" t="s">
        <v>1455</v>
      </c>
    </row>
    <row r="576" spans="1:5" x14ac:dyDescent="0.2">
      <c r="A576" s="343" t="s">
        <v>1742</v>
      </c>
      <c r="B576" s="345" t="s">
        <v>1732</v>
      </c>
      <c r="C576" s="346"/>
      <c r="D576" s="349" t="s">
        <v>58</v>
      </c>
      <c r="E576" s="327" t="s">
        <v>1454</v>
      </c>
    </row>
    <row r="577" spans="1:5" x14ac:dyDescent="0.2">
      <c r="A577" s="344"/>
      <c r="B577" s="347"/>
      <c r="C577" s="348"/>
      <c r="D577" s="350"/>
      <c r="E577" s="328" t="s">
        <v>1455</v>
      </c>
    </row>
    <row r="578" spans="1:5" x14ac:dyDescent="0.2">
      <c r="A578" s="351" t="s">
        <v>1743</v>
      </c>
      <c r="B578" s="353" t="s">
        <v>1732</v>
      </c>
      <c r="C578" s="354"/>
      <c r="D578" s="357" t="s">
        <v>58</v>
      </c>
      <c r="E578" s="325" t="s">
        <v>1454</v>
      </c>
    </row>
    <row r="579" spans="1:5" x14ac:dyDescent="0.2">
      <c r="A579" s="359"/>
      <c r="B579" s="360"/>
      <c r="C579" s="361"/>
      <c r="D579" s="362"/>
      <c r="E579" s="326" t="s">
        <v>1455</v>
      </c>
    </row>
    <row r="580" spans="1:5" x14ac:dyDescent="0.2">
      <c r="A580" s="343" t="s">
        <v>1744</v>
      </c>
      <c r="B580" s="345" t="s">
        <v>1745</v>
      </c>
      <c r="C580" s="346"/>
      <c r="D580" s="349" t="s">
        <v>58</v>
      </c>
      <c r="E580" s="327" t="s">
        <v>1454</v>
      </c>
    </row>
    <row r="581" spans="1:5" x14ac:dyDescent="0.2">
      <c r="A581" s="344"/>
      <c r="B581" s="347"/>
      <c r="C581" s="348"/>
      <c r="D581" s="350"/>
      <c r="E581" s="328" t="s">
        <v>1455</v>
      </c>
    </row>
    <row r="582" spans="1:5" x14ac:dyDescent="0.2">
      <c r="A582" s="351" t="s">
        <v>1746</v>
      </c>
      <c r="B582" s="353" t="s">
        <v>1745</v>
      </c>
      <c r="C582" s="354"/>
      <c r="D582" s="357" t="s">
        <v>58</v>
      </c>
      <c r="E582" s="325" t="s">
        <v>1454</v>
      </c>
    </row>
    <row r="583" spans="1:5" x14ac:dyDescent="0.2">
      <c r="A583" s="359"/>
      <c r="B583" s="360"/>
      <c r="C583" s="361"/>
      <c r="D583" s="362"/>
      <c r="E583" s="326" t="s">
        <v>1455</v>
      </c>
    </row>
    <row r="584" spans="1:5" x14ac:dyDescent="0.2">
      <c r="A584" s="343" t="s">
        <v>1747</v>
      </c>
      <c r="B584" s="345" t="s">
        <v>1745</v>
      </c>
      <c r="C584" s="346"/>
      <c r="D584" s="349" t="s">
        <v>58</v>
      </c>
      <c r="E584" s="327" t="s">
        <v>1454</v>
      </c>
    </row>
    <row r="585" spans="1:5" x14ac:dyDescent="0.2">
      <c r="A585" s="344"/>
      <c r="B585" s="347"/>
      <c r="C585" s="348"/>
      <c r="D585" s="350"/>
      <c r="E585" s="328" t="s">
        <v>1455</v>
      </c>
    </row>
    <row r="586" spans="1:5" x14ac:dyDescent="0.2">
      <c r="A586" s="351" t="s">
        <v>1748</v>
      </c>
      <c r="B586" s="353" t="s">
        <v>1745</v>
      </c>
      <c r="C586" s="354"/>
      <c r="D586" s="357" t="s">
        <v>58</v>
      </c>
      <c r="E586" s="325" t="s">
        <v>1454</v>
      </c>
    </row>
    <row r="587" spans="1:5" x14ac:dyDescent="0.2">
      <c r="A587" s="359"/>
      <c r="B587" s="360"/>
      <c r="C587" s="361"/>
      <c r="D587" s="362"/>
      <c r="E587" s="326" t="s">
        <v>1455</v>
      </c>
    </row>
    <row r="588" spans="1:5" x14ac:dyDescent="0.2">
      <c r="A588" s="343" t="s">
        <v>1749</v>
      </c>
      <c r="B588" s="345" t="s">
        <v>1745</v>
      </c>
      <c r="C588" s="346"/>
      <c r="D588" s="349" t="s">
        <v>58</v>
      </c>
      <c r="E588" s="327" t="s">
        <v>1454</v>
      </c>
    </row>
    <row r="589" spans="1:5" x14ac:dyDescent="0.2">
      <c r="A589" s="344"/>
      <c r="B589" s="347"/>
      <c r="C589" s="348"/>
      <c r="D589" s="350"/>
      <c r="E589" s="328" t="s">
        <v>1455</v>
      </c>
    </row>
    <row r="590" spans="1:5" x14ac:dyDescent="0.2">
      <c r="A590" s="351" t="s">
        <v>1750</v>
      </c>
      <c r="B590" s="353" t="s">
        <v>1745</v>
      </c>
      <c r="C590" s="354"/>
      <c r="D590" s="357" t="s">
        <v>58</v>
      </c>
      <c r="E590" s="325" t="s">
        <v>1454</v>
      </c>
    </row>
    <row r="591" spans="1:5" x14ac:dyDescent="0.2">
      <c r="A591" s="359"/>
      <c r="B591" s="360"/>
      <c r="C591" s="361"/>
      <c r="D591" s="362"/>
      <c r="E591" s="326" t="s">
        <v>1455</v>
      </c>
    </row>
    <row r="592" spans="1:5" x14ac:dyDescent="0.2">
      <c r="A592" s="343" t="s">
        <v>1751</v>
      </c>
      <c r="B592" s="345" t="s">
        <v>1745</v>
      </c>
      <c r="C592" s="346"/>
      <c r="D592" s="349" t="s">
        <v>58</v>
      </c>
      <c r="E592" s="327" t="s">
        <v>1454</v>
      </c>
    </row>
    <row r="593" spans="1:5" x14ac:dyDescent="0.2">
      <c r="A593" s="344"/>
      <c r="B593" s="347"/>
      <c r="C593" s="348"/>
      <c r="D593" s="350"/>
      <c r="E593" s="328" t="s">
        <v>1455</v>
      </c>
    </row>
    <row r="594" spans="1:5" x14ac:dyDescent="0.2">
      <c r="A594" s="351" t="s">
        <v>1752</v>
      </c>
      <c r="B594" s="353" t="s">
        <v>1753</v>
      </c>
      <c r="C594" s="354"/>
      <c r="D594" s="357" t="s">
        <v>58</v>
      </c>
      <c r="E594" s="325" t="s">
        <v>1454</v>
      </c>
    </row>
    <row r="595" spans="1:5" x14ac:dyDescent="0.2">
      <c r="A595" s="359"/>
      <c r="B595" s="360"/>
      <c r="C595" s="361"/>
      <c r="D595" s="362"/>
      <c r="E595" s="326" t="s">
        <v>1455</v>
      </c>
    </row>
    <row r="596" spans="1:5" x14ac:dyDescent="0.2">
      <c r="A596" s="343" t="s">
        <v>1754</v>
      </c>
      <c r="B596" s="345" t="s">
        <v>1753</v>
      </c>
      <c r="C596" s="346"/>
      <c r="D596" s="349" t="s">
        <v>58</v>
      </c>
      <c r="E596" s="327" t="s">
        <v>1454</v>
      </c>
    </row>
    <row r="597" spans="1:5" x14ac:dyDescent="0.2">
      <c r="A597" s="344"/>
      <c r="B597" s="347"/>
      <c r="C597" s="348"/>
      <c r="D597" s="350"/>
      <c r="E597" s="328" t="s">
        <v>1455</v>
      </c>
    </row>
    <row r="598" spans="1:5" x14ac:dyDescent="0.2">
      <c r="A598" s="351" t="s">
        <v>1755</v>
      </c>
      <c r="B598" s="353" t="s">
        <v>1753</v>
      </c>
      <c r="C598" s="354"/>
      <c r="D598" s="357" t="s">
        <v>58</v>
      </c>
      <c r="E598" s="325" t="s">
        <v>1454</v>
      </c>
    </row>
    <row r="599" spans="1:5" x14ac:dyDescent="0.2">
      <c r="A599" s="359"/>
      <c r="B599" s="360"/>
      <c r="C599" s="361"/>
      <c r="D599" s="362"/>
      <c r="E599" s="326" t="s">
        <v>1455</v>
      </c>
    </row>
    <row r="600" spans="1:5" x14ac:dyDescent="0.2">
      <c r="A600" s="343" t="s">
        <v>1756</v>
      </c>
      <c r="B600" s="345" t="s">
        <v>1753</v>
      </c>
      <c r="C600" s="346"/>
      <c r="D600" s="349" t="s">
        <v>58</v>
      </c>
      <c r="E600" s="327" t="s">
        <v>1454</v>
      </c>
    </row>
    <row r="601" spans="1:5" x14ac:dyDescent="0.2">
      <c r="A601" s="344"/>
      <c r="B601" s="347"/>
      <c r="C601" s="348"/>
      <c r="D601" s="350"/>
      <c r="E601" s="328" t="s">
        <v>1455</v>
      </c>
    </row>
    <row r="602" spans="1:5" x14ac:dyDescent="0.2">
      <c r="A602" s="351" t="s">
        <v>1757</v>
      </c>
      <c r="B602" s="353" t="s">
        <v>1753</v>
      </c>
      <c r="C602" s="354"/>
      <c r="D602" s="357" t="s">
        <v>58</v>
      </c>
      <c r="E602" s="325" t="s">
        <v>1454</v>
      </c>
    </row>
    <row r="603" spans="1:5" x14ac:dyDescent="0.2">
      <c r="A603" s="359"/>
      <c r="B603" s="360"/>
      <c r="C603" s="361"/>
      <c r="D603" s="362"/>
      <c r="E603" s="326" t="s">
        <v>1455</v>
      </c>
    </row>
    <row r="604" spans="1:5" x14ac:dyDescent="0.2">
      <c r="A604" s="343" t="s">
        <v>1758</v>
      </c>
      <c r="B604" s="345" t="s">
        <v>1753</v>
      </c>
      <c r="C604" s="346"/>
      <c r="D604" s="349" t="s">
        <v>58</v>
      </c>
      <c r="E604" s="327" t="s">
        <v>1454</v>
      </c>
    </row>
    <row r="605" spans="1:5" x14ac:dyDescent="0.2">
      <c r="A605" s="344"/>
      <c r="B605" s="347"/>
      <c r="C605" s="348"/>
      <c r="D605" s="350"/>
      <c r="E605" s="328" t="s">
        <v>1455</v>
      </c>
    </row>
    <row r="606" spans="1:5" x14ac:dyDescent="0.2">
      <c r="A606" s="351" t="s">
        <v>1759</v>
      </c>
      <c r="B606" s="353" t="s">
        <v>1753</v>
      </c>
      <c r="C606" s="354"/>
      <c r="D606" s="357" t="s">
        <v>58</v>
      </c>
      <c r="E606" s="325" t="s">
        <v>1454</v>
      </c>
    </row>
    <row r="607" spans="1:5" x14ac:dyDescent="0.2">
      <c r="A607" s="359"/>
      <c r="B607" s="360"/>
      <c r="C607" s="361"/>
      <c r="D607" s="362"/>
      <c r="E607" s="326" t="s">
        <v>1455</v>
      </c>
    </row>
    <row r="608" spans="1:5" x14ac:dyDescent="0.2">
      <c r="A608" s="343" t="s">
        <v>1760</v>
      </c>
      <c r="B608" s="345" t="s">
        <v>1753</v>
      </c>
      <c r="C608" s="346"/>
      <c r="D608" s="349" t="s">
        <v>58</v>
      </c>
      <c r="E608" s="327" t="s">
        <v>1454</v>
      </c>
    </row>
    <row r="609" spans="1:5" x14ac:dyDescent="0.2">
      <c r="A609" s="344"/>
      <c r="B609" s="347"/>
      <c r="C609" s="348"/>
      <c r="D609" s="350"/>
      <c r="E609" s="328" t="s">
        <v>1455</v>
      </c>
    </row>
    <row r="610" spans="1:5" x14ac:dyDescent="0.2">
      <c r="A610" s="351" t="s">
        <v>1761</v>
      </c>
      <c r="B610" s="353" t="s">
        <v>1753</v>
      </c>
      <c r="C610" s="354"/>
      <c r="D610" s="357" t="s">
        <v>58</v>
      </c>
      <c r="E610" s="325" t="s">
        <v>1454</v>
      </c>
    </row>
    <row r="611" spans="1:5" x14ac:dyDescent="0.2">
      <c r="A611" s="359"/>
      <c r="B611" s="360"/>
      <c r="C611" s="361"/>
      <c r="D611" s="362"/>
      <c r="E611" s="326" t="s">
        <v>1455</v>
      </c>
    </row>
    <row r="612" spans="1:5" x14ac:dyDescent="0.2">
      <c r="A612" s="343" t="s">
        <v>1762</v>
      </c>
      <c r="B612" s="345" t="s">
        <v>1753</v>
      </c>
      <c r="C612" s="346"/>
      <c r="D612" s="349" t="s">
        <v>58</v>
      </c>
      <c r="E612" s="327" t="s">
        <v>1454</v>
      </c>
    </row>
    <row r="613" spans="1:5" x14ac:dyDescent="0.2">
      <c r="A613" s="344"/>
      <c r="B613" s="347"/>
      <c r="C613" s="348"/>
      <c r="D613" s="350"/>
      <c r="E613" s="328" t="s">
        <v>1455</v>
      </c>
    </row>
    <row r="614" spans="1:5" x14ac:dyDescent="0.2">
      <c r="A614" s="351" t="s">
        <v>1763</v>
      </c>
      <c r="B614" s="353" t="s">
        <v>1753</v>
      </c>
      <c r="C614" s="354"/>
      <c r="D614" s="357" t="s">
        <v>58</v>
      </c>
      <c r="E614" s="325" t="s">
        <v>1454</v>
      </c>
    </row>
    <row r="615" spans="1:5" x14ac:dyDescent="0.2">
      <c r="A615" s="359"/>
      <c r="B615" s="360"/>
      <c r="C615" s="361"/>
      <c r="D615" s="362"/>
      <c r="E615" s="326" t="s">
        <v>1455</v>
      </c>
    </row>
    <row r="616" spans="1:5" x14ac:dyDescent="0.2">
      <c r="A616" s="343" t="s">
        <v>1764</v>
      </c>
      <c r="B616" s="345" t="s">
        <v>1753</v>
      </c>
      <c r="C616" s="346"/>
      <c r="D616" s="349" t="s">
        <v>58</v>
      </c>
      <c r="E616" s="327" t="s">
        <v>1454</v>
      </c>
    </row>
    <row r="617" spans="1:5" x14ac:dyDescent="0.2">
      <c r="A617" s="344"/>
      <c r="B617" s="347"/>
      <c r="C617" s="348"/>
      <c r="D617" s="350"/>
      <c r="E617" s="328" t="s">
        <v>1455</v>
      </c>
    </row>
    <row r="618" spans="1:5" x14ac:dyDescent="0.2">
      <c r="A618" s="351" t="s">
        <v>1765</v>
      </c>
      <c r="B618" s="353" t="s">
        <v>1766</v>
      </c>
      <c r="C618" s="354"/>
      <c r="D618" s="357" t="s">
        <v>58</v>
      </c>
      <c r="E618" s="325" t="s">
        <v>1454</v>
      </c>
    </row>
    <row r="619" spans="1:5" x14ac:dyDescent="0.2">
      <c r="A619" s="359"/>
      <c r="B619" s="360"/>
      <c r="C619" s="361"/>
      <c r="D619" s="362"/>
      <c r="E619" s="326" t="s">
        <v>1455</v>
      </c>
    </row>
    <row r="620" spans="1:5" x14ac:dyDescent="0.2">
      <c r="A620" s="343" t="s">
        <v>1767</v>
      </c>
      <c r="B620" s="345" t="s">
        <v>1766</v>
      </c>
      <c r="C620" s="346"/>
      <c r="D620" s="349" t="s">
        <v>58</v>
      </c>
      <c r="E620" s="327" t="s">
        <v>1454</v>
      </c>
    </row>
    <row r="621" spans="1:5" x14ac:dyDescent="0.2">
      <c r="A621" s="344"/>
      <c r="B621" s="347"/>
      <c r="C621" s="348"/>
      <c r="D621" s="350"/>
      <c r="E621" s="328" t="s">
        <v>1455</v>
      </c>
    </row>
    <row r="622" spans="1:5" x14ac:dyDescent="0.2">
      <c r="A622" s="351" t="s">
        <v>1768</v>
      </c>
      <c r="B622" s="353" t="s">
        <v>1766</v>
      </c>
      <c r="C622" s="354"/>
      <c r="D622" s="357" t="s">
        <v>58</v>
      </c>
      <c r="E622" s="325" t="s">
        <v>1454</v>
      </c>
    </row>
    <row r="623" spans="1:5" x14ac:dyDescent="0.2">
      <c r="A623" s="359"/>
      <c r="B623" s="360"/>
      <c r="C623" s="361"/>
      <c r="D623" s="362"/>
      <c r="E623" s="326" t="s">
        <v>1455</v>
      </c>
    </row>
    <row r="624" spans="1:5" x14ac:dyDescent="0.2">
      <c r="A624" s="343" t="s">
        <v>1769</v>
      </c>
      <c r="B624" s="345" t="s">
        <v>1766</v>
      </c>
      <c r="C624" s="346"/>
      <c r="D624" s="349" t="s">
        <v>58</v>
      </c>
      <c r="E624" s="327" t="s">
        <v>1454</v>
      </c>
    </row>
    <row r="625" spans="1:5" x14ac:dyDescent="0.2">
      <c r="A625" s="344"/>
      <c r="B625" s="347"/>
      <c r="C625" s="348"/>
      <c r="D625" s="350"/>
      <c r="E625" s="328" t="s">
        <v>1455</v>
      </c>
    </row>
    <row r="626" spans="1:5" x14ac:dyDescent="0.2">
      <c r="A626" s="351" t="s">
        <v>1770</v>
      </c>
      <c r="B626" s="353" t="s">
        <v>1771</v>
      </c>
      <c r="C626" s="354"/>
      <c r="D626" s="357" t="s">
        <v>58</v>
      </c>
      <c r="E626" s="325" t="s">
        <v>1454</v>
      </c>
    </row>
    <row r="627" spans="1:5" x14ac:dyDescent="0.2">
      <c r="A627" s="359"/>
      <c r="B627" s="360"/>
      <c r="C627" s="361"/>
      <c r="D627" s="362"/>
      <c r="E627" s="326" t="s">
        <v>1455</v>
      </c>
    </row>
    <row r="628" spans="1:5" x14ac:dyDescent="0.2">
      <c r="A628" s="343" t="s">
        <v>1772</v>
      </c>
      <c r="B628" s="345" t="s">
        <v>1771</v>
      </c>
      <c r="C628" s="346"/>
      <c r="D628" s="349" t="s">
        <v>58</v>
      </c>
      <c r="E628" s="327" t="s">
        <v>1454</v>
      </c>
    </row>
    <row r="629" spans="1:5" x14ac:dyDescent="0.2">
      <c r="A629" s="344"/>
      <c r="B629" s="347"/>
      <c r="C629" s="348"/>
      <c r="D629" s="350"/>
      <c r="E629" s="328" t="s">
        <v>1455</v>
      </c>
    </row>
    <row r="630" spans="1:5" x14ac:dyDescent="0.2">
      <c r="A630" s="351" t="s">
        <v>1773</v>
      </c>
      <c r="B630" s="353" t="s">
        <v>1771</v>
      </c>
      <c r="C630" s="354"/>
      <c r="D630" s="357" t="s">
        <v>58</v>
      </c>
      <c r="E630" s="325" t="s">
        <v>1454</v>
      </c>
    </row>
    <row r="631" spans="1:5" x14ac:dyDescent="0.2">
      <c r="A631" s="359"/>
      <c r="B631" s="360"/>
      <c r="C631" s="361"/>
      <c r="D631" s="362"/>
      <c r="E631" s="326" t="s">
        <v>1455</v>
      </c>
    </row>
    <row r="632" spans="1:5" x14ac:dyDescent="0.2">
      <c r="A632" s="343" t="s">
        <v>1774</v>
      </c>
      <c r="B632" s="345" t="s">
        <v>1771</v>
      </c>
      <c r="C632" s="346"/>
      <c r="D632" s="349" t="s">
        <v>58</v>
      </c>
      <c r="E632" s="327" t="s">
        <v>1454</v>
      </c>
    </row>
    <row r="633" spans="1:5" x14ac:dyDescent="0.2">
      <c r="A633" s="344"/>
      <c r="B633" s="347"/>
      <c r="C633" s="348"/>
      <c r="D633" s="350"/>
      <c r="E633" s="328" t="s">
        <v>1455</v>
      </c>
    </row>
    <row r="634" spans="1:5" x14ac:dyDescent="0.2">
      <c r="A634" s="351" t="s">
        <v>1775</v>
      </c>
      <c r="B634" s="353" t="s">
        <v>1771</v>
      </c>
      <c r="C634" s="354"/>
      <c r="D634" s="357" t="s">
        <v>58</v>
      </c>
      <c r="E634" s="325" t="s">
        <v>1454</v>
      </c>
    </row>
    <row r="635" spans="1:5" x14ac:dyDescent="0.2">
      <c r="A635" s="359"/>
      <c r="B635" s="360"/>
      <c r="C635" s="361"/>
      <c r="D635" s="362"/>
      <c r="E635" s="326" t="s">
        <v>1455</v>
      </c>
    </row>
    <row r="636" spans="1:5" x14ac:dyDescent="0.2">
      <c r="A636" s="343" t="s">
        <v>1776</v>
      </c>
      <c r="B636" s="345" t="s">
        <v>1771</v>
      </c>
      <c r="C636" s="346"/>
      <c r="D636" s="349" t="s">
        <v>58</v>
      </c>
      <c r="E636" s="327" t="s">
        <v>1454</v>
      </c>
    </row>
    <row r="637" spans="1:5" x14ac:dyDescent="0.2">
      <c r="A637" s="344"/>
      <c r="B637" s="347"/>
      <c r="C637" s="348"/>
      <c r="D637" s="350"/>
      <c r="E637" s="328" t="s">
        <v>1455</v>
      </c>
    </row>
    <row r="638" spans="1:5" x14ac:dyDescent="0.2">
      <c r="A638" s="351" t="s">
        <v>1777</v>
      </c>
      <c r="B638" s="353" t="s">
        <v>1778</v>
      </c>
      <c r="C638" s="354"/>
      <c r="D638" s="357" t="s">
        <v>58</v>
      </c>
      <c r="E638" s="325" t="s">
        <v>1454</v>
      </c>
    </row>
    <row r="639" spans="1:5" x14ac:dyDescent="0.2">
      <c r="A639" s="359"/>
      <c r="B639" s="360"/>
      <c r="C639" s="361"/>
      <c r="D639" s="362"/>
      <c r="E639" s="326" t="s">
        <v>1455</v>
      </c>
    </row>
    <row r="640" spans="1:5" x14ac:dyDescent="0.2">
      <c r="A640" s="343" t="s">
        <v>1779</v>
      </c>
      <c r="B640" s="345" t="s">
        <v>1778</v>
      </c>
      <c r="C640" s="346"/>
      <c r="D640" s="349" t="s">
        <v>58</v>
      </c>
      <c r="E640" s="327" t="s">
        <v>1454</v>
      </c>
    </row>
    <row r="641" spans="1:5" x14ac:dyDescent="0.2">
      <c r="A641" s="344"/>
      <c r="B641" s="347"/>
      <c r="C641" s="348"/>
      <c r="D641" s="350"/>
      <c r="E641" s="328" t="s">
        <v>1455</v>
      </c>
    </row>
    <row r="642" spans="1:5" x14ac:dyDescent="0.2">
      <c r="A642" s="351" t="s">
        <v>1780</v>
      </c>
      <c r="B642" s="353" t="s">
        <v>1778</v>
      </c>
      <c r="C642" s="354"/>
      <c r="D642" s="357" t="s">
        <v>58</v>
      </c>
      <c r="E642" s="325" t="s">
        <v>1454</v>
      </c>
    </row>
    <row r="643" spans="1:5" x14ac:dyDescent="0.2">
      <c r="A643" s="359"/>
      <c r="B643" s="360"/>
      <c r="C643" s="361"/>
      <c r="D643" s="362"/>
      <c r="E643" s="326" t="s">
        <v>1455</v>
      </c>
    </row>
    <row r="644" spans="1:5" x14ac:dyDescent="0.2">
      <c r="A644" s="343" t="s">
        <v>1781</v>
      </c>
      <c r="B644" s="345" t="s">
        <v>1778</v>
      </c>
      <c r="C644" s="346"/>
      <c r="D644" s="349" t="s">
        <v>58</v>
      </c>
      <c r="E644" s="327" t="s">
        <v>1454</v>
      </c>
    </row>
    <row r="645" spans="1:5" x14ac:dyDescent="0.2">
      <c r="A645" s="344"/>
      <c r="B645" s="347"/>
      <c r="C645" s="348"/>
      <c r="D645" s="350"/>
      <c r="E645" s="328" t="s">
        <v>1455</v>
      </c>
    </row>
    <row r="646" spans="1:5" x14ac:dyDescent="0.2">
      <c r="A646" s="351" t="s">
        <v>1782</v>
      </c>
      <c r="B646" s="353" t="s">
        <v>1778</v>
      </c>
      <c r="C646" s="354"/>
      <c r="D646" s="357" t="s">
        <v>58</v>
      </c>
      <c r="E646" s="325" t="s">
        <v>1454</v>
      </c>
    </row>
    <row r="647" spans="1:5" x14ac:dyDescent="0.2">
      <c r="A647" s="359"/>
      <c r="B647" s="360"/>
      <c r="C647" s="361"/>
      <c r="D647" s="362"/>
      <c r="E647" s="326" t="s">
        <v>1455</v>
      </c>
    </row>
    <row r="648" spans="1:5" x14ac:dyDescent="0.2">
      <c r="A648" s="343" t="s">
        <v>1783</v>
      </c>
      <c r="B648" s="345" t="s">
        <v>1778</v>
      </c>
      <c r="C648" s="346"/>
      <c r="D648" s="349" t="s">
        <v>58</v>
      </c>
      <c r="E648" s="327" t="s">
        <v>1454</v>
      </c>
    </row>
    <row r="649" spans="1:5" x14ac:dyDescent="0.2">
      <c r="A649" s="344"/>
      <c r="B649" s="347"/>
      <c r="C649" s="348"/>
      <c r="D649" s="350"/>
      <c r="E649" s="328" t="s">
        <v>1455</v>
      </c>
    </row>
    <row r="650" spans="1:5" x14ac:dyDescent="0.2">
      <c r="A650" s="351" t="s">
        <v>1784</v>
      </c>
      <c r="B650" s="353" t="s">
        <v>1778</v>
      </c>
      <c r="C650" s="354"/>
      <c r="D650" s="357" t="s">
        <v>58</v>
      </c>
      <c r="E650" s="325" t="s">
        <v>1454</v>
      </c>
    </row>
    <row r="651" spans="1:5" x14ac:dyDescent="0.2">
      <c r="A651" s="359"/>
      <c r="B651" s="360"/>
      <c r="C651" s="361"/>
      <c r="D651" s="362"/>
      <c r="E651" s="326" t="s">
        <v>1455</v>
      </c>
    </row>
    <row r="652" spans="1:5" x14ac:dyDescent="0.2">
      <c r="A652" s="343" t="s">
        <v>1785</v>
      </c>
      <c r="B652" s="345" t="s">
        <v>1778</v>
      </c>
      <c r="C652" s="346"/>
      <c r="D652" s="349" t="s">
        <v>58</v>
      </c>
      <c r="E652" s="327" t="s">
        <v>1454</v>
      </c>
    </row>
    <row r="653" spans="1:5" x14ac:dyDescent="0.2">
      <c r="A653" s="344"/>
      <c r="B653" s="347"/>
      <c r="C653" s="348"/>
      <c r="D653" s="350"/>
      <c r="E653" s="328" t="s">
        <v>1455</v>
      </c>
    </row>
    <row r="654" spans="1:5" x14ac:dyDescent="0.2">
      <c r="A654" s="351" t="s">
        <v>1786</v>
      </c>
      <c r="B654" s="353" t="s">
        <v>1787</v>
      </c>
      <c r="C654" s="354"/>
      <c r="D654" s="357" t="s">
        <v>58</v>
      </c>
      <c r="E654" s="325" t="s">
        <v>1454</v>
      </c>
    </row>
    <row r="655" spans="1:5" x14ac:dyDescent="0.2">
      <c r="A655" s="359"/>
      <c r="B655" s="360"/>
      <c r="C655" s="361"/>
      <c r="D655" s="362"/>
      <c r="E655" s="326" t="s">
        <v>1455</v>
      </c>
    </row>
    <row r="656" spans="1:5" x14ac:dyDescent="0.2">
      <c r="A656" s="343" t="s">
        <v>1788</v>
      </c>
      <c r="B656" s="345" t="s">
        <v>1787</v>
      </c>
      <c r="C656" s="346"/>
      <c r="D656" s="349" t="s">
        <v>58</v>
      </c>
      <c r="E656" s="327" t="s">
        <v>1454</v>
      </c>
    </row>
    <row r="657" spans="1:5" x14ac:dyDescent="0.2">
      <c r="A657" s="344"/>
      <c r="B657" s="347"/>
      <c r="C657" s="348"/>
      <c r="D657" s="350"/>
      <c r="E657" s="328" t="s">
        <v>1455</v>
      </c>
    </row>
    <row r="658" spans="1:5" x14ac:dyDescent="0.2">
      <c r="A658" s="351" t="s">
        <v>1789</v>
      </c>
      <c r="B658" s="353" t="s">
        <v>1787</v>
      </c>
      <c r="C658" s="354"/>
      <c r="D658" s="357" t="s">
        <v>58</v>
      </c>
      <c r="E658" s="325" t="s">
        <v>1454</v>
      </c>
    </row>
    <row r="659" spans="1:5" x14ac:dyDescent="0.2">
      <c r="A659" s="359"/>
      <c r="B659" s="360"/>
      <c r="C659" s="361"/>
      <c r="D659" s="362"/>
      <c r="E659" s="326" t="s">
        <v>1455</v>
      </c>
    </row>
    <row r="660" spans="1:5" x14ac:dyDescent="0.2">
      <c r="A660" s="343" t="s">
        <v>1481</v>
      </c>
      <c r="B660" s="345" t="s">
        <v>1787</v>
      </c>
      <c r="C660" s="346"/>
      <c r="D660" s="349" t="s">
        <v>58</v>
      </c>
      <c r="E660" s="327" t="s">
        <v>1454</v>
      </c>
    </row>
    <row r="661" spans="1:5" x14ac:dyDescent="0.2">
      <c r="A661" s="344"/>
      <c r="B661" s="347"/>
      <c r="C661" s="348"/>
      <c r="D661" s="350"/>
      <c r="E661" s="328" t="s">
        <v>1455</v>
      </c>
    </row>
    <row r="662" spans="1:5" x14ac:dyDescent="0.2">
      <c r="A662" s="351" t="s">
        <v>1790</v>
      </c>
      <c r="B662" s="353" t="s">
        <v>1787</v>
      </c>
      <c r="C662" s="354"/>
      <c r="D662" s="357" t="s">
        <v>58</v>
      </c>
      <c r="E662" s="325" t="s">
        <v>1454</v>
      </c>
    </row>
    <row r="663" spans="1:5" x14ac:dyDescent="0.2">
      <c r="A663" s="359"/>
      <c r="B663" s="360"/>
      <c r="C663" s="361"/>
      <c r="D663" s="362"/>
      <c r="E663" s="326" t="s">
        <v>1455</v>
      </c>
    </row>
    <row r="664" spans="1:5" x14ac:dyDescent="0.2">
      <c r="A664" s="343" t="s">
        <v>1791</v>
      </c>
      <c r="B664" s="345" t="s">
        <v>1787</v>
      </c>
      <c r="C664" s="346"/>
      <c r="D664" s="349" t="s">
        <v>58</v>
      </c>
      <c r="E664" s="327" t="s">
        <v>1454</v>
      </c>
    </row>
    <row r="665" spans="1:5" x14ac:dyDescent="0.2">
      <c r="A665" s="344"/>
      <c r="B665" s="347"/>
      <c r="C665" s="348"/>
      <c r="D665" s="350"/>
      <c r="E665" s="328" t="s">
        <v>1455</v>
      </c>
    </row>
    <row r="666" spans="1:5" x14ac:dyDescent="0.2">
      <c r="A666" s="351" t="s">
        <v>1792</v>
      </c>
      <c r="B666" s="353" t="s">
        <v>1787</v>
      </c>
      <c r="C666" s="354"/>
      <c r="D666" s="357" t="s">
        <v>58</v>
      </c>
      <c r="E666" s="325" t="s">
        <v>1454</v>
      </c>
    </row>
    <row r="667" spans="1:5" x14ac:dyDescent="0.2">
      <c r="A667" s="359"/>
      <c r="B667" s="360"/>
      <c r="C667" s="361"/>
      <c r="D667" s="362"/>
      <c r="E667" s="326" t="s">
        <v>1455</v>
      </c>
    </row>
    <row r="668" spans="1:5" x14ac:dyDescent="0.2">
      <c r="A668" s="343" t="s">
        <v>1793</v>
      </c>
      <c r="B668" s="345" t="s">
        <v>1787</v>
      </c>
      <c r="C668" s="346"/>
      <c r="D668" s="349" t="s">
        <v>58</v>
      </c>
      <c r="E668" s="327" t="s">
        <v>1454</v>
      </c>
    </row>
    <row r="669" spans="1:5" x14ac:dyDescent="0.2">
      <c r="A669" s="344"/>
      <c r="B669" s="347"/>
      <c r="C669" s="348"/>
      <c r="D669" s="350"/>
      <c r="E669" s="328" t="s">
        <v>1455</v>
      </c>
    </row>
    <row r="670" spans="1:5" x14ac:dyDescent="0.2">
      <c r="A670" s="351" t="s">
        <v>1794</v>
      </c>
      <c r="B670" s="353" t="s">
        <v>1787</v>
      </c>
      <c r="C670" s="354"/>
      <c r="D670" s="357" t="s">
        <v>58</v>
      </c>
      <c r="E670" s="325" t="s">
        <v>1454</v>
      </c>
    </row>
    <row r="671" spans="1:5" x14ac:dyDescent="0.2">
      <c r="A671" s="359"/>
      <c r="B671" s="360"/>
      <c r="C671" s="361"/>
      <c r="D671" s="362"/>
      <c r="E671" s="326" t="s">
        <v>1455</v>
      </c>
    </row>
    <row r="672" spans="1:5" x14ac:dyDescent="0.2">
      <c r="A672" s="343" t="s">
        <v>1795</v>
      </c>
      <c r="B672" s="345" t="s">
        <v>1787</v>
      </c>
      <c r="C672" s="346"/>
      <c r="D672" s="349" t="s">
        <v>58</v>
      </c>
      <c r="E672" s="327" t="s">
        <v>1454</v>
      </c>
    </row>
    <row r="673" spans="1:5" x14ac:dyDescent="0.2">
      <c r="A673" s="344"/>
      <c r="B673" s="347"/>
      <c r="C673" s="348"/>
      <c r="D673" s="350"/>
      <c r="E673" s="328" t="s">
        <v>1455</v>
      </c>
    </row>
    <row r="674" spans="1:5" x14ac:dyDescent="0.2">
      <c r="A674" s="351" t="s">
        <v>1796</v>
      </c>
      <c r="B674" s="353" t="s">
        <v>1787</v>
      </c>
      <c r="C674" s="354"/>
      <c r="D674" s="357" t="s">
        <v>58</v>
      </c>
      <c r="E674" s="325" t="s">
        <v>1454</v>
      </c>
    </row>
    <row r="675" spans="1:5" x14ac:dyDescent="0.2">
      <c r="A675" s="359"/>
      <c r="B675" s="360"/>
      <c r="C675" s="361"/>
      <c r="D675" s="362"/>
      <c r="E675" s="326" t="s">
        <v>1455</v>
      </c>
    </row>
    <row r="676" spans="1:5" x14ac:dyDescent="0.2">
      <c r="A676" s="343" t="s">
        <v>1797</v>
      </c>
      <c r="B676" s="345" t="s">
        <v>1787</v>
      </c>
      <c r="C676" s="346"/>
      <c r="D676" s="349" t="s">
        <v>58</v>
      </c>
      <c r="E676" s="327" t="s">
        <v>1454</v>
      </c>
    </row>
    <row r="677" spans="1:5" x14ac:dyDescent="0.2">
      <c r="A677" s="344"/>
      <c r="B677" s="347"/>
      <c r="C677" s="348"/>
      <c r="D677" s="350"/>
      <c r="E677" s="328" t="s">
        <v>1455</v>
      </c>
    </row>
    <row r="678" spans="1:5" x14ac:dyDescent="0.2">
      <c r="A678" s="351" t="s">
        <v>1482</v>
      </c>
      <c r="B678" s="353" t="s">
        <v>1787</v>
      </c>
      <c r="C678" s="354"/>
      <c r="D678" s="357" t="s">
        <v>58</v>
      </c>
      <c r="E678" s="325" t="s">
        <v>1454</v>
      </c>
    </row>
    <row r="679" spans="1:5" x14ac:dyDescent="0.2">
      <c r="A679" s="359"/>
      <c r="B679" s="360"/>
      <c r="C679" s="361"/>
      <c r="D679" s="362"/>
      <c r="E679" s="326" t="s">
        <v>1455</v>
      </c>
    </row>
    <row r="680" spans="1:5" x14ac:dyDescent="0.2">
      <c r="A680" s="343" t="s">
        <v>1798</v>
      </c>
      <c r="B680" s="345" t="s">
        <v>1787</v>
      </c>
      <c r="C680" s="346"/>
      <c r="D680" s="349" t="s">
        <v>58</v>
      </c>
      <c r="E680" s="327" t="s">
        <v>1454</v>
      </c>
    </row>
    <row r="681" spans="1:5" x14ac:dyDescent="0.2">
      <c r="A681" s="344"/>
      <c r="B681" s="347"/>
      <c r="C681" s="348"/>
      <c r="D681" s="350"/>
      <c r="E681" s="328" t="s">
        <v>1455</v>
      </c>
    </row>
    <row r="682" spans="1:5" x14ac:dyDescent="0.2">
      <c r="A682" s="351" t="s">
        <v>1799</v>
      </c>
      <c r="B682" s="353" t="s">
        <v>1787</v>
      </c>
      <c r="C682" s="354"/>
      <c r="D682" s="357" t="s">
        <v>58</v>
      </c>
      <c r="E682" s="325" t="s">
        <v>1454</v>
      </c>
    </row>
    <row r="683" spans="1:5" x14ac:dyDescent="0.2">
      <c r="A683" s="359"/>
      <c r="B683" s="360"/>
      <c r="C683" s="361"/>
      <c r="D683" s="362"/>
      <c r="E683" s="326" t="s">
        <v>1455</v>
      </c>
    </row>
    <row r="684" spans="1:5" x14ac:dyDescent="0.2">
      <c r="A684" s="343" t="s">
        <v>1800</v>
      </c>
      <c r="B684" s="345" t="s">
        <v>1787</v>
      </c>
      <c r="C684" s="346"/>
      <c r="D684" s="349" t="s">
        <v>58</v>
      </c>
      <c r="E684" s="327" t="s">
        <v>1454</v>
      </c>
    </row>
    <row r="685" spans="1:5" x14ac:dyDescent="0.2">
      <c r="A685" s="344"/>
      <c r="B685" s="347"/>
      <c r="C685" s="348"/>
      <c r="D685" s="350"/>
      <c r="E685" s="328" t="s">
        <v>1455</v>
      </c>
    </row>
    <row r="686" spans="1:5" x14ac:dyDescent="0.2">
      <c r="A686" s="351" t="s">
        <v>1801</v>
      </c>
      <c r="B686" s="353" t="s">
        <v>1802</v>
      </c>
      <c r="C686" s="354"/>
      <c r="D686" s="357" t="s">
        <v>58</v>
      </c>
      <c r="E686" s="325" t="s">
        <v>1454</v>
      </c>
    </row>
    <row r="687" spans="1:5" x14ac:dyDescent="0.2">
      <c r="A687" s="359"/>
      <c r="B687" s="360"/>
      <c r="C687" s="361"/>
      <c r="D687" s="362"/>
      <c r="E687" s="326" t="s">
        <v>1455</v>
      </c>
    </row>
    <row r="688" spans="1:5" x14ac:dyDescent="0.2">
      <c r="A688" s="343" t="s">
        <v>1803</v>
      </c>
      <c r="B688" s="345" t="s">
        <v>1802</v>
      </c>
      <c r="C688" s="346"/>
      <c r="D688" s="349" t="s">
        <v>58</v>
      </c>
      <c r="E688" s="327" t="s">
        <v>1454</v>
      </c>
    </row>
    <row r="689" spans="1:5" x14ac:dyDescent="0.2">
      <c r="A689" s="344"/>
      <c r="B689" s="347"/>
      <c r="C689" s="348"/>
      <c r="D689" s="350"/>
      <c r="E689" s="328" t="s">
        <v>1455</v>
      </c>
    </row>
    <row r="690" spans="1:5" x14ac:dyDescent="0.2">
      <c r="A690" s="351" t="s">
        <v>1804</v>
      </c>
      <c r="B690" s="353" t="s">
        <v>1805</v>
      </c>
      <c r="C690" s="354"/>
      <c r="D690" s="357" t="s">
        <v>58</v>
      </c>
      <c r="E690" s="325" t="s">
        <v>1454</v>
      </c>
    </row>
    <row r="691" spans="1:5" x14ac:dyDescent="0.2">
      <c r="A691" s="359"/>
      <c r="B691" s="360"/>
      <c r="C691" s="361"/>
      <c r="D691" s="362"/>
      <c r="E691" s="326" t="s">
        <v>1455</v>
      </c>
    </row>
    <row r="692" spans="1:5" x14ac:dyDescent="0.2">
      <c r="A692" s="343" t="s">
        <v>1806</v>
      </c>
      <c r="B692" s="345" t="s">
        <v>1805</v>
      </c>
      <c r="C692" s="346"/>
      <c r="D692" s="349" t="s">
        <v>58</v>
      </c>
      <c r="E692" s="327" t="s">
        <v>1454</v>
      </c>
    </row>
    <row r="693" spans="1:5" x14ac:dyDescent="0.2">
      <c r="A693" s="344"/>
      <c r="B693" s="347"/>
      <c r="C693" s="348"/>
      <c r="D693" s="350"/>
      <c r="E693" s="328" t="s">
        <v>1455</v>
      </c>
    </row>
    <row r="694" spans="1:5" x14ac:dyDescent="0.2">
      <c r="A694" s="351" t="s">
        <v>1807</v>
      </c>
      <c r="B694" s="353" t="s">
        <v>1802</v>
      </c>
      <c r="C694" s="354"/>
      <c r="D694" s="357" t="s">
        <v>58</v>
      </c>
      <c r="E694" s="325" t="s">
        <v>1454</v>
      </c>
    </row>
    <row r="695" spans="1:5" x14ac:dyDescent="0.2">
      <c r="A695" s="359"/>
      <c r="B695" s="360"/>
      <c r="C695" s="361"/>
      <c r="D695" s="362"/>
      <c r="E695" s="326" t="s">
        <v>1455</v>
      </c>
    </row>
    <row r="696" spans="1:5" x14ac:dyDescent="0.2">
      <c r="A696" s="343" t="s">
        <v>1808</v>
      </c>
      <c r="B696" s="345" t="s">
        <v>1802</v>
      </c>
      <c r="C696" s="346"/>
      <c r="D696" s="349" t="s">
        <v>58</v>
      </c>
      <c r="E696" s="327" t="s">
        <v>1454</v>
      </c>
    </row>
    <row r="697" spans="1:5" x14ac:dyDescent="0.2">
      <c r="A697" s="344"/>
      <c r="B697" s="347"/>
      <c r="C697" s="348"/>
      <c r="D697" s="350"/>
      <c r="E697" s="328" t="s">
        <v>1455</v>
      </c>
    </row>
    <row r="698" spans="1:5" x14ac:dyDescent="0.2">
      <c r="A698" s="351" t="s">
        <v>1809</v>
      </c>
      <c r="B698" s="353" t="s">
        <v>1805</v>
      </c>
      <c r="C698" s="354"/>
      <c r="D698" s="357" t="s">
        <v>58</v>
      </c>
      <c r="E698" s="325" t="s">
        <v>1454</v>
      </c>
    </row>
    <row r="699" spans="1:5" x14ac:dyDescent="0.2">
      <c r="A699" s="359"/>
      <c r="B699" s="360"/>
      <c r="C699" s="361"/>
      <c r="D699" s="362"/>
      <c r="E699" s="326" t="s">
        <v>1455</v>
      </c>
    </row>
    <row r="700" spans="1:5" x14ac:dyDescent="0.2">
      <c r="A700" s="343" t="s">
        <v>1810</v>
      </c>
      <c r="B700" s="345" t="s">
        <v>1802</v>
      </c>
      <c r="C700" s="346"/>
      <c r="D700" s="349" t="s">
        <v>58</v>
      </c>
      <c r="E700" s="327" t="s">
        <v>1454</v>
      </c>
    </row>
    <row r="701" spans="1:5" x14ac:dyDescent="0.2">
      <c r="A701" s="344"/>
      <c r="B701" s="347"/>
      <c r="C701" s="348"/>
      <c r="D701" s="350"/>
      <c r="E701" s="328" t="s">
        <v>1455</v>
      </c>
    </row>
    <row r="702" spans="1:5" x14ac:dyDescent="0.2">
      <c r="A702" s="351" t="s">
        <v>1811</v>
      </c>
      <c r="B702" s="353" t="s">
        <v>1805</v>
      </c>
      <c r="C702" s="354"/>
      <c r="D702" s="357" t="s">
        <v>58</v>
      </c>
      <c r="E702" s="325" t="s">
        <v>1454</v>
      </c>
    </row>
    <row r="703" spans="1:5" x14ac:dyDescent="0.2">
      <c r="A703" s="359"/>
      <c r="B703" s="360"/>
      <c r="C703" s="361"/>
      <c r="D703" s="362"/>
      <c r="E703" s="326" t="s">
        <v>1455</v>
      </c>
    </row>
    <row r="704" spans="1:5" x14ac:dyDescent="0.2">
      <c r="A704" s="343" t="s">
        <v>1812</v>
      </c>
      <c r="B704" s="345" t="s">
        <v>1813</v>
      </c>
      <c r="C704" s="346"/>
      <c r="D704" s="349" t="s">
        <v>58</v>
      </c>
      <c r="E704" s="327" t="s">
        <v>1454</v>
      </c>
    </row>
    <row r="705" spans="1:5" x14ac:dyDescent="0.2">
      <c r="A705" s="344"/>
      <c r="B705" s="347"/>
      <c r="C705" s="348"/>
      <c r="D705" s="350"/>
      <c r="E705" s="328" t="s">
        <v>1455</v>
      </c>
    </row>
    <row r="706" spans="1:5" x14ac:dyDescent="0.2">
      <c r="A706" s="351" t="s">
        <v>1814</v>
      </c>
      <c r="B706" s="353" t="s">
        <v>1813</v>
      </c>
      <c r="C706" s="354"/>
      <c r="D706" s="357" t="s">
        <v>58</v>
      </c>
      <c r="E706" s="325" t="s">
        <v>1454</v>
      </c>
    </row>
    <row r="707" spans="1:5" x14ac:dyDescent="0.2">
      <c r="A707" s="359"/>
      <c r="B707" s="360"/>
      <c r="C707" s="361"/>
      <c r="D707" s="362"/>
      <c r="E707" s="326" t="s">
        <v>1455</v>
      </c>
    </row>
    <row r="708" spans="1:5" x14ac:dyDescent="0.2">
      <c r="A708" s="343" t="s">
        <v>1815</v>
      </c>
      <c r="B708" s="345" t="s">
        <v>1813</v>
      </c>
      <c r="C708" s="346"/>
      <c r="D708" s="349" t="s">
        <v>58</v>
      </c>
      <c r="E708" s="327" t="s">
        <v>1454</v>
      </c>
    </row>
    <row r="709" spans="1:5" x14ac:dyDescent="0.2">
      <c r="A709" s="344"/>
      <c r="B709" s="347"/>
      <c r="C709" s="348"/>
      <c r="D709" s="350"/>
      <c r="E709" s="328" t="s">
        <v>1455</v>
      </c>
    </row>
    <row r="710" spans="1:5" x14ac:dyDescent="0.2">
      <c r="A710" s="351" t="s">
        <v>1816</v>
      </c>
      <c r="B710" s="353" t="s">
        <v>1813</v>
      </c>
      <c r="C710" s="354"/>
      <c r="D710" s="357" t="s">
        <v>58</v>
      </c>
      <c r="E710" s="325" t="s">
        <v>1454</v>
      </c>
    </row>
    <row r="711" spans="1:5" x14ac:dyDescent="0.2">
      <c r="A711" s="359"/>
      <c r="B711" s="360"/>
      <c r="C711" s="361"/>
      <c r="D711" s="362"/>
      <c r="E711" s="326" t="s">
        <v>1455</v>
      </c>
    </row>
    <row r="712" spans="1:5" x14ac:dyDescent="0.2">
      <c r="A712" s="343" t="s">
        <v>1817</v>
      </c>
      <c r="B712" s="345" t="s">
        <v>1818</v>
      </c>
      <c r="C712" s="346"/>
      <c r="D712" s="349" t="s">
        <v>58</v>
      </c>
      <c r="E712" s="327" t="s">
        <v>1454</v>
      </c>
    </row>
    <row r="713" spans="1:5" x14ac:dyDescent="0.2">
      <c r="A713" s="344"/>
      <c r="B713" s="347"/>
      <c r="C713" s="348"/>
      <c r="D713" s="350"/>
      <c r="E713" s="328" t="s">
        <v>1455</v>
      </c>
    </row>
    <row r="714" spans="1:5" x14ac:dyDescent="0.2">
      <c r="A714" s="351" t="s">
        <v>1819</v>
      </c>
      <c r="B714" s="353" t="s">
        <v>1818</v>
      </c>
      <c r="C714" s="354"/>
      <c r="D714" s="357" t="s">
        <v>58</v>
      </c>
      <c r="E714" s="325" t="s">
        <v>1454</v>
      </c>
    </row>
    <row r="715" spans="1:5" x14ac:dyDescent="0.2">
      <c r="A715" s="359"/>
      <c r="B715" s="360"/>
      <c r="C715" s="361"/>
      <c r="D715" s="362"/>
      <c r="E715" s="326" t="s">
        <v>1455</v>
      </c>
    </row>
    <row r="716" spans="1:5" x14ac:dyDescent="0.2">
      <c r="A716" s="343" t="s">
        <v>1820</v>
      </c>
      <c r="B716" s="345" t="s">
        <v>1818</v>
      </c>
      <c r="C716" s="346"/>
      <c r="D716" s="349" t="s">
        <v>58</v>
      </c>
      <c r="E716" s="327" t="s">
        <v>1454</v>
      </c>
    </row>
    <row r="717" spans="1:5" x14ac:dyDescent="0.2">
      <c r="A717" s="344"/>
      <c r="B717" s="347"/>
      <c r="C717" s="348"/>
      <c r="D717" s="350"/>
      <c r="E717" s="328" t="s">
        <v>1455</v>
      </c>
    </row>
    <row r="718" spans="1:5" x14ac:dyDescent="0.2">
      <c r="A718" s="351" t="s">
        <v>1821</v>
      </c>
      <c r="B718" s="353" t="s">
        <v>1818</v>
      </c>
      <c r="C718" s="354"/>
      <c r="D718" s="357" t="s">
        <v>58</v>
      </c>
      <c r="E718" s="325" t="s">
        <v>1454</v>
      </c>
    </row>
    <row r="719" spans="1:5" x14ac:dyDescent="0.2">
      <c r="A719" s="359"/>
      <c r="B719" s="360"/>
      <c r="C719" s="361"/>
      <c r="D719" s="362"/>
      <c r="E719" s="326" t="s">
        <v>1455</v>
      </c>
    </row>
    <row r="720" spans="1:5" x14ac:dyDescent="0.2">
      <c r="A720" s="343" t="s">
        <v>1822</v>
      </c>
      <c r="B720" s="345" t="s">
        <v>1818</v>
      </c>
      <c r="C720" s="346"/>
      <c r="D720" s="349" t="s">
        <v>58</v>
      </c>
      <c r="E720" s="327" t="s">
        <v>1454</v>
      </c>
    </row>
    <row r="721" spans="1:5" x14ac:dyDescent="0.2">
      <c r="A721" s="344"/>
      <c r="B721" s="347"/>
      <c r="C721" s="348"/>
      <c r="D721" s="350"/>
      <c r="E721" s="328" t="s">
        <v>1455</v>
      </c>
    </row>
    <row r="722" spans="1:5" x14ac:dyDescent="0.2">
      <c r="A722" s="351" t="s">
        <v>1823</v>
      </c>
      <c r="B722" s="353" t="s">
        <v>1818</v>
      </c>
      <c r="C722" s="354"/>
      <c r="D722" s="357" t="s">
        <v>58</v>
      </c>
      <c r="E722" s="325" t="s">
        <v>1454</v>
      </c>
    </row>
    <row r="723" spans="1:5" x14ac:dyDescent="0.2">
      <c r="A723" s="359"/>
      <c r="B723" s="360"/>
      <c r="C723" s="361"/>
      <c r="D723" s="362"/>
      <c r="E723" s="326" t="s">
        <v>1455</v>
      </c>
    </row>
    <row r="724" spans="1:5" x14ac:dyDescent="0.2">
      <c r="A724" s="343" t="s">
        <v>1824</v>
      </c>
      <c r="B724" s="345" t="s">
        <v>1825</v>
      </c>
      <c r="C724" s="346"/>
      <c r="D724" s="349" t="s">
        <v>58</v>
      </c>
      <c r="E724" s="327" t="s">
        <v>1454</v>
      </c>
    </row>
    <row r="725" spans="1:5" x14ac:dyDescent="0.2">
      <c r="A725" s="344"/>
      <c r="B725" s="347"/>
      <c r="C725" s="348"/>
      <c r="D725" s="350"/>
      <c r="E725" s="328" t="s">
        <v>1455</v>
      </c>
    </row>
    <row r="726" spans="1:5" x14ac:dyDescent="0.2">
      <c r="A726" s="351" t="s">
        <v>1826</v>
      </c>
      <c r="B726" s="353" t="s">
        <v>1825</v>
      </c>
      <c r="C726" s="354"/>
      <c r="D726" s="357" t="s">
        <v>58</v>
      </c>
      <c r="E726" s="325" t="s">
        <v>1454</v>
      </c>
    </row>
    <row r="727" spans="1:5" x14ac:dyDescent="0.2">
      <c r="A727" s="359"/>
      <c r="B727" s="360"/>
      <c r="C727" s="361"/>
      <c r="D727" s="362"/>
      <c r="E727" s="326" t="s">
        <v>1455</v>
      </c>
    </row>
    <row r="728" spans="1:5" x14ac:dyDescent="0.2">
      <c r="A728" s="343" t="s">
        <v>1827</v>
      </c>
      <c r="B728" s="345" t="s">
        <v>1825</v>
      </c>
      <c r="C728" s="346"/>
      <c r="D728" s="349" t="s">
        <v>58</v>
      </c>
      <c r="E728" s="327" t="s">
        <v>1454</v>
      </c>
    </row>
    <row r="729" spans="1:5" x14ac:dyDescent="0.2">
      <c r="A729" s="344"/>
      <c r="B729" s="347"/>
      <c r="C729" s="348"/>
      <c r="D729" s="350"/>
      <c r="E729" s="328" t="s">
        <v>1455</v>
      </c>
    </row>
    <row r="730" spans="1:5" x14ac:dyDescent="0.2">
      <c r="A730" s="351" t="s">
        <v>1828</v>
      </c>
      <c r="B730" s="353" t="s">
        <v>1825</v>
      </c>
      <c r="C730" s="354"/>
      <c r="D730" s="357" t="s">
        <v>58</v>
      </c>
      <c r="E730" s="325" t="s">
        <v>1454</v>
      </c>
    </row>
    <row r="731" spans="1:5" x14ac:dyDescent="0.2">
      <c r="A731" s="359"/>
      <c r="B731" s="360"/>
      <c r="C731" s="361"/>
      <c r="D731" s="362"/>
      <c r="E731" s="326" t="s">
        <v>1455</v>
      </c>
    </row>
    <row r="732" spans="1:5" x14ac:dyDescent="0.2">
      <c r="A732" s="343" t="s">
        <v>1829</v>
      </c>
      <c r="B732" s="345" t="s">
        <v>1825</v>
      </c>
      <c r="C732" s="346"/>
      <c r="D732" s="349" t="s">
        <v>58</v>
      </c>
      <c r="E732" s="327" t="s">
        <v>1454</v>
      </c>
    </row>
    <row r="733" spans="1:5" x14ac:dyDescent="0.2">
      <c r="A733" s="344"/>
      <c r="B733" s="347"/>
      <c r="C733" s="348"/>
      <c r="D733" s="350"/>
      <c r="E733" s="328" t="s">
        <v>1455</v>
      </c>
    </row>
    <row r="734" spans="1:5" x14ac:dyDescent="0.2">
      <c r="A734" s="351" t="s">
        <v>1830</v>
      </c>
      <c r="B734" s="353" t="s">
        <v>1766</v>
      </c>
      <c r="C734" s="354"/>
      <c r="D734" s="357" t="s">
        <v>58</v>
      </c>
      <c r="E734" s="325" t="s">
        <v>1454</v>
      </c>
    </row>
    <row r="735" spans="1:5" x14ac:dyDescent="0.2">
      <c r="A735" s="359"/>
      <c r="B735" s="360"/>
      <c r="C735" s="361"/>
      <c r="D735" s="362"/>
      <c r="E735" s="326" t="s">
        <v>1455</v>
      </c>
    </row>
    <row r="736" spans="1:5" x14ac:dyDescent="0.2">
      <c r="A736" s="343" t="s">
        <v>1707</v>
      </c>
      <c r="B736" s="345"/>
      <c r="C736" s="346"/>
      <c r="D736" s="349" t="s">
        <v>58</v>
      </c>
      <c r="E736" s="327" t="s">
        <v>1454</v>
      </c>
    </row>
    <row r="737" spans="1:5" x14ac:dyDescent="0.2">
      <c r="A737" s="344"/>
      <c r="B737" s="347"/>
      <c r="C737" s="348"/>
      <c r="D737" s="350"/>
      <c r="E737" s="328" t="s">
        <v>1455</v>
      </c>
    </row>
    <row r="738" spans="1:5" x14ac:dyDescent="0.2">
      <c r="A738" s="351" t="s">
        <v>1726</v>
      </c>
      <c r="B738" s="353"/>
      <c r="C738" s="354"/>
      <c r="D738" s="357" t="s">
        <v>58</v>
      </c>
      <c r="E738" s="325" t="s">
        <v>1454</v>
      </c>
    </row>
    <row r="739" spans="1:5" x14ac:dyDescent="0.2">
      <c r="A739" s="359"/>
      <c r="B739" s="360"/>
      <c r="C739" s="361"/>
      <c r="D739" s="362"/>
      <c r="E739" s="326" t="s">
        <v>1455</v>
      </c>
    </row>
    <row r="740" spans="1:5" x14ac:dyDescent="0.2">
      <c r="A740" s="343" t="s">
        <v>1732</v>
      </c>
      <c r="B740" s="345"/>
      <c r="C740" s="346"/>
      <c r="D740" s="349" t="s">
        <v>58</v>
      </c>
      <c r="E740" s="327" t="s">
        <v>1454</v>
      </c>
    </row>
    <row r="741" spans="1:5" x14ac:dyDescent="0.2">
      <c r="A741" s="344"/>
      <c r="B741" s="347"/>
      <c r="C741" s="348"/>
      <c r="D741" s="350"/>
      <c r="E741" s="328" t="s">
        <v>1455</v>
      </c>
    </row>
    <row r="742" spans="1:5" x14ac:dyDescent="0.2">
      <c r="A742" s="351" t="s">
        <v>1745</v>
      </c>
      <c r="B742" s="353"/>
      <c r="C742" s="354"/>
      <c r="D742" s="357" t="s">
        <v>58</v>
      </c>
      <c r="E742" s="325" t="s">
        <v>1454</v>
      </c>
    </row>
    <row r="743" spans="1:5" x14ac:dyDescent="0.2">
      <c r="A743" s="359"/>
      <c r="B743" s="360"/>
      <c r="C743" s="361"/>
      <c r="D743" s="362"/>
      <c r="E743" s="326" t="s">
        <v>1455</v>
      </c>
    </row>
    <row r="744" spans="1:5" x14ac:dyDescent="0.2">
      <c r="A744" s="343" t="s">
        <v>1766</v>
      </c>
      <c r="B744" s="345"/>
      <c r="C744" s="346"/>
      <c r="D744" s="349" t="s">
        <v>58</v>
      </c>
      <c r="E744" s="327" t="s">
        <v>1454</v>
      </c>
    </row>
    <row r="745" spans="1:5" x14ac:dyDescent="0.2">
      <c r="A745" s="344"/>
      <c r="B745" s="347"/>
      <c r="C745" s="348"/>
      <c r="D745" s="350"/>
      <c r="E745" s="328" t="s">
        <v>1455</v>
      </c>
    </row>
    <row r="746" spans="1:5" x14ac:dyDescent="0.2">
      <c r="A746" s="351" t="s">
        <v>1771</v>
      </c>
      <c r="B746" s="353"/>
      <c r="C746" s="354"/>
      <c r="D746" s="357" t="s">
        <v>58</v>
      </c>
      <c r="E746" s="325" t="s">
        <v>1454</v>
      </c>
    </row>
    <row r="747" spans="1:5" x14ac:dyDescent="0.2">
      <c r="A747" s="359"/>
      <c r="B747" s="360"/>
      <c r="C747" s="361"/>
      <c r="D747" s="362"/>
      <c r="E747" s="326" t="s">
        <v>1455</v>
      </c>
    </row>
    <row r="748" spans="1:5" x14ac:dyDescent="0.2">
      <c r="A748" s="343" t="s">
        <v>1778</v>
      </c>
      <c r="B748" s="345"/>
      <c r="C748" s="346"/>
      <c r="D748" s="349" t="s">
        <v>58</v>
      </c>
      <c r="E748" s="327" t="s">
        <v>1454</v>
      </c>
    </row>
    <row r="749" spans="1:5" x14ac:dyDescent="0.2">
      <c r="A749" s="344"/>
      <c r="B749" s="347"/>
      <c r="C749" s="348"/>
      <c r="D749" s="350"/>
      <c r="E749" s="328" t="s">
        <v>1455</v>
      </c>
    </row>
    <row r="750" spans="1:5" x14ac:dyDescent="0.2">
      <c r="A750" s="351" t="s">
        <v>1787</v>
      </c>
      <c r="B750" s="353"/>
      <c r="C750" s="354"/>
      <c r="D750" s="357" t="s">
        <v>58</v>
      </c>
      <c r="E750" s="325" t="s">
        <v>1454</v>
      </c>
    </row>
    <row r="751" spans="1:5" x14ac:dyDescent="0.2">
      <c r="A751" s="359"/>
      <c r="B751" s="360"/>
      <c r="C751" s="361"/>
      <c r="D751" s="362"/>
      <c r="E751" s="326" t="s">
        <v>1455</v>
      </c>
    </row>
    <row r="752" spans="1:5" x14ac:dyDescent="0.2">
      <c r="A752" s="343" t="s">
        <v>1802</v>
      </c>
      <c r="B752" s="345"/>
      <c r="C752" s="346"/>
      <c r="D752" s="349" t="s">
        <v>58</v>
      </c>
      <c r="E752" s="327" t="s">
        <v>1454</v>
      </c>
    </row>
    <row r="753" spans="1:5" x14ac:dyDescent="0.2">
      <c r="A753" s="344"/>
      <c r="B753" s="347"/>
      <c r="C753" s="348"/>
      <c r="D753" s="350"/>
      <c r="E753" s="328" t="s">
        <v>1455</v>
      </c>
    </row>
    <row r="754" spans="1:5" x14ac:dyDescent="0.2">
      <c r="A754" s="351" t="s">
        <v>1813</v>
      </c>
      <c r="B754" s="353"/>
      <c r="C754" s="354"/>
      <c r="D754" s="357" t="s">
        <v>58</v>
      </c>
      <c r="E754" s="325" t="s">
        <v>1454</v>
      </c>
    </row>
    <row r="755" spans="1:5" x14ac:dyDescent="0.2">
      <c r="A755" s="359"/>
      <c r="B755" s="360"/>
      <c r="C755" s="361"/>
      <c r="D755" s="362"/>
      <c r="E755" s="326" t="s">
        <v>1455</v>
      </c>
    </row>
    <row r="756" spans="1:5" x14ac:dyDescent="0.2">
      <c r="A756" s="343" t="s">
        <v>1818</v>
      </c>
      <c r="B756" s="345"/>
      <c r="C756" s="346"/>
      <c r="D756" s="349" t="s">
        <v>58</v>
      </c>
      <c r="E756" s="327" t="s">
        <v>1454</v>
      </c>
    </row>
    <row r="757" spans="1:5" x14ac:dyDescent="0.2">
      <c r="A757" s="344"/>
      <c r="B757" s="347"/>
      <c r="C757" s="348"/>
      <c r="D757" s="350"/>
      <c r="E757" s="328" t="s">
        <v>1455</v>
      </c>
    </row>
    <row r="758" spans="1:5" x14ac:dyDescent="0.2">
      <c r="A758" s="351" t="s">
        <v>1753</v>
      </c>
      <c r="B758" s="353"/>
      <c r="C758" s="354"/>
      <c r="D758" s="357" t="s">
        <v>58</v>
      </c>
      <c r="E758" s="325" t="s">
        <v>1454</v>
      </c>
    </row>
    <row r="759" spans="1:5" x14ac:dyDescent="0.2">
      <c r="A759" s="359"/>
      <c r="B759" s="360"/>
      <c r="C759" s="361"/>
      <c r="D759" s="362"/>
      <c r="E759" s="326" t="s">
        <v>1455</v>
      </c>
    </row>
    <row r="760" spans="1:5" x14ac:dyDescent="0.2">
      <c r="A760" s="343" t="s">
        <v>1831</v>
      </c>
      <c r="B760" s="345" t="s">
        <v>1732</v>
      </c>
      <c r="C760" s="346"/>
      <c r="D760" s="349" t="s">
        <v>58</v>
      </c>
      <c r="E760" s="327" t="s">
        <v>1454</v>
      </c>
    </row>
    <row r="761" spans="1:5" x14ac:dyDescent="0.2">
      <c r="A761" s="344"/>
      <c r="B761" s="347"/>
      <c r="C761" s="348"/>
      <c r="D761" s="350"/>
      <c r="E761" s="328" t="s">
        <v>1455</v>
      </c>
    </row>
    <row r="762" spans="1:5" x14ac:dyDescent="0.2">
      <c r="A762" s="351" t="s">
        <v>1832</v>
      </c>
      <c r="B762" s="353" t="s">
        <v>1745</v>
      </c>
      <c r="C762" s="354"/>
      <c r="D762" s="357" t="s">
        <v>58</v>
      </c>
      <c r="E762" s="325" t="s">
        <v>1454</v>
      </c>
    </row>
    <row r="763" spans="1:5" x14ac:dyDescent="0.2">
      <c r="A763" s="359"/>
      <c r="B763" s="360"/>
      <c r="C763" s="361"/>
      <c r="D763" s="362"/>
      <c r="E763" s="326" t="s">
        <v>1455</v>
      </c>
    </row>
    <row r="764" spans="1:5" x14ac:dyDescent="0.2">
      <c r="A764" s="343" t="s">
        <v>1833</v>
      </c>
      <c r="B764" s="345" t="s">
        <v>1753</v>
      </c>
      <c r="C764" s="346"/>
      <c r="D764" s="349" t="s">
        <v>58</v>
      </c>
      <c r="E764" s="327" t="s">
        <v>1454</v>
      </c>
    </row>
    <row r="765" spans="1:5" x14ac:dyDescent="0.2">
      <c r="A765" s="344"/>
      <c r="B765" s="347"/>
      <c r="C765" s="348"/>
      <c r="D765" s="350"/>
      <c r="E765" s="328" t="s">
        <v>1455</v>
      </c>
    </row>
    <row r="766" spans="1:5" x14ac:dyDescent="0.2">
      <c r="A766" s="351" t="s">
        <v>1834</v>
      </c>
      <c r="B766" s="353" t="s">
        <v>1778</v>
      </c>
      <c r="C766" s="354"/>
      <c r="D766" s="357" t="s">
        <v>58</v>
      </c>
      <c r="E766" s="325" t="s">
        <v>1454</v>
      </c>
    </row>
    <row r="767" spans="1:5" x14ac:dyDescent="0.2">
      <c r="A767" s="359"/>
      <c r="B767" s="360"/>
      <c r="C767" s="361"/>
      <c r="D767" s="362"/>
      <c r="E767" s="326" t="s">
        <v>1455</v>
      </c>
    </row>
    <row r="768" spans="1:5" x14ac:dyDescent="0.2">
      <c r="A768" s="343" t="s">
        <v>1835</v>
      </c>
      <c r="B768" s="345" t="s">
        <v>1787</v>
      </c>
      <c r="C768" s="346"/>
      <c r="D768" s="349" t="s">
        <v>58</v>
      </c>
      <c r="E768" s="327" t="s">
        <v>1454</v>
      </c>
    </row>
    <row r="769" spans="1:5" x14ac:dyDescent="0.2">
      <c r="A769" s="344"/>
      <c r="B769" s="347"/>
      <c r="C769" s="348"/>
      <c r="D769" s="350"/>
      <c r="E769" s="328" t="s">
        <v>1455</v>
      </c>
    </row>
    <row r="770" spans="1:5" x14ac:dyDescent="0.2">
      <c r="A770" s="351" t="s">
        <v>1836</v>
      </c>
      <c r="B770" s="353" t="s">
        <v>1813</v>
      </c>
      <c r="C770" s="354"/>
      <c r="D770" s="357" t="s">
        <v>58</v>
      </c>
      <c r="E770" s="325" t="s">
        <v>1454</v>
      </c>
    </row>
    <row r="771" spans="1:5" x14ac:dyDescent="0.2">
      <c r="A771" s="359"/>
      <c r="B771" s="360"/>
      <c r="C771" s="361"/>
      <c r="D771" s="362"/>
      <c r="E771" s="326" t="s">
        <v>1455</v>
      </c>
    </row>
    <row r="772" spans="1:5" x14ac:dyDescent="0.2">
      <c r="A772" s="343" t="s">
        <v>1837</v>
      </c>
      <c r="B772" s="345" t="s">
        <v>1825</v>
      </c>
      <c r="C772" s="346"/>
      <c r="D772" s="349" t="s">
        <v>58</v>
      </c>
      <c r="E772" s="327" t="s">
        <v>1454</v>
      </c>
    </row>
    <row r="773" spans="1:5" x14ac:dyDescent="0.2">
      <c r="A773" s="344"/>
      <c r="B773" s="347"/>
      <c r="C773" s="348"/>
      <c r="D773" s="350"/>
      <c r="E773" s="328" t="s">
        <v>1455</v>
      </c>
    </row>
    <row r="774" spans="1:5" x14ac:dyDescent="0.2">
      <c r="A774" s="351" t="s">
        <v>1825</v>
      </c>
      <c r="B774" s="353"/>
      <c r="C774" s="354"/>
      <c r="D774" s="357" t="s">
        <v>58</v>
      </c>
      <c r="E774" s="325" t="s">
        <v>1454</v>
      </c>
    </row>
    <row r="775" spans="1:5" x14ac:dyDescent="0.2">
      <c r="A775" s="359"/>
      <c r="B775" s="360"/>
      <c r="C775" s="361"/>
      <c r="D775" s="362"/>
      <c r="E775" s="326" t="s">
        <v>1455</v>
      </c>
    </row>
    <row r="776" spans="1:5" x14ac:dyDescent="0.2">
      <c r="A776" s="323" t="s">
        <v>1838</v>
      </c>
      <c r="B776" s="365"/>
      <c r="C776" s="366"/>
      <c r="D776" s="313" t="s">
        <v>58</v>
      </c>
      <c r="E776" s="324"/>
    </row>
    <row r="777" spans="1:5" x14ac:dyDescent="0.2">
      <c r="A777" s="351" t="s">
        <v>1839</v>
      </c>
      <c r="B777" s="353" t="s">
        <v>1707</v>
      </c>
      <c r="C777" s="354"/>
      <c r="D777" s="357" t="s">
        <v>58</v>
      </c>
      <c r="E777" s="325" t="s">
        <v>1454</v>
      </c>
    </row>
    <row r="778" spans="1:5" x14ac:dyDescent="0.2">
      <c r="A778" s="359"/>
      <c r="B778" s="360"/>
      <c r="C778" s="361"/>
      <c r="D778" s="362"/>
      <c r="E778" s="326" t="s">
        <v>1455</v>
      </c>
    </row>
    <row r="779" spans="1:5" x14ac:dyDescent="0.2">
      <c r="A779" s="343" t="s">
        <v>1840</v>
      </c>
      <c r="B779" s="345" t="s">
        <v>1825</v>
      </c>
      <c r="C779" s="346"/>
      <c r="D779" s="349" t="s">
        <v>58</v>
      </c>
      <c r="E779" s="327" t="s">
        <v>1454</v>
      </c>
    </row>
    <row r="780" spans="1:5" x14ac:dyDescent="0.2">
      <c r="A780" s="344"/>
      <c r="B780" s="347"/>
      <c r="C780" s="348"/>
      <c r="D780" s="350"/>
      <c r="E780" s="328" t="s">
        <v>1455</v>
      </c>
    </row>
    <row r="781" spans="1:5" x14ac:dyDescent="0.2">
      <c r="A781" s="351" t="s">
        <v>1841</v>
      </c>
      <c r="B781" s="353" t="s">
        <v>1805</v>
      </c>
      <c r="C781" s="354"/>
      <c r="D781" s="357" t="s">
        <v>58</v>
      </c>
      <c r="E781" s="325" t="s">
        <v>1454</v>
      </c>
    </row>
    <row r="782" spans="1:5" x14ac:dyDescent="0.2">
      <c r="A782" s="359"/>
      <c r="B782" s="360"/>
      <c r="C782" s="361"/>
      <c r="D782" s="362"/>
      <c r="E782" s="326" t="s">
        <v>1455</v>
      </c>
    </row>
    <row r="783" spans="1:5" x14ac:dyDescent="0.2">
      <c r="A783" s="343" t="s">
        <v>1842</v>
      </c>
      <c r="B783" s="345" t="s">
        <v>1825</v>
      </c>
      <c r="C783" s="346"/>
      <c r="D783" s="349" t="s">
        <v>58</v>
      </c>
      <c r="E783" s="327" t="s">
        <v>1454</v>
      </c>
    </row>
    <row r="784" spans="1:5" x14ac:dyDescent="0.2">
      <c r="A784" s="344"/>
      <c r="B784" s="347"/>
      <c r="C784" s="348"/>
      <c r="D784" s="350"/>
      <c r="E784" s="328" t="s">
        <v>1455</v>
      </c>
    </row>
    <row r="785" spans="1:5" x14ac:dyDescent="0.2">
      <c r="A785" s="351" t="s">
        <v>1843</v>
      </c>
      <c r="B785" s="353" t="s">
        <v>1745</v>
      </c>
      <c r="C785" s="354"/>
      <c r="D785" s="357" t="s">
        <v>58</v>
      </c>
      <c r="E785" s="325" t="s">
        <v>1454</v>
      </c>
    </row>
    <row r="786" spans="1:5" x14ac:dyDescent="0.2">
      <c r="A786" s="359"/>
      <c r="B786" s="360"/>
      <c r="C786" s="361"/>
      <c r="D786" s="362"/>
      <c r="E786" s="326" t="s">
        <v>1455</v>
      </c>
    </row>
    <row r="787" spans="1:5" x14ac:dyDescent="0.2">
      <c r="A787" s="343" t="s">
        <v>1844</v>
      </c>
      <c r="B787" s="345" t="s">
        <v>1745</v>
      </c>
      <c r="C787" s="346"/>
      <c r="D787" s="349" t="s">
        <v>58</v>
      </c>
      <c r="E787" s="327" t="s">
        <v>1454</v>
      </c>
    </row>
    <row r="788" spans="1:5" x14ac:dyDescent="0.2">
      <c r="A788" s="344"/>
      <c r="B788" s="347"/>
      <c r="C788" s="348"/>
      <c r="D788" s="350"/>
      <c r="E788" s="328" t="s">
        <v>1455</v>
      </c>
    </row>
    <row r="789" spans="1:5" x14ac:dyDescent="0.2">
      <c r="A789" s="351" t="s">
        <v>1805</v>
      </c>
      <c r="B789" s="353"/>
      <c r="C789" s="354"/>
      <c r="D789" s="357" t="s">
        <v>58</v>
      </c>
      <c r="E789" s="325" t="s">
        <v>1454</v>
      </c>
    </row>
    <row r="790" spans="1:5" x14ac:dyDescent="0.2">
      <c r="A790" s="359"/>
      <c r="B790" s="360"/>
      <c r="C790" s="361"/>
      <c r="D790" s="362"/>
      <c r="E790" s="326" t="s">
        <v>1455</v>
      </c>
    </row>
    <row r="791" spans="1:5" x14ac:dyDescent="0.2">
      <c r="A791" s="343" t="s">
        <v>1845</v>
      </c>
      <c r="B791" s="345"/>
      <c r="C791" s="346"/>
      <c r="D791" s="349" t="s">
        <v>59</v>
      </c>
      <c r="E791" s="327" t="s">
        <v>1454</v>
      </c>
    </row>
    <row r="792" spans="1:5" x14ac:dyDescent="0.2">
      <c r="A792" s="344"/>
      <c r="B792" s="347"/>
      <c r="C792" s="348"/>
      <c r="D792" s="350"/>
      <c r="E792" s="328" t="s">
        <v>1455</v>
      </c>
    </row>
    <row r="793" spans="1:5" x14ac:dyDescent="0.2">
      <c r="A793" s="351" t="s">
        <v>1846</v>
      </c>
      <c r="B793" s="353"/>
      <c r="C793" s="354"/>
      <c r="D793" s="357" t="s">
        <v>59</v>
      </c>
      <c r="E793" s="325" t="s">
        <v>1454</v>
      </c>
    </row>
    <row r="794" spans="1:5" x14ac:dyDescent="0.2">
      <c r="A794" s="359"/>
      <c r="B794" s="360"/>
      <c r="C794" s="361"/>
      <c r="D794" s="362"/>
      <c r="E794" s="326" t="s">
        <v>1455</v>
      </c>
    </row>
    <row r="795" spans="1:5" x14ac:dyDescent="0.2">
      <c r="A795" s="343" t="s">
        <v>1847</v>
      </c>
      <c r="B795" s="345"/>
      <c r="C795" s="346"/>
      <c r="D795" s="349" t="s">
        <v>59</v>
      </c>
      <c r="E795" s="327" t="s">
        <v>1454</v>
      </c>
    </row>
    <row r="796" spans="1:5" x14ac:dyDescent="0.2">
      <c r="A796" s="344"/>
      <c r="B796" s="347"/>
      <c r="C796" s="348"/>
      <c r="D796" s="350"/>
      <c r="E796" s="328" t="s">
        <v>1455</v>
      </c>
    </row>
    <row r="797" spans="1:5" x14ac:dyDescent="0.2">
      <c r="A797" s="351" t="s">
        <v>1848</v>
      </c>
      <c r="B797" s="353"/>
      <c r="C797" s="354"/>
      <c r="D797" s="357" t="s">
        <v>59</v>
      </c>
      <c r="E797" s="325" t="s">
        <v>1454</v>
      </c>
    </row>
    <row r="798" spans="1:5" x14ac:dyDescent="0.2">
      <c r="A798" s="359"/>
      <c r="B798" s="360"/>
      <c r="C798" s="361"/>
      <c r="D798" s="362"/>
      <c r="E798" s="326" t="s">
        <v>1455</v>
      </c>
    </row>
    <row r="799" spans="1:5" x14ac:dyDescent="0.2">
      <c r="A799" s="343" t="s">
        <v>1849</v>
      </c>
      <c r="B799" s="345"/>
      <c r="C799" s="346"/>
      <c r="D799" s="349" t="s">
        <v>59</v>
      </c>
      <c r="E799" s="327" t="s">
        <v>1454</v>
      </c>
    </row>
    <row r="800" spans="1:5" x14ac:dyDescent="0.2">
      <c r="A800" s="344"/>
      <c r="B800" s="347"/>
      <c r="C800" s="348"/>
      <c r="D800" s="350"/>
      <c r="E800" s="328" t="s">
        <v>1455</v>
      </c>
    </row>
    <row r="801" spans="1:5" x14ac:dyDescent="0.2">
      <c r="A801" s="351" t="s">
        <v>1850</v>
      </c>
      <c r="B801" s="353"/>
      <c r="C801" s="354"/>
      <c r="D801" s="357" t="s">
        <v>59</v>
      </c>
      <c r="E801" s="325" t="s">
        <v>1454</v>
      </c>
    </row>
    <row r="802" spans="1:5" x14ac:dyDescent="0.2">
      <c r="A802" s="359"/>
      <c r="B802" s="360"/>
      <c r="C802" s="361"/>
      <c r="D802" s="362"/>
      <c r="E802" s="326" t="s">
        <v>1455</v>
      </c>
    </row>
    <row r="803" spans="1:5" x14ac:dyDescent="0.2">
      <c r="A803" s="343" t="s">
        <v>1851</v>
      </c>
      <c r="B803" s="345"/>
      <c r="C803" s="346"/>
      <c r="D803" s="349" t="s">
        <v>59</v>
      </c>
      <c r="E803" s="327" t="s">
        <v>1454</v>
      </c>
    </row>
    <row r="804" spans="1:5" x14ac:dyDescent="0.2">
      <c r="A804" s="344"/>
      <c r="B804" s="347"/>
      <c r="C804" s="348"/>
      <c r="D804" s="350"/>
      <c r="E804" s="328" t="s">
        <v>1455</v>
      </c>
    </row>
    <row r="805" spans="1:5" x14ac:dyDescent="0.2">
      <c r="A805" s="351" t="s">
        <v>1852</v>
      </c>
      <c r="B805" s="353"/>
      <c r="C805" s="354"/>
      <c r="D805" s="357" t="s">
        <v>59</v>
      </c>
      <c r="E805" s="325" t="s">
        <v>1454</v>
      </c>
    </row>
    <row r="806" spans="1:5" x14ac:dyDescent="0.2">
      <c r="A806" s="359"/>
      <c r="B806" s="360"/>
      <c r="C806" s="361"/>
      <c r="D806" s="362"/>
      <c r="E806" s="326" t="s">
        <v>1455</v>
      </c>
    </row>
    <row r="807" spans="1:5" x14ac:dyDescent="0.2">
      <c r="A807" s="343" t="s">
        <v>1853</v>
      </c>
      <c r="B807" s="345"/>
      <c r="C807" s="346"/>
      <c r="D807" s="349" t="s">
        <v>59</v>
      </c>
      <c r="E807" s="327" t="s">
        <v>1454</v>
      </c>
    </row>
    <row r="808" spans="1:5" x14ac:dyDescent="0.2">
      <c r="A808" s="344"/>
      <c r="B808" s="347"/>
      <c r="C808" s="348"/>
      <c r="D808" s="350"/>
      <c r="E808" s="328" t="s">
        <v>1455</v>
      </c>
    </row>
    <row r="809" spans="1:5" x14ac:dyDescent="0.2">
      <c r="A809" s="351" t="s">
        <v>1854</v>
      </c>
      <c r="B809" s="353"/>
      <c r="C809" s="354"/>
      <c r="D809" s="357" t="s">
        <v>59</v>
      </c>
      <c r="E809" s="325" t="s">
        <v>1454</v>
      </c>
    </row>
    <row r="810" spans="1:5" x14ac:dyDescent="0.2">
      <c r="A810" s="359"/>
      <c r="B810" s="360"/>
      <c r="C810" s="361"/>
      <c r="D810" s="362"/>
      <c r="E810" s="326" t="s">
        <v>1455</v>
      </c>
    </row>
    <row r="811" spans="1:5" x14ac:dyDescent="0.2">
      <c r="A811" s="343" t="s">
        <v>1855</v>
      </c>
      <c r="B811" s="345"/>
      <c r="C811" s="346"/>
      <c r="D811" s="349" t="s">
        <v>59</v>
      </c>
      <c r="E811" s="327" t="s">
        <v>1454</v>
      </c>
    </row>
    <row r="812" spans="1:5" x14ac:dyDescent="0.2">
      <c r="A812" s="344"/>
      <c r="B812" s="347"/>
      <c r="C812" s="348"/>
      <c r="D812" s="350"/>
      <c r="E812" s="328" t="s">
        <v>1455</v>
      </c>
    </row>
    <row r="813" spans="1:5" x14ac:dyDescent="0.2">
      <c r="A813" s="351" t="s">
        <v>1856</v>
      </c>
      <c r="B813" s="353"/>
      <c r="C813" s="354"/>
      <c r="D813" s="357" t="s">
        <v>59</v>
      </c>
      <c r="E813" s="325" t="s">
        <v>1454</v>
      </c>
    </row>
    <row r="814" spans="1:5" x14ac:dyDescent="0.2">
      <c r="A814" s="359"/>
      <c r="B814" s="360"/>
      <c r="C814" s="361"/>
      <c r="D814" s="362"/>
      <c r="E814" s="326" t="s">
        <v>1455</v>
      </c>
    </row>
    <row r="815" spans="1:5" x14ac:dyDescent="0.2">
      <c r="A815" s="343" t="s">
        <v>1857</v>
      </c>
      <c r="B815" s="345"/>
      <c r="C815" s="346"/>
      <c r="D815" s="349" t="s">
        <v>59</v>
      </c>
      <c r="E815" s="327" t="s">
        <v>1454</v>
      </c>
    </row>
    <row r="816" spans="1:5" x14ac:dyDescent="0.2">
      <c r="A816" s="344"/>
      <c r="B816" s="347"/>
      <c r="C816" s="348"/>
      <c r="D816" s="350"/>
      <c r="E816" s="328" t="s">
        <v>1455</v>
      </c>
    </row>
    <row r="817" spans="1:5" x14ac:dyDescent="0.2">
      <c r="A817" s="351" t="s">
        <v>1858</v>
      </c>
      <c r="B817" s="353"/>
      <c r="C817" s="354"/>
      <c r="D817" s="357" t="s">
        <v>59</v>
      </c>
      <c r="E817" s="325" t="s">
        <v>1454</v>
      </c>
    </row>
    <row r="818" spans="1:5" x14ac:dyDescent="0.2">
      <c r="A818" s="359"/>
      <c r="B818" s="360"/>
      <c r="C818" s="361"/>
      <c r="D818" s="362"/>
      <c r="E818" s="326" t="s">
        <v>1455</v>
      </c>
    </row>
    <row r="819" spans="1:5" x14ac:dyDescent="0.2">
      <c r="A819" s="343" t="s">
        <v>1859</v>
      </c>
      <c r="B819" s="345"/>
      <c r="C819" s="346"/>
      <c r="D819" s="349" t="s">
        <v>59</v>
      </c>
      <c r="E819" s="327" t="s">
        <v>1454</v>
      </c>
    </row>
    <row r="820" spans="1:5" x14ac:dyDescent="0.2">
      <c r="A820" s="344"/>
      <c r="B820" s="347"/>
      <c r="C820" s="348"/>
      <c r="D820" s="350"/>
      <c r="E820" s="328" t="s">
        <v>1455</v>
      </c>
    </row>
    <row r="821" spans="1:5" x14ac:dyDescent="0.2">
      <c r="A821" s="351" t="s">
        <v>1860</v>
      </c>
      <c r="B821" s="353"/>
      <c r="C821" s="354"/>
      <c r="D821" s="357" t="s">
        <v>59</v>
      </c>
      <c r="E821" s="325" t="s">
        <v>1454</v>
      </c>
    </row>
    <row r="822" spans="1:5" x14ac:dyDescent="0.2">
      <c r="A822" s="359"/>
      <c r="B822" s="360"/>
      <c r="C822" s="361"/>
      <c r="D822" s="362"/>
      <c r="E822" s="326" t="s">
        <v>1455</v>
      </c>
    </row>
    <row r="823" spans="1:5" x14ac:dyDescent="0.2">
      <c r="A823" s="343" t="s">
        <v>1861</v>
      </c>
      <c r="B823" s="345"/>
      <c r="C823" s="346"/>
      <c r="D823" s="349" t="s">
        <v>59</v>
      </c>
      <c r="E823" s="327" t="s">
        <v>1454</v>
      </c>
    </row>
    <row r="824" spans="1:5" x14ac:dyDescent="0.2">
      <c r="A824" s="344"/>
      <c r="B824" s="347"/>
      <c r="C824" s="348"/>
      <c r="D824" s="350"/>
      <c r="E824" s="328" t="s">
        <v>1455</v>
      </c>
    </row>
    <row r="825" spans="1:5" x14ac:dyDescent="0.2">
      <c r="A825" s="351" t="s">
        <v>1862</v>
      </c>
      <c r="B825" s="353"/>
      <c r="C825" s="354"/>
      <c r="D825" s="357" t="s">
        <v>59</v>
      </c>
      <c r="E825" s="325" t="s">
        <v>1454</v>
      </c>
    </row>
    <row r="826" spans="1:5" x14ac:dyDescent="0.2">
      <c r="A826" s="359"/>
      <c r="B826" s="360"/>
      <c r="C826" s="361"/>
      <c r="D826" s="362"/>
      <c r="E826" s="326" t="s">
        <v>1455</v>
      </c>
    </row>
    <row r="827" spans="1:5" x14ac:dyDescent="0.2">
      <c r="A827" s="343" t="s">
        <v>1863</v>
      </c>
      <c r="B827" s="345" t="s">
        <v>1864</v>
      </c>
      <c r="C827" s="346"/>
      <c r="D827" s="349" t="s">
        <v>59</v>
      </c>
      <c r="E827" s="327" t="s">
        <v>1454</v>
      </c>
    </row>
    <row r="828" spans="1:5" x14ac:dyDescent="0.2">
      <c r="A828" s="344"/>
      <c r="B828" s="347"/>
      <c r="C828" s="348"/>
      <c r="D828" s="350"/>
      <c r="E828" s="328" t="s">
        <v>1455</v>
      </c>
    </row>
    <row r="829" spans="1:5" x14ac:dyDescent="0.2">
      <c r="A829" s="351" t="s">
        <v>1865</v>
      </c>
      <c r="B829" s="353" t="s">
        <v>1864</v>
      </c>
      <c r="C829" s="354"/>
      <c r="D829" s="357" t="s">
        <v>59</v>
      </c>
      <c r="E829" s="325" t="s">
        <v>1454</v>
      </c>
    </row>
    <row r="830" spans="1:5" x14ac:dyDescent="0.2">
      <c r="A830" s="359"/>
      <c r="B830" s="360"/>
      <c r="C830" s="361"/>
      <c r="D830" s="362"/>
      <c r="E830" s="326" t="s">
        <v>1455</v>
      </c>
    </row>
    <row r="831" spans="1:5" x14ac:dyDescent="0.2">
      <c r="A831" s="343" t="s">
        <v>1866</v>
      </c>
      <c r="B831" s="345" t="s">
        <v>1864</v>
      </c>
      <c r="C831" s="346"/>
      <c r="D831" s="349" t="s">
        <v>59</v>
      </c>
      <c r="E831" s="327" t="s">
        <v>1454</v>
      </c>
    </row>
    <row r="832" spans="1:5" x14ac:dyDescent="0.2">
      <c r="A832" s="344"/>
      <c r="B832" s="347"/>
      <c r="C832" s="348"/>
      <c r="D832" s="350"/>
      <c r="E832" s="328" t="s">
        <v>1455</v>
      </c>
    </row>
    <row r="833" spans="1:5" x14ac:dyDescent="0.2">
      <c r="A833" s="351" t="s">
        <v>1867</v>
      </c>
      <c r="B833" s="353" t="s">
        <v>1864</v>
      </c>
      <c r="C833" s="354"/>
      <c r="D833" s="357" t="s">
        <v>59</v>
      </c>
      <c r="E833" s="325" t="s">
        <v>1454</v>
      </c>
    </row>
    <row r="834" spans="1:5" x14ac:dyDescent="0.2">
      <c r="A834" s="359"/>
      <c r="B834" s="360"/>
      <c r="C834" s="361"/>
      <c r="D834" s="362"/>
      <c r="E834" s="326" t="s">
        <v>1455</v>
      </c>
    </row>
    <row r="835" spans="1:5" x14ac:dyDescent="0.2">
      <c r="A835" s="343" t="s">
        <v>1868</v>
      </c>
      <c r="B835" s="345" t="s">
        <v>1864</v>
      </c>
      <c r="C835" s="346"/>
      <c r="D835" s="349" t="s">
        <v>59</v>
      </c>
      <c r="E835" s="327" t="s">
        <v>1454</v>
      </c>
    </row>
    <row r="836" spans="1:5" x14ac:dyDescent="0.2">
      <c r="A836" s="344"/>
      <c r="B836" s="347"/>
      <c r="C836" s="348"/>
      <c r="D836" s="350"/>
      <c r="E836" s="328" t="s">
        <v>1455</v>
      </c>
    </row>
    <row r="837" spans="1:5" x14ac:dyDescent="0.2">
      <c r="A837" s="351" t="s">
        <v>1869</v>
      </c>
      <c r="B837" s="353" t="s">
        <v>1864</v>
      </c>
      <c r="C837" s="354"/>
      <c r="D837" s="357" t="s">
        <v>59</v>
      </c>
      <c r="E837" s="325" t="s">
        <v>1454</v>
      </c>
    </row>
    <row r="838" spans="1:5" x14ac:dyDescent="0.2">
      <c r="A838" s="359"/>
      <c r="B838" s="360"/>
      <c r="C838" s="361"/>
      <c r="D838" s="362"/>
      <c r="E838" s="326" t="s">
        <v>1455</v>
      </c>
    </row>
    <row r="839" spans="1:5" x14ac:dyDescent="0.2">
      <c r="A839" s="343" t="s">
        <v>1870</v>
      </c>
      <c r="B839" s="345" t="s">
        <v>1864</v>
      </c>
      <c r="C839" s="346"/>
      <c r="D839" s="349" t="s">
        <v>59</v>
      </c>
      <c r="E839" s="327" t="s">
        <v>1454</v>
      </c>
    </row>
    <row r="840" spans="1:5" x14ac:dyDescent="0.2">
      <c r="A840" s="344"/>
      <c r="B840" s="347"/>
      <c r="C840" s="348"/>
      <c r="D840" s="350"/>
      <c r="E840" s="328" t="s">
        <v>1455</v>
      </c>
    </row>
    <row r="841" spans="1:5" x14ac:dyDescent="0.2">
      <c r="A841" s="351" t="s">
        <v>1871</v>
      </c>
      <c r="B841" s="353" t="s">
        <v>1864</v>
      </c>
      <c r="C841" s="354"/>
      <c r="D841" s="357" t="s">
        <v>59</v>
      </c>
      <c r="E841" s="325" t="s">
        <v>1454</v>
      </c>
    </row>
    <row r="842" spans="1:5" x14ac:dyDescent="0.2">
      <c r="A842" s="359"/>
      <c r="B842" s="360"/>
      <c r="C842" s="361"/>
      <c r="D842" s="362"/>
      <c r="E842" s="326" t="s">
        <v>1455</v>
      </c>
    </row>
    <row r="843" spans="1:5" x14ac:dyDescent="0.2">
      <c r="A843" s="343" t="s">
        <v>1872</v>
      </c>
      <c r="B843" s="345" t="s">
        <v>1864</v>
      </c>
      <c r="C843" s="346"/>
      <c r="D843" s="349" t="s">
        <v>59</v>
      </c>
      <c r="E843" s="327" t="s">
        <v>1454</v>
      </c>
    </row>
    <row r="844" spans="1:5" x14ac:dyDescent="0.2">
      <c r="A844" s="344"/>
      <c r="B844" s="347"/>
      <c r="C844" s="348"/>
      <c r="D844" s="350"/>
      <c r="E844" s="328" t="s">
        <v>1455</v>
      </c>
    </row>
    <row r="845" spans="1:5" x14ac:dyDescent="0.2">
      <c r="A845" s="351" t="s">
        <v>1873</v>
      </c>
      <c r="B845" s="353" t="s">
        <v>1864</v>
      </c>
      <c r="C845" s="354"/>
      <c r="D845" s="357" t="s">
        <v>59</v>
      </c>
      <c r="E845" s="325" t="s">
        <v>1454</v>
      </c>
    </row>
    <row r="846" spans="1:5" x14ac:dyDescent="0.2">
      <c r="A846" s="359"/>
      <c r="B846" s="360"/>
      <c r="C846" s="361"/>
      <c r="D846" s="362"/>
      <c r="E846" s="326" t="s">
        <v>1455</v>
      </c>
    </row>
    <row r="847" spans="1:5" x14ac:dyDescent="0.2">
      <c r="A847" s="343" t="s">
        <v>1874</v>
      </c>
      <c r="B847" s="345" t="s">
        <v>1864</v>
      </c>
      <c r="C847" s="346"/>
      <c r="D847" s="349" t="s">
        <v>59</v>
      </c>
      <c r="E847" s="327" t="s">
        <v>1454</v>
      </c>
    </row>
    <row r="848" spans="1:5" x14ac:dyDescent="0.2">
      <c r="A848" s="344"/>
      <c r="B848" s="347"/>
      <c r="C848" s="348"/>
      <c r="D848" s="350"/>
      <c r="E848" s="328" t="s">
        <v>1455</v>
      </c>
    </row>
    <row r="849" spans="1:5" x14ac:dyDescent="0.2">
      <c r="A849" s="351" t="s">
        <v>1875</v>
      </c>
      <c r="B849" s="353" t="s">
        <v>1864</v>
      </c>
      <c r="C849" s="354"/>
      <c r="D849" s="357" t="s">
        <v>59</v>
      </c>
      <c r="E849" s="325" t="s">
        <v>1454</v>
      </c>
    </row>
    <row r="850" spans="1:5" x14ac:dyDescent="0.2">
      <c r="A850" s="359"/>
      <c r="B850" s="360"/>
      <c r="C850" s="361"/>
      <c r="D850" s="362"/>
      <c r="E850" s="326" t="s">
        <v>1455</v>
      </c>
    </row>
    <row r="851" spans="1:5" x14ac:dyDescent="0.2">
      <c r="A851" s="343" t="s">
        <v>1573</v>
      </c>
      <c r="B851" s="345" t="s">
        <v>1864</v>
      </c>
      <c r="C851" s="346"/>
      <c r="D851" s="349" t="s">
        <v>59</v>
      </c>
      <c r="E851" s="327" t="s">
        <v>1454</v>
      </c>
    </row>
    <row r="852" spans="1:5" x14ac:dyDescent="0.2">
      <c r="A852" s="344"/>
      <c r="B852" s="347"/>
      <c r="C852" s="348"/>
      <c r="D852" s="350"/>
      <c r="E852" s="328" t="s">
        <v>1455</v>
      </c>
    </row>
    <row r="853" spans="1:5" x14ac:dyDescent="0.2">
      <c r="A853" s="351" t="s">
        <v>1876</v>
      </c>
      <c r="B853" s="353" t="s">
        <v>1864</v>
      </c>
      <c r="C853" s="354"/>
      <c r="D853" s="357" t="s">
        <v>59</v>
      </c>
      <c r="E853" s="325" t="s">
        <v>1454</v>
      </c>
    </row>
    <row r="854" spans="1:5" x14ac:dyDescent="0.2">
      <c r="A854" s="359"/>
      <c r="B854" s="360"/>
      <c r="C854" s="361"/>
      <c r="D854" s="362"/>
      <c r="E854" s="326" t="s">
        <v>1455</v>
      </c>
    </row>
    <row r="855" spans="1:5" x14ac:dyDescent="0.2">
      <c r="A855" s="343" t="s">
        <v>1877</v>
      </c>
      <c r="B855" s="345" t="s">
        <v>1864</v>
      </c>
      <c r="C855" s="346"/>
      <c r="D855" s="349" t="s">
        <v>59</v>
      </c>
      <c r="E855" s="327" t="s">
        <v>1454</v>
      </c>
    </row>
    <row r="856" spans="1:5" x14ac:dyDescent="0.2">
      <c r="A856" s="344"/>
      <c r="B856" s="347"/>
      <c r="C856" s="348"/>
      <c r="D856" s="350"/>
      <c r="E856" s="328" t="s">
        <v>1455</v>
      </c>
    </row>
    <row r="857" spans="1:5" x14ac:dyDescent="0.2">
      <c r="A857" s="351" t="s">
        <v>1878</v>
      </c>
      <c r="B857" s="353" t="s">
        <v>1864</v>
      </c>
      <c r="C857" s="354"/>
      <c r="D857" s="357" t="s">
        <v>59</v>
      </c>
      <c r="E857" s="325" t="s">
        <v>1454</v>
      </c>
    </row>
    <row r="858" spans="1:5" x14ac:dyDescent="0.2">
      <c r="A858" s="359"/>
      <c r="B858" s="360"/>
      <c r="C858" s="361"/>
      <c r="D858" s="362"/>
      <c r="E858" s="326" t="s">
        <v>1455</v>
      </c>
    </row>
    <row r="859" spans="1:5" x14ac:dyDescent="0.2">
      <c r="A859" s="343" t="s">
        <v>1879</v>
      </c>
      <c r="B859" s="345" t="s">
        <v>1864</v>
      </c>
      <c r="C859" s="346"/>
      <c r="D859" s="349" t="s">
        <v>59</v>
      </c>
      <c r="E859" s="327" t="s">
        <v>1454</v>
      </c>
    </row>
    <row r="860" spans="1:5" x14ac:dyDescent="0.2">
      <c r="A860" s="344"/>
      <c r="B860" s="347"/>
      <c r="C860" s="348"/>
      <c r="D860" s="350"/>
      <c r="E860" s="328" t="s">
        <v>1455</v>
      </c>
    </row>
    <row r="861" spans="1:5" x14ac:dyDescent="0.2">
      <c r="A861" s="351" t="s">
        <v>1880</v>
      </c>
      <c r="B861" s="353" t="s">
        <v>1864</v>
      </c>
      <c r="C861" s="354"/>
      <c r="D861" s="357" t="s">
        <v>59</v>
      </c>
      <c r="E861" s="325" t="s">
        <v>1454</v>
      </c>
    </row>
    <row r="862" spans="1:5" x14ac:dyDescent="0.2">
      <c r="A862" s="359"/>
      <c r="B862" s="360"/>
      <c r="C862" s="361"/>
      <c r="D862" s="362"/>
      <c r="E862" s="326" t="s">
        <v>1455</v>
      </c>
    </row>
    <row r="863" spans="1:5" x14ac:dyDescent="0.2">
      <c r="A863" s="343" t="s">
        <v>1881</v>
      </c>
      <c r="B863" s="345" t="s">
        <v>1864</v>
      </c>
      <c r="C863" s="346"/>
      <c r="D863" s="349" t="s">
        <v>59</v>
      </c>
      <c r="E863" s="327" t="s">
        <v>1454</v>
      </c>
    </row>
    <row r="864" spans="1:5" x14ac:dyDescent="0.2">
      <c r="A864" s="344"/>
      <c r="B864" s="347"/>
      <c r="C864" s="348"/>
      <c r="D864" s="350"/>
      <c r="E864" s="328" t="s">
        <v>1455</v>
      </c>
    </row>
    <row r="865" spans="1:5" x14ac:dyDescent="0.2">
      <c r="A865" s="351" t="s">
        <v>1882</v>
      </c>
      <c r="B865" s="353" t="s">
        <v>1864</v>
      </c>
      <c r="C865" s="354"/>
      <c r="D865" s="357" t="s">
        <v>59</v>
      </c>
      <c r="E865" s="325" t="s">
        <v>1454</v>
      </c>
    </row>
    <row r="866" spans="1:5" x14ac:dyDescent="0.2">
      <c r="A866" s="359"/>
      <c r="B866" s="360"/>
      <c r="C866" s="361"/>
      <c r="D866" s="362"/>
      <c r="E866" s="326" t="s">
        <v>1455</v>
      </c>
    </row>
    <row r="867" spans="1:5" x14ac:dyDescent="0.2">
      <c r="A867" s="343" t="s">
        <v>1883</v>
      </c>
      <c r="B867" s="345" t="s">
        <v>1864</v>
      </c>
      <c r="C867" s="346"/>
      <c r="D867" s="349" t="s">
        <v>59</v>
      </c>
      <c r="E867" s="327" t="s">
        <v>1454</v>
      </c>
    </row>
    <row r="868" spans="1:5" x14ac:dyDescent="0.2">
      <c r="A868" s="344"/>
      <c r="B868" s="347"/>
      <c r="C868" s="348"/>
      <c r="D868" s="350"/>
      <c r="E868" s="328" t="s">
        <v>1455</v>
      </c>
    </row>
    <row r="869" spans="1:5" x14ac:dyDescent="0.2">
      <c r="A869" s="351" t="s">
        <v>1884</v>
      </c>
      <c r="B869" s="353" t="s">
        <v>1864</v>
      </c>
      <c r="C869" s="354"/>
      <c r="D869" s="357" t="s">
        <v>59</v>
      </c>
      <c r="E869" s="325" t="s">
        <v>1454</v>
      </c>
    </row>
    <row r="870" spans="1:5" x14ac:dyDescent="0.2">
      <c r="A870" s="359"/>
      <c r="B870" s="360"/>
      <c r="C870" s="361"/>
      <c r="D870" s="362"/>
      <c r="E870" s="326" t="s">
        <v>1455</v>
      </c>
    </row>
    <row r="871" spans="1:5" x14ac:dyDescent="0.2">
      <c r="A871" s="343" t="s">
        <v>1885</v>
      </c>
      <c r="B871" s="345" t="s">
        <v>1886</v>
      </c>
      <c r="C871" s="346"/>
      <c r="D871" s="349" t="s">
        <v>59</v>
      </c>
      <c r="E871" s="327" t="s">
        <v>1454</v>
      </c>
    </row>
    <row r="872" spans="1:5" x14ac:dyDescent="0.2">
      <c r="A872" s="344"/>
      <c r="B872" s="347"/>
      <c r="C872" s="348"/>
      <c r="D872" s="350"/>
      <c r="E872" s="328" t="s">
        <v>1455</v>
      </c>
    </row>
    <row r="873" spans="1:5" x14ac:dyDescent="0.2">
      <c r="A873" s="351" t="s">
        <v>1887</v>
      </c>
      <c r="B873" s="353" t="s">
        <v>1886</v>
      </c>
      <c r="C873" s="354"/>
      <c r="D873" s="357" t="s">
        <v>59</v>
      </c>
      <c r="E873" s="325" t="s">
        <v>1454</v>
      </c>
    </row>
    <row r="874" spans="1:5" x14ac:dyDescent="0.2">
      <c r="A874" s="359"/>
      <c r="B874" s="360"/>
      <c r="C874" s="361"/>
      <c r="D874" s="362"/>
      <c r="E874" s="326" t="s">
        <v>1455</v>
      </c>
    </row>
    <row r="875" spans="1:5" x14ac:dyDescent="0.2">
      <c r="A875" s="343" t="s">
        <v>1888</v>
      </c>
      <c r="B875" s="345" t="s">
        <v>1886</v>
      </c>
      <c r="C875" s="346"/>
      <c r="D875" s="349" t="s">
        <v>59</v>
      </c>
      <c r="E875" s="327" t="s">
        <v>1454</v>
      </c>
    </row>
    <row r="876" spans="1:5" x14ac:dyDescent="0.2">
      <c r="A876" s="344"/>
      <c r="B876" s="347"/>
      <c r="C876" s="348"/>
      <c r="D876" s="350"/>
      <c r="E876" s="328" t="s">
        <v>1455</v>
      </c>
    </row>
    <row r="877" spans="1:5" x14ac:dyDescent="0.2">
      <c r="A877" s="351" t="s">
        <v>1889</v>
      </c>
      <c r="B877" s="353" t="s">
        <v>1886</v>
      </c>
      <c r="C877" s="354"/>
      <c r="D877" s="357" t="s">
        <v>59</v>
      </c>
      <c r="E877" s="325" t="s">
        <v>1454</v>
      </c>
    </row>
    <row r="878" spans="1:5" x14ac:dyDescent="0.2">
      <c r="A878" s="359"/>
      <c r="B878" s="360"/>
      <c r="C878" s="361"/>
      <c r="D878" s="362"/>
      <c r="E878" s="326" t="s">
        <v>1455</v>
      </c>
    </row>
    <row r="879" spans="1:5" x14ac:dyDescent="0.2">
      <c r="A879" s="343" t="s">
        <v>1890</v>
      </c>
      <c r="B879" s="345" t="s">
        <v>1886</v>
      </c>
      <c r="C879" s="346"/>
      <c r="D879" s="349" t="s">
        <v>59</v>
      </c>
      <c r="E879" s="327" t="s">
        <v>1454</v>
      </c>
    </row>
    <row r="880" spans="1:5" x14ac:dyDescent="0.2">
      <c r="A880" s="344"/>
      <c r="B880" s="347"/>
      <c r="C880" s="348"/>
      <c r="D880" s="350"/>
      <c r="E880" s="328" t="s">
        <v>1455</v>
      </c>
    </row>
    <row r="881" spans="1:5" x14ac:dyDescent="0.2">
      <c r="A881" s="351" t="s">
        <v>1891</v>
      </c>
      <c r="B881" s="353" t="s">
        <v>1892</v>
      </c>
      <c r="C881" s="354"/>
      <c r="D881" s="357" t="s">
        <v>59</v>
      </c>
      <c r="E881" s="325" t="s">
        <v>1454</v>
      </c>
    </row>
    <row r="882" spans="1:5" x14ac:dyDescent="0.2">
      <c r="A882" s="359"/>
      <c r="B882" s="360"/>
      <c r="C882" s="361"/>
      <c r="D882" s="362"/>
      <c r="E882" s="326" t="s">
        <v>1455</v>
      </c>
    </row>
    <row r="883" spans="1:5" x14ac:dyDescent="0.2">
      <c r="A883" s="343" t="s">
        <v>1893</v>
      </c>
      <c r="B883" s="345" t="s">
        <v>1892</v>
      </c>
      <c r="C883" s="346"/>
      <c r="D883" s="349" t="s">
        <v>59</v>
      </c>
      <c r="E883" s="327" t="s">
        <v>1454</v>
      </c>
    </row>
    <row r="884" spans="1:5" x14ac:dyDescent="0.2">
      <c r="A884" s="344"/>
      <c r="B884" s="347"/>
      <c r="C884" s="348"/>
      <c r="D884" s="350"/>
      <c r="E884" s="328" t="s">
        <v>1455</v>
      </c>
    </row>
    <row r="885" spans="1:5" x14ac:dyDescent="0.2">
      <c r="A885" s="351" t="s">
        <v>1894</v>
      </c>
      <c r="B885" s="353" t="s">
        <v>1892</v>
      </c>
      <c r="C885" s="354"/>
      <c r="D885" s="357" t="s">
        <v>59</v>
      </c>
      <c r="E885" s="325" t="s">
        <v>1454</v>
      </c>
    </row>
    <row r="886" spans="1:5" x14ac:dyDescent="0.2">
      <c r="A886" s="359"/>
      <c r="B886" s="360"/>
      <c r="C886" s="361"/>
      <c r="D886" s="362"/>
      <c r="E886" s="326" t="s">
        <v>1455</v>
      </c>
    </row>
    <row r="887" spans="1:5" x14ac:dyDescent="0.2">
      <c r="A887" s="343" t="s">
        <v>1895</v>
      </c>
      <c r="B887" s="345" t="s">
        <v>1892</v>
      </c>
      <c r="C887" s="346"/>
      <c r="D887" s="349" t="s">
        <v>59</v>
      </c>
      <c r="E887" s="327" t="s">
        <v>1454</v>
      </c>
    </row>
    <row r="888" spans="1:5" x14ac:dyDescent="0.2">
      <c r="A888" s="344"/>
      <c r="B888" s="347"/>
      <c r="C888" s="348"/>
      <c r="D888" s="350"/>
      <c r="E888" s="328" t="s">
        <v>1455</v>
      </c>
    </row>
    <row r="889" spans="1:5" x14ac:dyDescent="0.2">
      <c r="A889" s="351" t="s">
        <v>1896</v>
      </c>
      <c r="B889" s="353" t="s">
        <v>1897</v>
      </c>
      <c r="C889" s="354"/>
      <c r="D889" s="357" t="s">
        <v>59</v>
      </c>
      <c r="E889" s="325" t="s">
        <v>1454</v>
      </c>
    </row>
    <row r="890" spans="1:5" x14ac:dyDescent="0.2">
      <c r="A890" s="359"/>
      <c r="B890" s="360"/>
      <c r="C890" s="361"/>
      <c r="D890" s="362"/>
      <c r="E890" s="326" t="s">
        <v>1455</v>
      </c>
    </row>
    <row r="891" spans="1:5" x14ac:dyDescent="0.2">
      <c r="A891" s="343" t="s">
        <v>1898</v>
      </c>
      <c r="B891" s="345" t="s">
        <v>1897</v>
      </c>
      <c r="C891" s="346"/>
      <c r="D891" s="349" t="s">
        <v>59</v>
      </c>
      <c r="E891" s="327" t="s">
        <v>1454</v>
      </c>
    </row>
    <row r="892" spans="1:5" x14ac:dyDescent="0.2">
      <c r="A892" s="344"/>
      <c r="B892" s="347"/>
      <c r="C892" s="348"/>
      <c r="D892" s="350"/>
      <c r="E892" s="328" t="s">
        <v>1455</v>
      </c>
    </row>
    <row r="893" spans="1:5" x14ac:dyDescent="0.2">
      <c r="A893" s="351" t="s">
        <v>1899</v>
      </c>
      <c r="B893" s="353" t="s">
        <v>1897</v>
      </c>
      <c r="C893" s="354"/>
      <c r="D893" s="357" t="s">
        <v>59</v>
      </c>
      <c r="E893" s="325" t="s">
        <v>1454</v>
      </c>
    </row>
    <row r="894" spans="1:5" x14ac:dyDescent="0.2">
      <c r="A894" s="359"/>
      <c r="B894" s="360"/>
      <c r="C894" s="361"/>
      <c r="D894" s="362"/>
      <c r="E894" s="326" t="s">
        <v>1455</v>
      </c>
    </row>
    <row r="895" spans="1:5" x14ac:dyDescent="0.2">
      <c r="A895" s="343" t="s">
        <v>1900</v>
      </c>
      <c r="B895" s="345" t="s">
        <v>1897</v>
      </c>
      <c r="C895" s="346"/>
      <c r="D895" s="349" t="s">
        <v>59</v>
      </c>
      <c r="E895" s="327" t="s">
        <v>1454</v>
      </c>
    </row>
    <row r="896" spans="1:5" x14ac:dyDescent="0.2">
      <c r="A896" s="344"/>
      <c r="B896" s="347"/>
      <c r="C896" s="348"/>
      <c r="D896" s="350"/>
      <c r="E896" s="328" t="s">
        <v>1455</v>
      </c>
    </row>
    <row r="897" spans="1:5" x14ac:dyDescent="0.2">
      <c r="A897" s="351" t="s">
        <v>1901</v>
      </c>
      <c r="B897" s="353" t="s">
        <v>1897</v>
      </c>
      <c r="C897" s="354"/>
      <c r="D897" s="357" t="s">
        <v>59</v>
      </c>
      <c r="E897" s="325" t="s">
        <v>1454</v>
      </c>
    </row>
    <row r="898" spans="1:5" x14ac:dyDescent="0.2">
      <c r="A898" s="359"/>
      <c r="B898" s="360"/>
      <c r="C898" s="361"/>
      <c r="D898" s="362"/>
      <c r="E898" s="326" t="s">
        <v>1455</v>
      </c>
    </row>
    <row r="899" spans="1:5" x14ac:dyDescent="0.2">
      <c r="A899" s="343" t="s">
        <v>1902</v>
      </c>
      <c r="B899" s="345" t="s">
        <v>1897</v>
      </c>
      <c r="C899" s="346"/>
      <c r="D899" s="349" t="s">
        <v>59</v>
      </c>
      <c r="E899" s="327" t="s">
        <v>1454</v>
      </c>
    </row>
    <row r="900" spans="1:5" x14ac:dyDescent="0.2">
      <c r="A900" s="344"/>
      <c r="B900" s="347"/>
      <c r="C900" s="348"/>
      <c r="D900" s="350"/>
      <c r="E900" s="328" t="s">
        <v>1455</v>
      </c>
    </row>
    <row r="901" spans="1:5" x14ac:dyDescent="0.2">
      <c r="A901" s="351" t="s">
        <v>1903</v>
      </c>
      <c r="B901" s="353" t="s">
        <v>1897</v>
      </c>
      <c r="C901" s="354"/>
      <c r="D901" s="357" t="s">
        <v>59</v>
      </c>
      <c r="E901" s="325" t="s">
        <v>1454</v>
      </c>
    </row>
    <row r="902" spans="1:5" x14ac:dyDescent="0.2">
      <c r="A902" s="359"/>
      <c r="B902" s="360"/>
      <c r="C902" s="361"/>
      <c r="D902" s="362"/>
      <c r="E902" s="326" t="s">
        <v>1455</v>
      </c>
    </row>
    <row r="903" spans="1:5" x14ac:dyDescent="0.2">
      <c r="A903" s="343" t="s">
        <v>1563</v>
      </c>
      <c r="B903" s="345" t="s">
        <v>1897</v>
      </c>
      <c r="C903" s="346"/>
      <c r="D903" s="349" t="s">
        <v>59</v>
      </c>
      <c r="E903" s="327" t="s">
        <v>1454</v>
      </c>
    </row>
    <row r="904" spans="1:5" x14ac:dyDescent="0.2">
      <c r="A904" s="344"/>
      <c r="B904" s="347"/>
      <c r="C904" s="348"/>
      <c r="D904" s="350"/>
      <c r="E904" s="328" t="s">
        <v>1455</v>
      </c>
    </row>
    <row r="905" spans="1:5" x14ac:dyDescent="0.2">
      <c r="A905" s="351" t="s">
        <v>1904</v>
      </c>
      <c r="B905" s="353" t="s">
        <v>1897</v>
      </c>
      <c r="C905" s="354"/>
      <c r="D905" s="357" t="s">
        <v>59</v>
      </c>
      <c r="E905" s="325" t="s">
        <v>1454</v>
      </c>
    </row>
    <row r="906" spans="1:5" x14ac:dyDescent="0.2">
      <c r="A906" s="359"/>
      <c r="B906" s="360"/>
      <c r="C906" s="361"/>
      <c r="D906" s="362"/>
      <c r="E906" s="326" t="s">
        <v>1455</v>
      </c>
    </row>
    <row r="907" spans="1:5" x14ac:dyDescent="0.2">
      <c r="A907" s="343" t="s">
        <v>1905</v>
      </c>
      <c r="B907" s="345" t="s">
        <v>1897</v>
      </c>
      <c r="C907" s="346"/>
      <c r="D907" s="349" t="s">
        <v>59</v>
      </c>
      <c r="E907" s="327" t="s">
        <v>1454</v>
      </c>
    </row>
    <row r="908" spans="1:5" x14ac:dyDescent="0.2">
      <c r="A908" s="344"/>
      <c r="B908" s="347"/>
      <c r="C908" s="348"/>
      <c r="D908" s="350"/>
      <c r="E908" s="328" t="s">
        <v>1455</v>
      </c>
    </row>
    <row r="909" spans="1:5" x14ac:dyDescent="0.2">
      <c r="A909" s="351" t="s">
        <v>1906</v>
      </c>
      <c r="B909" s="353" t="s">
        <v>1897</v>
      </c>
      <c r="C909" s="354"/>
      <c r="D909" s="357" t="s">
        <v>59</v>
      </c>
      <c r="E909" s="325" t="s">
        <v>1454</v>
      </c>
    </row>
    <row r="910" spans="1:5" x14ac:dyDescent="0.2">
      <c r="A910" s="359"/>
      <c r="B910" s="360"/>
      <c r="C910" s="361"/>
      <c r="D910" s="362"/>
      <c r="E910" s="326" t="s">
        <v>1455</v>
      </c>
    </row>
    <row r="911" spans="1:5" x14ac:dyDescent="0.2">
      <c r="A911" s="343" t="s">
        <v>1875</v>
      </c>
      <c r="B911" s="345" t="s">
        <v>1897</v>
      </c>
      <c r="C911" s="346"/>
      <c r="D911" s="349" t="s">
        <v>59</v>
      </c>
      <c r="E911" s="327" t="s">
        <v>1454</v>
      </c>
    </row>
    <row r="912" spans="1:5" x14ac:dyDescent="0.2">
      <c r="A912" s="344"/>
      <c r="B912" s="347"/>
      <c r="C912" s="348"/>
      <c r="D912" s="350"/>
      <c r="E912" s="328" t="s">
        <v>1455</v>
      </c>
    </row>
    <row r="913" spans="1:5" x14ac:dyDescent="0.2">
      <c r="A913" s="351" t="s">
        <v>1907</v>
      </c>
      <c r="B913" s="353" t="s">
        <v>1908</v>
      </c>
      <c r="C913" s="354"/>
      <c r="D913" s="357" t="s">
        <v>59</v>
      </c>
      <c r="E913" s="325" t="s">
        <v>1454</v>
      </c>
    </row>
    <row r="914" spans="1:5" x14ac:dyDescent="0.2">
      <c r="A914" s="359"/>
      <c r="B914" s="360"/>
      <c r="C914" s="361"/>
      <c r="D914" s="362"/>
      <c r="E914" s="326" t="s">
        <v>1455</v>
      </c>
    </row>
    <row r="915" spans="1:5" x14ac:dyDescent="0.2">
      <c r="A915" s="343" t="s">
        <v>1909</v>
      </c>
      <c r="B915" s="345" t="s">
        <v>1908</v>
      </c>
      <c r="C915" s="346"/>
      <c r="D915" s="349" t="s">
        <v>59</v>
      </c>
      <c r="E915" s="327" t="s">
        <v>1454</v>
      </c>
    </row>
    <row r="916" spans="1:5" x14ac:dyDescent="0.2">
      <c r="A916" s="344"/>
      <c r="B916" s="347"/>
      <c r="C916" s="348"/>
      <c r="D916" s="350"/>
      <c r="E916" s="328" t="s">
        <v>1455</v>
      </c>
    </row>
    <row r="917" spans="1:5" x14ac:dyDescent="0.2">
      <c r="A917" s="351" t="s">
        <v>1910</v>
      </c>
      <c r="B917" s="353" t="s">
        <v>1908</v>
      </c>
      <c r="C917" s="354"/>
      <c r="D917" s="357" t="s">
        <v>59</v>
      </c>
      <c r="E917" s="325" t="s">
        <v>1454</v>
      </c>
    </row>
    <row r="918" spans="1:5" x14ac:dyDescent="0.2">
      <c r="A918" s="359"/>
      <c r="B918" s="360"/>
      <c r="C918" s="361"/>
      <c r="D918" s="362"/>
      <c r="E918" s="326" t="s">
        <v>1455</v>
      </c>
    </row>
    <row r="919" spans="1:5" x14ac:dyDescent="0.2">
      <c r="A919" s="343" t="s">
        <v>1911</v>
      </c>
      <c r="B919" s="345" t="s">
        <v>1908</v>
      </c>
      <c r="C919" s="346"/>
      <c r="D919" s="349" t="s">
        <v>59</v>
      </c>
      <c r="E919" s="327" t="s">
        <v>1454</v>
      </c>
    </row>
    <row r="920" spans="1:5" x14ac:dyDescent="0.2">
      <c r="A920" s="344"/>
      <c r="B920" s="347"/>
      <c r="C920" s="348"/>
      <c r="D920" s="350"/>
      <c r="E920" s="328" t="s">
        <v>1455</v>
      </c>
    </row>
    <row r="921" spans="1:5" x14ac:dyDescent="0.2">
      <c r="A921" s="351" t="s">
        <v>1912</v>
      </c>
      <c r="B921" s="353" t="s">
        <v>1908</v>
      </c>
      <c r="C921" s="354"/>
      <c r="D921" s="357" t="s">
        <v>59</v>
      </c>
      <c r="E921" s="325" t="s">
        <v>1454</v>
      </c>
    </row>
    <row r="922" spans="1:5" x14ac:dyDescent="0.2">
      <c r="A922" s="359"/>
      <c r="B922" s="360"/>
      <c r="C922" s="361"/>
      <c r="D922" s="362"/>
      <c r="E922" s="326" t="s">
        <v>1455</v>
      </c>
    </row>
    <row r="923" spans="1:5" x14ac:dyDescent="0.2">
      <c r="A923" s="343" t="s">
        <v>1913</v>
      </c>
      <c r="B923" s="345" t="s">
        <v>1908</v>
      </c>
      <c r="C923" s="346"/>
      <c r="D923" s="349" t="s">
        <v>59</v>
      </c>
      <c r="E923" s="327" t="s">
        <v>1454</v>
      </c>
    </row>
    <row r="924" spans="1:5" x14ac:dyDescent="0.2">
      <c r="A924" s="344"/>
      <c r="B924" s="347"/>
      <c r="C924" s="348"/>
      <c r="D924" s="350"/>
      <c r="E924" s="328" t="s">
        <v>1455</v>
      </c>
    </row>
    <row r="925" spans="1:5" x14ac:dyDescent="0.2">
      <c r="A925" s="351" t="s">
        <v>1914</v>
      </c>
      <c r="B925" s="353" t="s">
        <v>1915</v>
      </c>
      <c r="C925" s="354"/>
      <c r="D925" s="357" t="s">
        <v>59</v>
      </c>
      <c r="E925" s="325" t="s">
        <v>1454</v>
      </c>
    </row>
    <row r="926" spans="1:5" x14ac:dyDescent="0.2">
      <c r="A926" s="359"/>
      <c r="B926" s="360"/>
      <c r="C926" s="361"/>
      <c r="D926" s="362"/>
      <c r="E926" s="326" t="s">
        <v>1455</v>
      </c>
    </row>
    <row r="927" spans="1:5" x14ac:dyDescent="0.2">
      <c r="A927" s="343" t="s">
        <v>1916</v>
      </c>
      <c r="B927" s="345" t="s">
        <v>1915</v>
      </c>
      <c r="C927" s="346"/>
      <c r="D927" s="349" t="s">
        <v>59</v>
      </c>
      <c r="E927" s="327" t="s">
        <v>1454</v>
      </c>
    </row>
    <row r="928" spans="1:5" x14ac:dyDescent="0.2">
      <c r="A928" s="344"/>
      <c r="B928" s="347"/>
      <c r="C928" s="348"/>
      <c r="D928" s="350"/>
      <c r="E928" s="328" t="s">
        <v>1455</v>
      </c>
    </row>
    <row r="929" spans="1:5" x14ac:dyDescent="0.2">
      <c r="A929" s="351" t="s">
        <v>1917</v>
      </c>
      <c r="B929" s="353" t="s">
        <v>1915</v>
      </c>
      <c r="C929" s="354"/>
      <c r="D929" s="357" t="s">
        <v>59</v>
      </c>
      <c r="E929" s="325" t="s">
        <v>1454</v>
      </c>
    </row>
    <row r="930" spans="1:5" x14ac:dyDescent="0.2">
      <c r="A930" s="359"/>
      <c r="B930" s="360"/>
      <c r="C930" s="361"/>
      <c r="D930" s="362"/>
      <c r="E930" s="326" t="s">
        <v>1455</v>
      </c>
    </row>
    <row r="931" spans="1:5" x14ac:dyDescent="0.2">
      <c r="A931" s="343" t="s">
        <v>1918</v>
      </c>
      <c r="B931" s="345" t="s">
        <v>1915</v>
      </c>
      <c r="C931" s="346"/>
      <c r="D931" s="349" t="s">
        <v>59</v>
      </c>
      <c r="E931" s="327" t="s">
        <v>1454</v>
      </c>
    </row>
    <row r="932" spans="1:5" x14ac:dyDescent="0.2">
      <c r="A932" s="344"/>
      <c r="B932" s="347"/>
      <c r="C932" s="348"/>
      <c r="D932" s="350"/>
      <c r="E932" s="328" t="s">
        <v>1455</v>
      </c>
    </row>
    <row r="933" spans="1:5" x14ac:dyDescent="0.2">
      <c r="A933" s="351" t="s">
        <v>1919</v>
      </c>
      <c r="B933" s="353" t="s">
        <v>1915</v>
      </c>
      <c r="C933" s="354"/>
      <c r="D933" s="357" t="s">
        <v>59</v>
      </c>
      <c r="E933" s="325" t="s">
        <v>1454</v>
      </c>
    </row>
    <row r="934" spans="1:5" x14ac:dyDescent="0.2">
      <c r="A934" s="359"/>
      <c r="B934" s="360"/>
      <c r="C934" s="361"/>
      <c r="D934" s="362"/>
      <c r="E934" s="326" t="s">
        <v>1455</v>
      </c>
    </row>
    <row r="935" spans="1:5" x14ac:dyDescent="0.2">
      <c r="A935" s="343" t="s">
        <v>1920</v>
      </c>
      <c r="B935" s="345" t="s">
        <v>1915</v>
      </c>
      <c r="C935" s="346"/>
      <c r="D935" s="349" t="s">
        <v>59</v>
      </c>
      <c r="E935" s="327" t="s">
        <v>1454</v>
      </c>
    </row>
    <row r="936" spans="1:5" x14ac:dyDescent="0.2">
      <c r="A936" s="344"/>
      <c r="B936" s="347"/>
      <c r="C936" s="348"/>
      <c r="D936" s="350"/>
      <c r="E936" s="328" t="s">
        <v>1455</v>
      </c>
    </row>
    <row r="937" spans="1:5" x14ac:dyDescent="0.2">
      <c r="A937" s="351" t="s">
        <v>1921</v>
      </c>
      <c r="B937" s="353" t="s">
        <v>1915</v>
      </c>
      <c r="C937" s="354"/>
      <c r="D937" s="357" t="s">
        <v>59</v>
      </c>
      <c r="E937" s="325" t="s">
        <v>1454</v>
      </c>
    </row>
    <row r="938" spans="1:5" x14ac:dyDescent="0.2">
      <c r="A938" s="359"/>
      <c r="B938" s="360"/>
      <c r="C938" s="361"/>
      <c r="D938" s="362"/>
      <c r="E938" s="326" t="s">
        <v>1455</v>
      </c>
    </row>
    <row r="939" spans="1:5" x14ac:dyDescent="0.2">
      <c r="A939" s="343" t="s">
        <v>1922</v>
      </c>
      <c r="B939" s="345" t="s">
        <v>1915</v>
      </c>
      <c r="C939" s="346"/>
      <c r="D939" s="349" t="s">
        <v>59</v>
      </c>
      <c r="E939" s="327" t="s">
        <v>1454</v>
      </c>
    </row>
    <row r="940" spans="1:5" x14ac:dyDescent="0.2">
      <c r="A940" s="344"/>
      <c r="B940" s="347"/>
      <c r="C940" s="348"/>
      <c r="D940" s="350"/>
      <c r="E940" s="328" t="s">
        <v>1455</v>
      </c>
    </row>
    <row r="941" spans="1:5" x14ac:dyDescent="0.2">
      <c r="A941" s="351" t="s">
        <v>1573</v>
      </c>
      <c r="B941" s="353" t="s">
        <v>1923</v>
      </c>
      <c r="C941" s="354"/>
      <c r="D941" s="357" t="s">
        <v>59</v>
      </c>
      <c r="E941" s="325" t="s">
        <v>1454</v>
      </c>
    </row>
    <row r="942" spans="1:5" x14ac:dyDescent="0.2">
      <c r="A942" s="359"/>
      <c r="B942" s="360"/>
      <c r="C942" s="361"/>
      <c r="D942" s="362"/>
      <c r="E942" s="326" t="s">
        <v>1455</v>
      </c>
    </row>
    <row r="943" spans="1:5" x14ac:dyDescent="0.2">
      <c r="A943" s="343" t="s">
        <v>1924</v>
      </c>
      <c r="B943" s="345" t="s">
        <v>1923</v>
      </c>
      <c r="C943" s="346"/>
      <c r="D943" s="349" t="s">
        <v>59</v>
      </c>
      <c r="E943" s="327" t="s">
        <v>1454</v>
      </c>
    </row>
    <row r="944" spans="1:5" x14ac:dyDescent="0.2">
      <c r="A944" s="344"/>
      <c r="B944" s="347"/>
      <c r="C944" s="348"/>
      <c r="D944" s="350"/>
      <c r="E944" s="328" t="s">
        <v>1455</v>
      </c>
    </row>
    <row r="945" spans="1:5" x14ac:dyDescent="0.2">
      <c r="A945" s="351" t="s">
        <v>1925</v>
      </c>
      <c r="B945" s="353" t="s">
        <v>1923</v>
      </c>
      <c r="C945" s="354"/>
      <c r="D945" s="357" t="s">
        <v>59</v>
      </c>
      <c r="E945" s="325" t="s">
        <v>1454</v>
      </c>
    </row>
    <row r="946" spans="1:5" x14ac:dyDescent="0.2">
      <c r="A946" s="359"/>
      <c r="B946" s="360"/>
      <c r="C946" s="361"/>
      <c r="D946" s="362"/>
      <c r="E946" s="326" t="s">
        <v>1455</v>
      </c>
    </row>
    <row r="947" spans="1:5" x14ac:dyDescent="0.2">
      <c r="A947" s="343" t="s">
        <v>1926</v>
      </c>
      <c r="B947" s="345" t="s">
        <v>1927</v>
      </c>
      <c r="C947" s="346"/>
      <c r="D947" s="349" t="s">
        <v>59</v>
      </c>
      <c r="E947" s="327" t="s">
        <v>1454</v>
      </c>
    </row>
    <row r="948" spans="1:5" x14ac:dyDescent="0.2">
      <c r="A948" s="344"/>
      <c r="B948" s="347"/>
      <c r="C948" s="348"/>
      <c r="D948" s="350"/>
      <c r="E948" s="328" t="s">
        <v>1455</v>
      </c>
    </row>
    <row r="949" spans="1:5" x14ac:dyDescent="0.2">
      <c r="A949" s="351" t="s">
        <v>1928</v>
      </c>
      <c r="B949" s="353" t="s">
        <v>1927</v>
      </c>
      <c r="C949" s="354"/>
      <c r="D949" s="357" t="s">
        <v>59</v>
      </c>
      <c r="E949" s="325" t="s">
        <v>1454</v>
      </c>
    </row>
    <row r="950" spans="1:5" x14ac:dyDescent="0.2">
      <c r="A950" s="359"/>
      <c r="B950" s="360"/>
      <c r="C950" s="361"/>
      <c r="D950" s="362"/>
      <c r="E950" s="326" t="s">
        <v>1455</v>
      </c>
    </row>
    <row r="951" spans="1:5" x14ac:dyDescent="0.2">
      <c r="A951" s="343" t="s">
        <v>1929</v>
      </c>
      <c r="B951" s="345" t="s">
        <v>1927</v>
      </c>
      <c r="C951" s="346"/>
      <c r="D951" s="349" t="s">
        <v>59</v>
      </c>
      <c r="E951" s="327" t="s">
        <v>1454</v>
      </c>
    </row>
    <row r="952" spans="1:5" x14ac:dyDescent="0.2">
      <c r="A952" s="344"/>
      <c r="B952" s="347"/>
      <c r="C952" s="348"/>
      <c r="D952" s="350"/>
      <c r="E952" s="328" t="s">
        <v>1455</v>
      </c>
    </row>
    <row r="953" spans="1:5" x14ac:dyDescent="0.2">
      <c r="A953" s="351" t="s">
        <v>1930</v>
      </c>
      <c r="B953" s="353" t="s">
        <v>1927</v>
      </c>
      <c r="C953" s="354"/>
      <c r="D953" s="357" t="s">
        <v>59</v>
      </c>
      <c r="E953" s="325" t="s">
        <v>1454</v>
      </c>
    </row>
    <row r="954" spans="1:5" x14ac:dyDescent="0.2">
      <c r="A954" s="359"/>
      <c r="B954" s="360"/>
      <c r="C954" s="361"/>
      <c r="D954" s="362"/>
      <c r="E954" s="326" t="s">
        <v>1455</v>
      </c>
    </row>
    <row r="955" spans="1:5" x14ac:dyDescent="0.2">
      <c r="A955" s="343" t="s">
        <v>1931</v>
      </c>
      <c r="B955" s="345" t="s">
        <v>1927</v>
      </c>
      <c r="C955" s="346"/>
      <c r="D955" s="349" t="s">
        <v>59</v>
      </c>
      <c r="E955" s="327" t="s">
        <v>1454</v>
      </c>
    </row>
    <row r="956" spans="1:5" x14ac:dyDescent="0.2">
      <c r="A956" s="344"/>
      <c r="B956" s="347"/>
      <c r="C956" s="348"/>
      <c r="D956" s="350"/>
      <c r="E956" s="328" t="s">
        <v>1455</v>
      </c>
    </row>
    <row r="957" spans="1:5" x14ac:dyDescent="0.2">
      <c r="A957" s="351" t="s">
        <v>1932</v>
      </c>
      <c r="B957" s="353" t="s">
        <v>1927</v>
      </c>
      <c r="C957" s="354"/>
      <c r="D957" s="357" t="s">
        <v>59</v>
      </c>
      <c r="E957" s="325" t="s">
        <v>1454</v>
      </c>
    </row>
    <row r="958" spans="1:5" x14ac:dyDescent="0.2">
      <c r="A958" s="359"/>
      <c r="B958" s="360"/>
      <c r="C958" s="361"/>
      <c r="D958" s="362"/>
      <c r="E958" s="326" t="s">
        <v>1455</v>
      </c>
    </row>
    <row r="959" spans="1:5" x14ac:dyDescent="0.2">
      <c r="A959" s="343" t="s">
        <v>1933</v>
      </c>
      <c r="B959" s="345" t="s">
        <v>1927</v>
      </c>
      <c r="C959" s="346"/>
      <c r="D959" s="349" t="s">
        <v>59</v>
      </c>
      <c r="E959" s="327" t="s">
        <v>1454</v>
      </c>
    </row>
    <row r="960" spans="1:5" x14ac:dyDescent="0.2">
      <c r="A960" s="344"/>
      <c r="B960" s="347"/>
      <c r="C960" s="348"/>
      <c r="D960" s="350"/>
      <c r="E960" s="328" t="s">
        <v>1455</v>
      </c>
    </row>
    <row r="961" spans="1:5" x14ac:dyDescent="0.2">
      <c r="A961" s="351" t="s">
        <v>1934</v>
      </c>
      <c r="B961" s="353" t="s">
        <v>1927</v>
      </c>
      <c r="C961" s="354"/>
      <c r="D961" s="357" t="s">
        <v>59</v>
      </c>
      <c r="E961" s="325" t="s">
        <v>1454</v>
      </c>
    </row>
    <row r="962" spans="1:5" x14ac:dyDescent="0.2">
      <c r="A962" s="359"/>
      <c r="B962" s="360"/>
      <c r="C962" s="361"/>
      <c r="D962" s="362"/>
      <c r="E962" s="326" t="s">
        <v>1455</v>
      </c>
    </row>
    <row r="963" spans="1:5" x14ac:dyDescent="0.2">
      <c r="A963" s="343" t="s">
        <v>1935</v>
      </c>
      <c r="B963" s="345" t="s">
        <v>1927</v>
      </c>
      <c r="C963" s="346"/>
      <c r="D963" s="349" t="s">
        <v>59</v>
      </c>
      <c r="E963" s="327" t="s">
        <v>1454</v>
      </c>
    </row>
    <row r="964" spans="1:5" x14ac:dyDescent="0.2">
      <c r="A964" s="344"/>
      <c r="B964" s="347"/>
      <c r="C964" s="348"/>
      <c r="D964" s="350"/>
      <c r="E964" s="328" t="s">
        <v>1455</v>
      </c>
    </row>
    <row r="965" spans="1:5" x14ac:dyDescent="0.2">
      <c r="A965" s="351" t="s">
        <v>1936</v>
      </c>
      <c r="B965" s="353" t="s">
        <v>1927</v>
      </c>
      <c r="C965" s="354"/>
      <c r="D965" s="357" t="s">
        <v>59</v>
      </c>
      <c r="E965" s="325" t="s">
        <v>1454</v>
      </c>
    </row>
    <row r="966" spans="1:5" x14ac:dyDescent="0.2">
      <c r="A966" s="359"/>
      <c r="B966" s="360"/>
      <c r="C966" s="361"/>
      <c r="D966" s="362"/>
      <c r="E966" s="326" t="s">
        <v>1455</v>
      </c>
    </row>
    <row r="967" spans="1:5" x14ac:dyDescent="0.2">
      <c r="A967" s="343" t="s">
        <v>1937</v>
      </c>
      <c r="B967" s="345" t="s">
        <v>1927</v>
      </c>
      <c r="C967" s="346"/>
      <c r="D967" s="349" t="s">
        <v>59</v>
      </c>
      <c r="E967" s="327" t="s">
        <v>1454</v>
      </c>
    </row>
    <row r="968" spans="1:5" x14ac:dyDescent="0.2">
      <c r="A968" s="344"/>
      <c r="B968" s="347"/>
      <c r="C968" s="348"/>
      <c r="D968" s="350"/>
      <c r="E968" s="328" t="s">
        <v>1455</v>
      </c>
    </row>
    <row r="969" spans="1:5" x14ac:dyDescent="0.2">
      <c r="A969" s="351" t="s">
        <v>1938</v>
      </c>
      <c r="B969" s="353" t="s">
        <v>1927</v>
      </c>
      <c r="C969" s="354"/>
      <c r="D969" s="357" t="s">
        <v>59</v>
      </c>
      <c r="E969" s="325" t="s">
        <v>1454</v>
      </c>
    </row>
    <row r="970" spans="1:5" x14ac:dyDescent="0.2">
      <c r="A970" s="359"/>
      <c r="B970" s="360"/>
      <c r="C970" s="361"/>
      <c r="D970" s="362"/>
      <c r="E970" s="326" t="s">
        <v>1455</v>
      </c>
    </row>
    <row r="971" spans="1:5" x14ac:dyDescent="0.2">
      <c r="A971" s="343" t="s">
        <v>1573</v>
      </c>
      <c r="B971" s="345" t="s">
        <v>1927</v>
      </c>
      <c r="C971" s="346"/>
      <c r="D971" s="349" t="s">
        <v>59</v>
      </c>
      <c r="E971" s="327" t="s">
        <v>1454</v>
      </c>
    </row>
    <row r="972" spans="1:5" x14ac:dyDescent="0.2">
      <c r="A972" s="344"/>
      <c r="B972" s="347"/>
      <c r="C972" s="348"/>
      <c r="D972" s="350"/>
      <c r="E972" s="328" t="s">
        <v>1455</v>
      </c>
    </row>
    <row r="973" spans="1:5" x14ac:dyDescent="0.2">
      <c r="A973" s="351" t="s">
        <v>1939</v>
      </c>
      <c r="B973" s="353" t="s">
        <v>1927</v>
      </c>
      <c r="C973" s="354"/>
      <c r="D973" s="357" t="s">
        <v>59</v>
      </c>
      <c r="E973" s="325" t="s">
        <v>1454</v>
      </c>
    </row>
    <row r="974" spans="1:5" x14ac:dyDescent="0.2">
      <c r="A974" s="359"/>
      <c r="B974" s="360"/>
      <c r="C974" s="361"/>
      <c r="D974" s="362"/>
      <c r="E974" s="326" t="s">
        <v>1455</v>
      </c>
    </row>
    <row r="975" spans="1:5" x14ac:dyDescent="0.2">
      <c r="A975" s="343" t="s">
        <v>1940</v>
      </c>
      <c r="B975" s="345" t="s">
        <v>1927</v>
      </c>
      <c r="C975" s="346"/>
      <c r="D975" s="349" t="s">
        <v>59</v>
      </c>
      <c r="E975" s="327" t="s">
        <v>1454</v>
      </c>
    </row>
    <row r="976" spans="1:5" x14ac:dyDescent="0.2">
      <c r="A976" s="344"/>
      <c r="B976" s="347"/>
      <c r="C976" s="348"/>
      <c r="D976" s="350"/>
      <c r="E976" s="328" t="s">
        <v>1455</v>
      </c>
    </row>
    <row r="977" spans="1:5" x14ac:dyDescent="0.2">
      <c r="A977" s="351" t="s">
        <v>1941</v>
      </c>
      <c r="B977" s="353" t="s">
        <v>1927</v>
      </c>
      <c r="C977" s="354"/>
      <c r="D977" s="357" t="s">
        <v>59</v>
      </c>
      <c r="E977" s="325" t="s">
        <v>1454</v>
      </c>
    </row>
    <row r="978" spans="1:5" x14ac:dyDescent="0.2">
      <c r="A978" s="359"/>
      <c r="B978" s="360"/>
      <c r="C978" s="361"/>
      <c r="D978" s="362"/>
      <c r="E978" s="326" t="s">
        <v>1455</v>
      </c>
    </row>
    <row r="979" spans="1:5" x14ac:dyDescent="0.2">
      <c r="A979" s="343" t="s">
        <v>1942</v>
      </c>
      <c r="B979" s="345" t="s">
        <v>1943</v>
      </c>
      <c r="C979" s="346"/>
      <c r="D979" s="349" t="s">
        <v>59</v>
      </c>
      <c r="E979" s="327" t="s">
        <v>1454</v>
      </c>
    </row>
    <row r="980" spans="1:5" x14ac:dyDescent="0.2">
      <c r="A980" s="344"/>
      <c r="B980" s="347"/>
      <c r="C980" s="348"/>
      <c r="D980" s="350"/>
      <c r="E980" s="328" t="s">
        <v>1455</v>
      </c>
    </row>
    <row r="981" spans="1:5" x14ac:dyDescent="0.2">
      <c r="A981" s="351" t="s">
        <v>1944</v>
      </c>
      <c r="B981" s="353" t="s">
        <v>1943</v>
      </c>
      <c r="C981" s="354"/>
      <c r="D981" s="357" t="s">
        <v>59</v>
      </c>
      <c r="E981" s="325" t="s">
        <v>1454</v>
      </c>
    </row>
    <row r="982" spans="1:5" x14ac:dyDescent="0.2">
      <c r="A982" s="359"/>
      <c r="B982" s="360"/>
      <c r="C982" s="361"/>
      <c r="D982" s="362"/>
      <c r="E982" s="326" t="s">
        <v>1455</v>
      </c>
    </row>
    <row r="983" spans="1:5" x14ac:dyDescent="0.2">
      <c r="A983" s="343" t="s">
        <v>1945</v>
      </c>
      <c r="B983" s="345" t="s">
        <v>1943</v>
      </c>
      <c r="C983" s="346"/>
      <c r="D983" s="349" t="s">
        <v>59</v>
      </c>
      <c r="E983" s="327" t="s">
        <v>1454</v>
      </c>
    </row>
    <row r="984" spans="1:5" x14ac:dyDescent="0.2">
      <c r="A984" s="344"/>
      <c r="B984" s="347"/>
      <c r="C984" s="348"/>
      <c r="D984" s="350"/>
      <c r="E984" s="328" t="s">
        <v>1455</v>
      </c>
    </row>
    <row r="985" spans="1:5" x14ac:dyDescent="0.2">
      <c r="A985" s="351" t="s">
        <v>1946</v>
      </c>
      <c r="B985" s="353" t="s">
        <v>1943</v>
      </c>
      <c r="C985" s="354"/>
      <c r="D985" s="357" t="s">
        <v>59</v>
      </c>
      <c r="E985" s="325" t="s">
        <v>1454</v>
      </c>
    </row>
    <row r="986" spans="1:5" x14ac:dyDescent="0.2">
      <c r="A986" s="359"/>
      <c r="B986" s="360"/>
      <c r="C986" s="361"/>
      <c r="D986" s="362"/>
      <c r="E986" s="326" t="s">
        <v>1455</v>
      </c>
    </row>
    <row r="987" spans="1:5" x14ac:dyDescent="0.2">
      <c r="A987" s="343" t="s">
        <v>1947</v>
      </c>
      <c r="B987" s="345" t="s">
        <v>1943</v>
      </c>
      <c r="C987" s="346"/>
      <c r="D987" s="349" t="s">
        <v>59</v>
      </c>
      <c r="E987" s="327" t="s">
        <v>1454</v>
      </c>
    </row>
    <row r="988" spans="1:5" x14ac:dyDescent="0.2">
      <c r="A988" s="344"/>
      <c r="B988" s="347"/>
      <c r="C988" s="348"/>
      <c r="D988" s="350"/>
      <c r="E988" s="328" t="s">
        <v>1455</v>
      </c>
    </row>
    <row r="989" spans="1:5" x14ac:dyDescent="0.2">
      <c r="A989" s="351" t="s">
        <v>1948</v>
      </c>
      <c r="B989" s="353" t="s">
        <v>1949</v>
      </c>
      <c r="C989" s="354"/>
      <c r="D989" s="357" t="s">
        <v>59</v>
      </c>
      <c r="E989" s="325" t="s">
        <v>1454</v>
      </c>
    </row>
    <row r="990" spans="1:5" x14ac:dyDescent="0.2">
      <c r="A990" s="359"/>
      <c r="B990" s="360"/>
      <c r="C990" s="361"/>
      <c r="D990" s="362"/>
      <c r="E990" s="326" t="s">
        <v>1455</v>
      </c>
    </row>
    <row r="991" spans="1:5" x14ac:dyDescent="0.2">
      <c r="A991" s="343" t="s">
        <v>1950</v>
      </c>
      <c r="B991" s="345" t="s">
        <v>1949</v>
      </c>
      <c r="C991" s="346"/>
      <c r="D991" s="349" t="s">
        <v>59</v>
      </c>
      <c r="E991" s="327" t="s">
        <v>1454</v>
      </c>
    </row>
    <row r="992" spans="1:5" x14ac:dyDescent="0.2">
      <c r="A992" s="344"/>
      <c r="B992" s="347"/>
      <c r="C992" s="348"/>
      <c r="D992" s="350"/>
      <c r="E992" s="328" t="s">
        <v>1455</v>
      </c>
    </row>
    <row r="993" spans="1:5" x14ac:dyDescent="0.2">
      <c r="A993" s="351" t="s">
        <v>1951</v>
      </c>
      <c r="B993" s="353" t="s">
        <v>1949</v>
      </c>
      <c r="C993" s="354"/>
      <c r="D993" s="357" t="s">
        <v>59</v>
      </c>
      <c r="E993" s="325" t="s">
        <v>1454</v>
      </c>
    </row>
    <row r="994" spans="1:5" x14ac:dyDescent="0.2">
      <c r="A994" s="359"/>
      <c r="B994" s="360"/>
      <c r="C994" s="361"/>
      <c r="D994" s="362"/>
      <c r="E994" s="326" t="s">
        <v>1455</v>
      </c>
    </row>
    <row r="995" spans="1:5" x14ac:dyDescent="0.2">
      <c r="A995" s="343" t="s">
        <v>1952</v>
      </c>
      <c r="B995" s="345" t="s">
        <v>1949</v>
      </c>
      <c r="C995" s="346"/>
      <c r="D995" s="349" t="s">
        <v>59</v>
      </c>
      <c r="E995" s="327" t="s">
        <v>1454</v>
      </c>
    </row>
    <row r="996" spans="1:5" x14ac:dyDescent="0.2">
      <c r="A996" s="344"/>
      <c r="B996" s="347"/>
      <c r="C996" s="348"/>
      <c r="D996" s="350"/>
      <c r="E996" s="328" t="s">
        <v>1455</v>
      </c>
    </row>
    <row r="997" spans="1:5" x14ac:dyDescent="0.2">
      <c r="A997" s="351" t="s">
        <v>1953</v>
      </c>
      <c r="B997" s="353" t="s">
        <v>1949</v>
      </c>
      <c r="C997" s="354"/>
      <c r="D997" s="357" t="s">
        <v>59</v>
      </c>
      <c r="E997" s="325" t="s">
        <v>1454</v>
      </c>
    </row>
    <row r="998" spans="1:5" x14ac:dyDescent="0.2">
      <c r="A998" s="359"/>
      <c r="B998" s="360"/>
      <c r="C998" s="361"/>
      <c r="D998" s="362"/>
      <c r="E998" s="326" t="s">
        <v>1455</v>
      </c>
    </row>
    <row r="999" spans="1:5" x14ac:dyDescent="0.2">
      <c r="A999" s="343" t="s">
        <v>1954</v>
      </c>
      <c r="B999" s="345" t="s">
        <v>1949</v>
      </c>
      <c r="C999" s="346"/>
      <c r="D999" s="349" t="s">
        <v>59</v>
      </c>
      <c r="E999" s="327" t="s">
        <v>1454</v>
      </c>
    </row>
    <row r="1000" spans="1:5" x14ac:dyDescent="0.2">
      <c r="A1000" s="344"/>
      <c r="B1000" s="347"/>
      <c r="C1000" s="348"/>
      <c r="D1000" s="350"/>
      <c r="E1000" s="328" t="s">
        <v>1455</v>
      </c>
    </row>
    <row r="1001" spans="1:5" x14ac:dyDescent="0.2">
      <c r="A1001" s="351" t="s">
        <v>1955</v>
      </c>
      <c r="B1001" s="353" t="s">
        <v>1949</v>
      </c>
      <c r="C1001" s="354"/>
      <c r="D1001" s="357" t="s">
        <v>59</v>
      </c>
      <c r="E1001" s="325" t="s">
        <v>1454</v>
      </c>
    </row>
    <row r="1002" spans="1:5" x14ac:dyDescent="0.2">
      <c r="A1002" s="359"/>
      <c r="B1002" s="360"/>
      <c r="C1002" s="361"/>
      <c r="D1002" s="362"/>
      <c r="E1002" s="326" t="s">
        <v>1455</v>
      </c>
    </row>
    <row r="1003" spans="1:5" x14ac:dyDescent="0.2">
      <c r="A1003" s="343" t="s">
        <v>1956</v>
      </c>
      <c r="B1003" s="345" t="s">
        <v>1949</v>
      </c>
      <c r="C1003" s="346"/>
      <c r="D1003" s="349" t="s">
        <v>59</v>
      </c>
      <c r="E1003" s="327" t="s">
        <v>1454</v>
      </c>
    </row>
    <row r="1004" spans="1:5" x14ac:dyDescent="0.2">
      <c r="A1004" s="344"/>
      <c r="B1004" s="347"/>
      <c r="C1004" s="348"/>
      <c r="D1004" s="350"/>
      <c r="E1004" s="328" t="s">
        <v>1455</v>
      </c>
    </row>
    <row r="1005" spans="1:5" x14ac:dyDescent="0.2">
      <c r="A1005" s="351" t="s">
        <v>1957</v>
      </c>
      <c r="B1005" s="353" t="s">
        <v>1958</v>
      </c>
      <c r="C1005" s="354"/>
      <c r="D1005" s="357" t="s">
        <v>59</v>
      </c>
      <c r="E1005" s="325" t="s">
        <v>1454</v>
      </c>
    </row>
    <row r="1006" spans="1:5" x14ac:dyDescent="0.2">
      <c r="A1006" s="359"/>
      <c r="B1006" s="360"/>
      <c r="C1006" s="361"/>
      <c r="D1006" s="362"/>
      <c r="E1006" s="326" t="s">
        <v>1455</v>
      </c>
    </row>
    <row r="1007" spans="1:5" x14ac:dyDescent="0.2">
      <c r="A1007" s="343" t="s">
        <v>1466</v>
      </c>
      <c r="B1007" s="345" t="s">
        <v>1958</v>
      </c>
      <c r="C1007" s="346"/>
      <c r="D1007" s="349" t="s">
        <v>59</v>
      </c>
      <c r="E1007" s="327" t="s">
        <v>1454</v>
      </c>
    </row>
    <row r="1008" spans="1:5" x14ac:dyDescent="0.2">
      <c r="A1008" s="344"/>
      <c r="B1008" s="347"/>
      <c r="C1008" s="348"/>
      <c r="D1008" s="350"/>
      <c r="E1008" s="328" t="s">
        <v>1455</v>
      </c>
    </row>
    <row r="1009" spans="1:5" x14ac:dyDescent="0.2">
      <c r="A1009" s="351" t="s">
        <v>1959</v>
      </c>
      <c r="B1009" s="353" t="s">
        <v>1958</v>
      </c>
      <c r="C1009" s="354"/>
      <c r="D1009" s="357" t="s">
        <v>59</v>
      </c>
      <c r="E1009" s="325" t="s">
        <v>1454</v>
      </c>
    </row>
    <row r="1010" spans="1:5" x14ac:dyDescent="0.2">
      <c r="A1010" s="359"/>
      <c r="B1010" s="360"/>
      <c r="C1010" s="361"/>
      <c r="D1010" s="362"/>
      <c r="E1010" s="326" t="s">
        <v>1455</v>
      </c>
    </row>
    <row r="1011" spans="1:5" x14ac:dyDescent="0.2">
      <c r="A1011" s="343" t="s">
        <v>1960</v>
      </c>
      <c r="B1011" s="345" t="s">
        <v>1958</v>
      </c>
      <c r="C1011" s="346"/>
      <c r="D1011" s="349" t="s">
        <v>59</v>
      </c>
      <c r="E1011" s="327" t="s">
        <v>1454</v>
      </c>
    </row>
    <row r="1012" spans="1:5" x14ac:dyDescent="0.2">
      <c r="A1012" s="344"/>
      <c r="B1012" s="347"/>
      <c r="C1012" s="348"/>
      <c r="D1012" s="350"/>
      <c r="E1012" s="328" t="s">
        <v>1455</v>
      </c>
    </row>
    <row r="1013" spans="1:5" x14ac:dyDescent="0.2">
      <c r="A1013" s="351" t="s">
        <v>1961</v>
      </c>
      <c r="B1013" s="353" t="s">
        <v>1958</v>
      </c>
      <c r="C1013" s="354"/>
      <c r="D1013" s="357" t="s">
        <v>59</v>
      </c>
      <c r="E1013" s="325" t="s">
        <v>1454</v>
      </c>
    </row>
    <row r="1014" spans="1:5" x14ac:dyDescent="0.2">
      <c r="A1014" s="359"/>
      <c r="B1014" s="360"/>
      <c r="C1014" s="361"/>
      <c r="D1014" s="362"/>
      <c r="E1014" s="326" t="s">
        <v>1455</v>
      </c>
    </row>
    <row r="1015" spans="1:5" x14ac:dyDescent="0.2">
      <c r="A1015" s="343" t="s">
        <v>1962</v>
      </c>
      <c r="B1015" s="345" t="s">
        <v>1958</v>
      </c>
      <c r="C1015" s="346"/>
      <c r="D1015" s="349" t="s">
        <v>59</v>
      </c>
      <c r="E1015" s="327" t="s">
        <v>1454</v>
      </c>
    </row>
    <row r="1016" spans="1:5" x14ac:dyDescent="0.2">
      <c r="A1016" s="344"/>
      <c r="B1016" s="347"/>
      <c r="C1016" s="348"/>
      <c r="D1016" s="350"/>
      <c r="E1016" s="328" t="s">
        <v>1455</v>
      </c>
    </row>
    <row r="1017" spans="1:5" x14ac:dyDescent="0.2">
      <c r="A1017" s="351" t="s">
        <v>1963</v>
      </c>
      <c r="B1017" s="353" t="s">
        <v>1958</v>
      </c>
      <c r="C1017" s="354"/>
      <c r="D1017" s="357" t="s">
        <v>59</v>
      </c>
      <c r="E1017" s="325" t="s">
        <v>1454</v>
      </c>
    </row>
    <row r="1018" spans="1:5" x14ac:dyDescent="0.2">
      <c r="A1018" s="359"/>
      <c r="B1018" s="360"/>
      <c r="C1018" s="361"/>
      <c r="D1018" s="362"/>
      <c r="E1018" s="326" t="s">
        <v>1455</v>
      </c>
    </row>
    <row r="1019" spans="1:5" x14ac:dyDescent="0.2">
      <c r="A1019" s="343" t="s">
        <v>1964</v>
      </c>
      <c r="B1019" s="345" t="s">
        <v>1958</v>
      </c>
      <c r="C1019" s="346"/>
      <c r="D1019" s="349" t="s">
        <v>59</v>
      </c>
      <c r="E1019" s="327" t="s">
        <v>1454</v>
      </c>
    </row>
    <row r="1020" spans="1:5" x14ac:dyDescent="0.2">
      <c r="A1020" s="344"/>
      <c r="B1020" s="347"/>
      <c r="C1020" s="348"/>
      <c r="D1020" s="350"/>
      <c r="E1020" s="328" t="s">
        <v>1455</v>
      </c>
    </row>
    <row r="1021" spans="1:5" x14ac:dyDescent="0.2">
      <c r="A1021" s="351" t="s">
        <v>1965</v>
      </c>
      <c r="B1021" s="353" t="s">
        <v>1958</v>
      </c>
      <c r="C1021" s="354"/>
      <c r="D1021" s="357" t="s">
        <v>59</v>
      </c>
      <c r="E1021" s="325" t="s">
        <v>1454</v>
      </c>
    </row>
    <row r="1022" spans="1:5" x14ac:dyDescent="0.2">
      <c r="A1022" s="359"/>
      <c r="B1022" s="360"/>
      <c r="C1022" s="361"/>
      <c r="D1022" s="362"/>
      <c r="E1022" s="326" t="s">
        <v>1455</v>
      </c>
    </row>
    <row r="1023" spans="1:5" x14ac:dyDescent="0.2">
      <c r="A1023" s="343" t="s">
        <v>1966</v>
      </c>
      <c r="B1023" s="345" t="s">
        <v>1958</v>
      </c>
      <c r="C1023" s="346"/>
      <c r="D1023" s="349" t="s">
        <v>59</v>
      </c>
      <c r="E1023" s="327" t="s">
        <v>1454</v>
      </c>
    </row>
    <row r="1024" spans="1:5" x14ac:dyDescent="0.2">
      <c r="A1024" s="344"/>
      <c r="B1024" s="347"/>
      <c r="C1024" s="348"/>
      <c r="D1024" s="350"/>
      <c r="E1024" s="328" t="s">
        <v>1455</v>
      </c>
    </row>
    <row r="1025" spans="1:5" x14ac:dyDescent="0.2">
      <c r="A1025" s="351" t="s">
        <v>1967</v>
      </c>
      <c r="B1025" s="353" t="s">
        <v>1968</v>
      </c>
      <c r="C1025" s="354"/>
      <c r="D1025" s="357" t="s">
        <v>59</v>
      </c>
      <c r="E1025" s="325" t="s">
        <v>1454</v>
      </c>
    </row>
    <row r="1026" spans="1:5" x14ac:dyDescent="0.2">
      <c r="A1026" s="359"/>
      <c r="B1026" s="360"/>
      <c r="C1026" s="361"/>
      <c r="D1026" s="362"/>
      <c r="E1026" s="326" t="s">
        <v>1455</v>
      </c>
    </row>
    <row r="1027" spans="1:5" x14ac:dyDescent="0.2">
      <c r="A1027" s="343" t="s">
        <v>1969</v>
      </c>
      <c r="B1027" s="345" t="s">
        <v>1968</v>
      </c>
      <c r="C1027" s="346"/>
      <c r="D1027" s="349" t="s">
        <v>59</v>
      </c>
      <c r="E1027" s="327" t="s">
        <v>1454</v>
      </c>
    </row>
    <row r="1028" spans="1:5" x14ac:dyDescent="0.2">
      <c r="A1028" s="344"/>
      <c r="B1028" s="347"/>
      <c r="C1028" s="348"/>
      <c r="D1028" s="350"/>
      <c r="E1028" s="328" t="s">
        <v>1455</v>
      </c>
    </row>
    <row r="1029" spans="1:5" x14ac:dyDescent="0.2">
      <c r="A1029" s="351" t="s">
        <v>1970</v>
      </c>
      <c r="B1029" s="353" t="s">
        <v>1968</v>
      </c>
      <c r="C1029" s="354"/>
      <c r="D1029" s="357" t="s">
        <v>59</v>
      </c>
      <c r="E1029" s="325" t="s">
        <v>1454</v>
      </c>
    </row>
    <row r="1030" spans="1:5" x14ac:dyDescent="0.2">
      <c r="A1030" s="359"/>
      <c r="B1030" s="360"/>
      <c r="C1030" s="361"/>
      <c r="D1030" s="362"/>
      <c r="E1030" s="326" t="s">
        <v>1455</v>
      </c>
    </row>
    <row r="1031" spans="1:5" x14ac:dyDescent="0.2">
      <c r="A1031" s="343" t="s">
        <v>1971</v>
      </c>
      <c r="B1031" s="345" t="s">
        <v>1968</v>
      </c>
      <c r="C1031" s="346"/>
      <c r="D1031" s="349" t="s">
        <v>59</v>
      </c>
      <c r="E1031" s="327" t="s">
        <v>1454</v>
      </c>
    </row>
    <row r="1032" spans="1:5" x14ac:dyDescent="0.2">
      <c r="A1032" s="344"/>
      <c r="B1032" s="347"/>
      <c r="C1032" s="348"/>
      <c r="D1032" s="350"/>
      <c r="E1032" s="328" t="s">
        <v>1455</v>
      </c>
    </row>
    <row r="1033" spans="1:5" x14ac:dyDescent="0.2">
      <c r="A1033" s="351" t="s">
        <v>1972</v>
      </c>
      <c r="B1033" s="353" t="s">
        <v>1968</v>
      </c>
      <c r="C1033" s="354"/>
      <c r="D1033" s="357" t="s">
        <v>59</v>
      </c>
      <c r="E1033" s="325" t="s">
        <v>1454</v>
      </c>
    </row>
    <row r="1034" spans="1:5" x14ac:dyDescent="0.2">
      <c r="A1034" s="359"/>
      <c r="B1034" s="360"/>
      <c r="C1034" s="361"/>
      <c r="D1034" s="362"/>
      <c r="E1034" s="326" t="s">
        <v>1455</v>
      </c>
    </row>
    <row r="1035" spans="1:5" x14ac:dyDescent="0.2">
      <c r="A1035" s="343" t="s">
        <v>1973</v>
      </c>
      <c r="B1035" s="345" t="s">
        <v>1968</v>
      </c>
      <c r="C1035" s="346"/>
      <c r="D1035" s="349" t="s">
        <v>59</v>
      </c>
      <c r="E1035" s="327" t="s">
        <v>1454</v>
      </c>
    </row>
    <row r="1036" spans="1:5" x14ac:dyDescent="0.2">
      <c r="A1036" s="344"/>
      <c r="B1036" s="347"/>
      <c r="C1036" s="348"/>
      <c r="D1036" s="350"/>
      <c r="E1036" s="328" t="s">
        <v>1455</v>
      </c>
    </row>
    <row r="1037" spans="1:5" x14ac:dyDescent="0.2">
      <c r="A1037" s="351" t="s">
        <v>1974</v>
      </c>
      <c r="B1037" s="353" t="s">
        <v>1968</v>
      </c>
      <c r="C1037" s="354"/>
      <c r="D1037" s="357" t="s">
        <v>59</v>
      </c>
      <c r="E1037" s="325" t="s">
        <v>1454</v>
      </c>
    </row>
    <row r="1038" spans="1:5" x14ac:dyDescent="0.2">
      <c r="A1038" s="359"/>
      <c r="B1038" s="360"/>
      <c r="C1038" s="361"/>
      <c r="D1038" s="362"/>
      <c r="E1038" s="326" t="s">
        <v>1455</v>
      </c>
    </row>
    <row r="1039" spans="1:5" x14ac:dyDescent="0.2">
      <c r="A1039" s="343" t="s">
        <v>1975</v>
      </c>
      <c r="B1039" s="345" t="s">
        <v>1968</v>
      </c>
      <c r="C1039" s="346"/>
      <c r="D1039" s="349" t="s">
        <v>59</v>
      </c>
      <c r="E1039" s="327" t="s">
        <v>1454</v>
      </c>
    </row>
    <row r="1040" spans="1:5" x14ac:dyDescent="0.2">
      <c r="A1040" s="344"/>
      <c r="B1040" s="347"/>
      <c r="C1040" s="348"/>
      <c r="D1040" s="350"/>
      <c r="E1040" s="328" t="s">
        <v>1455</v>
      </c>
    </row>
    <row r="1041" spans="1:5" x14ac:dyDescent="0.2">
      <c r="A1041" s="351" t="s">
        <v>1976</v>
      </c>
      <c r="B1041" s="353" t="s">
        <v>1968</v>
      </c>
      <c r="C1041" s="354"/>
      <c r="D1041" s="357" t="s">
        <v>59</v>
      </c>
      <c r="E1041" s="325" t="s">
        <v>1454</v>
      </c>
    </row>
    <row r="1042" spans="1:5" x14ac:dyDescent="0.2">
      <c r="A1042" s="359"/>
      <c r="B1042" s="360"/>
      <c r="C1042" s="361"/>
      <c r="D1042" s="362"/>
      <c r="E1042" s="326" t="s">
        <v>1455</v>
      </c>
    </row>
    <row r="1043" spans="1:5" x14ac:dyDescent="0.2">
      <c r="A1043" s="343" t="s">
        <v>1977</v>
      </c>
      <c r="B1043" s="345" t="s">
        <v>1968</v>
      </c>
      <c r="C1043" s="346"/>
      <c r="D1043" s="349" t="s">
        <v>59</v>
      </c>
      <c r="E1043" s="327" t="s">
        <v>1454</v>
      </c>
    </row>
    <row r="1044" spans="1:5" x14ac:dyDescent="0.2">
      <c r="A1044" s="344"/>
      <c r="B1044" s="347"/>
      <c r="C1044" s="348"/>
      <c r="D1044" s="350"/>
      <c r="E1044" s="328" t="s">
        <v>1455</v>
      </c>
    </row>
    <row r="1045" spans="1:5" x14ac:dyDescent="0.2">
      <c r="A1045" s="351" t="s">
        <v>1978</v>
      </c>
      <c r="B1045" s="353" t="s">
        <v>1968</v>
      </c>
      <c r="C1045" s="354"/>
      <c r="D1045" s="357" t="s">
        <v>59</v>
      </c>
      <c r="E1045" s="325" t="s">
        <v>1454</v>
      </c>
    </row>
    <row r="1046" spans="1:5" x14ac:dyDescent="0.2">
      <c r="A1046" s="359"/>
      <c r="B1046" s="360"/>
      <c r="C1046" s="361"/>
      <c r="D1046" s="362"/>
      <c r="E1046" s="326" t="s">
        <v>1455</v>
      </c>
    </row>
    <row r="1047" spans="1:5" x14ac:dyDescent="0.2">
      <c r="A1047" s="343" t="s">
        <v>1979</v>
      </c>
      <c r="B1047" s="345" t="s">
        <v>1968</v>
      </c>
      <c r="C1047" s="346"/>
      <c r="D1047" s="349" t="s">
        <v>59</v>
      </c>
      <c r="E1047" s="327" t="s">
        <v>1454</v>
      </c>
    </row>
    <row r="1048" spans="1:5" x14ac:dyDescent="0.2">
      <c r="A1048" s="344"/>
      <c r="B1048" s="347"/>
      <c r="C1048" s="348"/>
      <c r="D1048" s="350"/>
      <c r="E1048" s="328" t="s">
        <v>1455</v>
      </c>
    </row>
    <row r="1049" spans="1:5" x14ac:dyDescent="0.2">
      <c r="A1049" s="351" t="s">
        <v>1980</v>
      </c>
      <c r="B1049" s="353" t="s">
        <v>1968</v>
      </c>
      <c r="C1049" s="354"/>
      <c r="D1049" s="357" t="s">
        <v>59</v>
      </c>
      <c r="E1049" s="325" t="s">
        <v>1454</v>
      </c>
    </row>
    <row r="1050" spans="1:5" x14ac:dyDescent="0.2">
      <c r="A1050" s="359"/>
      <c r="B1050" s="360"/>
      <c r="C1050" s="361"/>
      <c r="D1050" s="362"/>
      <c r="E1050" s="326" t="s">
        <v>1455</v>
      </c>
    </row>
    <row r="1051" spans="1:5" x14ac:dyDescent="0.2">
      <c r="A1051" s="343" t="s">
        <v>1981</v>
      </c>
      <c r="B1051" s="345" t="s">
        <v>1968</v>
      </c>
      <c r="C1051" s="346"/>
      <c r="D1051" s="349" t="s">
        <v>59</v>
      </c>
      <c r="E1051" s="327" t="s">
        <v>1454</v>
      </c>
    </row>
    <row r="1052" spans="1:5" x14ac:dyDescent="0.2">
      <c r="A1052" s="344"/>
      <c r="B1052" s="347"/>
      <c r="C1052" s="348"/>
      <c r="D1052" s="350"/>
      <c r="E1052" s="328" t="s">
        <v>1455</v>
      </c>
    </row>
    <row r="1053" spans="1:5" x14ac:dyDescent="0.2">
      <c r="A1053" s="351" t="s">
        <v>1982</v>
      </c>
      <c r="B1053" s="353" t="s">
        <v>1968</v>
      </c>
      <c r="C1053" s="354"/>
      <c r="D1053" s="357" t="s">
        <v>59</v>
      </c>
      <c r="E1053" s="325" t="s">
        <v>1454</v>
      </c>
    </row>
    <row r="1054" spans="1:5" x14ac:dyDescent="0.2">
      <c r="A1054" s="359"/>
      <c r="B1054" s="360"/>
      <c r="C1054" s="361"/>
      <c r="D1054" s="362"/>
      <c r="E1054" s="326" t="s">
        <v>1455</v>
      </c>
    </row>
    <row r="1055" spans="1:5" x14ac:dyDescent="0.2">
      <c r="A1055" s="343" t="s">
        <v>1983</v>
      </c>
      <c r="B1055" s="345" t="s">
        <v>1968</v>
      </c>
      <c r="C1055" s="346"/>
      <c r="D1055" s="349" t="s">
        <v>59</v>
      </c>
      <c r="E1055" s="327" t="s">
        <v>1454</v>
      </c>
    </row>
    <row r="1056" spans="1:5" x14ac:dyDescent="0.2">
      <c r="A1056" s="344"/>
      <c r="B1056" s="347"/>
      <c r="C1056" s="348"/>
      <c r="D1056" s="350"/>
      <c r="E1056" s="328" t="s">
        <v>1455</v>
      </c>
    </row>
    <row r="1057" spans="1:5" x14ac:dyDescent="0.2">
      <c r="A1057" s="351" t="s">
        <v>1984</v>
      </c>
      <c r="B1057" s="353" t="s">
        <v>1968</v>
      </c>
      <c r="C1057" s="354"/>
      <c r="D1057" s="357" t="s">
        <v>59</v>
      </c>
      <c r="E1057" s="325" t="s">
        <v>1454</v>
      </c>
    </row>
    <row r="1058" spans="1:5" x14ac:dyDescent="0.2">
      <c r="A1058" s="359"/>
      <c r="B1058" s="360"/>
      <c r="C1058" s="361"/>
      <c r="D1058" s="362"/>
      <c r="E1058" s="326" t="s">
        <v>1455</v>
      </c>
    </row>
    <row r="1059" spans="1:5" x14ac:dyDescent="0.2">
      <c r="A1059" s="343" t="s">
        <v>1985</v>
      </c>
      <c r="B1059" s="345" t="s">
        <v>1968</v>
      </c>
      <c r="C1059" s="346"/>
      <c r="D1059" s="349" t="s">
        <v>59</v>
      </c>
      <c r="E1059" s="327" t="s">
        <v>1454</v>
      </c>
    </row>
    <row r="1060" spans="1:5" x14ac:dyDescent="0.2">
      <c r="A1060" s="344"/>
      <c r="B1060" s="347"/>
      <c r="C1060" s="348"/>
      <c r="D1060" s="350"/>
      <c r="E1060" s="328" t="s">
        <v>1455</v>
      </c>
    </row>
    <row r="1061" spans="1:5" x14ac:dyDescent="0.2">
      <c r="A1061" s="351" t="s">
        <v>1986</v>
      </c>
      <c r="B1061" s="353" t="s">
        <v>1968</v>
      </c>
      <c r="C1061" s="354"/>
      <c r="D1061" s="357" t="s">
        <v>59</v>
      </c>
      <c r="E1061" s="325" t="s">
        <v>1454</v>
      </c>
    </row>
    <row r="1062" spans="1:5" x14ac:dyDescent="0.2">
      <c r="A1062" s="359"/>
      <c r="B1062" s="360"/>
      <c r="C1062" s="361"/>
      <c r="D1062" s="362"/>
      <c r="E1062" s="326" t="s">
        <v>1455</v>
      </c>
    </row>
    <row r="1063" spans="1:5" x14ac:dyDescent="0.2">
      <c r="A1063" s="343" t="s">
        <v>1987</v>
      </c>
      <c r="B1063" s="345" t="s">
        <v>1988</v>
      </c>
      <c r="C1063" s="346"/>
      <c r="D1063" s="349" t="s">
        <v>59</v>
      </c>
      <c r="E1063" s="327" t="s">
        <v>1454</v>
      </c>
    </row>
    <row r="1064" spans="1:5" x14ac:dyDescent="0.2">
      <c r="A1064" s="344"/>
      <c r="B1064" s="347"/>
      <c r="C1064" s="348"/>
      <c r="D1064" s="350"/>
      <c r="E1064" s="328" t="s">
        <v>1455</v>
      </c>
    </row>
    <row r="1065" spans="1:5" x14ac:dyDescent="0.2">
      <c r="A1065" s="351" t="s">
        <v>1989</v>
      </c>
      <c r="B1065" s="353" t="s">
        <v>1988</v>
      </c>
      <c r="C1065" s="354"/>
      <c r="D1065" s="357" t="s">
        <v>59</v>
      </c>
      <c r="E1065" s="325" t="s">
        <v>1454</v>
      </c>
    </row>
    <row r="1066" spans="1:5" x14ac:dyDescent="0.2">
      <c r="A1066" s="359"/>
      <c r="B1066" s="360"/>
      <c r="C1066" s="361"/>
      <c r="D1066" s="362"/>
      <c r="E1066" s="326" t="s">
        <v>1455</v>
      </c>
    </row>
    <row r="1067" spans="1:5" x14ac:dyDescent="0.2">
      <c r="A1067" s="343" t="s">
        <v>1990</v>
      </c>
      <c r="B1067" s="345" t="s">
        <v>1988</v>
      </c>
      <c r="C1067" s="346"/>
      <c r="D1067" s="349" t="s">
        <v>59</v>
      </c>
      <c r="E1067" s="327" t="s">
        <v>1454</v>
      </c>
    </row>
    <row r="1068" spans="1:5" x14ac:dyDescent="0.2">
      <c r="A1068" s="344"/>
      <c r="B1068" s="347"/>
      <c r="C1068" s="348"/>
      <c r="D1068" s="350"/>
      <c r="E1068" s="328" t="s">
        <v>1455</v>
      </c>
    </row>
    <row r="1069" spans="1:5" x14ac:dyDescent="0.2">
      <c r="A1069" s="351" t="s">
        <v>1941</v>
      </c>
      <c r="B1069" s="353" t="s">
        <v>1988</v>
      </c>
      <c r="C1069" s="354"/>
      <c r="D1069" s="357" t="s">
        <v>59</v>
      </c>
      <c r="E1069" s="325" t="s">
        <v>1454</v>
      </c>
    </row>
    <row r="1070" spans="1:5" x14ac:dyDescent="0.2">
      <c r="A1070" s="359"/>
      <c r="B1070" s="360"/>
      <c r="C1070" s="361"/>
      <c r="D1070" s="362"/>
      <c r="E1070" s="326" t="s">
        <v>1455</v>
      </c>
    </row>
    <row r="1071" spans="1:5" x14ac:dyDescent="0.2">
      <c r="A1071" s="343" t="s">
        <v>1991</v>
      </c>
      <c r="B1071" s="345" t="s">
        <v>1992</v>
      </c>
      <c r="C1071" s="346"/>
      <c r="D1071" s="349" t="s">
        <v>59</v>
      </c>
      <c r="E1071" s="327" t="s">
        <v>1454</v>
      </c>
    </row>
    <row r="1072" spans="1:5" x14ac:dyDescent="0.2">
      <c r="A1072" s="344"/>
      <c r="B1072" s="347"/>
      <c r="C1072" s="348"/>
      <c r="D1072" s="350"/>
      <c r="E1072" s="328" t="s">
        <v>1455</v>
      </c>
    </row>
    <row r="1073" spans="1:5" x14ac:dyDescent="0.2">
      <c r="A1073" s="351" t="s">
        <v>1993</v>
      </c>
      <c r="B1073" s="353" t="s">
        <v>1992</v>
      </c>
      <c r="C1073" s="354"/>
      <c r="D1073" s="357" t="s">
        <v>59</v>
      </c>
      <c r="E1073" s="325" t="s">
        <v>1454</v>
      </c>
    </row>
    <row r="1074" spans="1:5" x14ac:dyDescent="0.2">
      <c r="A1074" s="359"/>
      <c r="B1074" s="360"/>
      <c r="C1074" s="361"/>
      <c r="D1074" s="362"/>
      <c r="E1074" s="326" t="s">
        <v>1455</v>
      </c>
    </row>
    <row r="1075" spans="1:5" x14ac:dyDescent="0.2">
      <c r="A1075" s="343" t="s">
        <v>1994</v>
      </c>
      <c r="B1075" s="345" t="s">
        <v>1992</v>
      </c>
      <c r="C1075" s="346"/>
      <c r="D1075" s="349" t="s">
        <v>59</v>
      </c>
      <c r="E1075" s="327" t="s">
        <v>1454</v>
      </c>
    </row>
    <row r="1076" spans="1:5" x14ac:dyDescent="0.2">
      <c r="A1076" s="344"/>
      <c r="B1076" s="347"/>
      <c r="C1076" s="348"/>
      <c r="D1076" s="350"/>
      <c r="E1076" s="328" t="s">
        <v>1455</v>
      </c>
    </row>
    <row r="1077" spans="1:5" x14ac:dyDescent="0.2">
      <c r="A1077" s="351" t="s">
        <v>1995</v>
      </c>
      <c r="B1077" s="353" t="s">
        <v>1992</v>
      </c>
      <c r="C1077" s="354"/>
      <c r="D1077" s="357" t="s">
        <v>59</v>
      </c>
      <c r="E1077" s="325" t="s">
        <v>1454</v>
      </c>
    </row>
    <row r="1078" spans="1:5" x14ac:dyDescent="0.2">
      <c r="A1078" s="359"/>
      <c r="B1078" s="360"/>
      <c r="C1078" s="361"/>
      <c r="D1078" s="362"/>
      <c r="E1078" s="326" t="s">
        <v>1455</v>
      </c>
    </row>
    <row r="1079" spans="1:5" x14ac:dyDescent="0.2">
      <c r="A1079" s="343" t="s">
        <v>1996</v>
      </c>
      <c r="B1079" s="345" t="s">
        <v>1997</v>
      </c>
      <c r="C1079" s="346"/>
      <c r="D1079" s="349" t="s">
        <v>59</v>
      </c>
      <c r="E1079" s="327" t="s">
        <v>1454</v>
      </c>
    </row>
    <row r="1080" spans="1:5" x14ac:dyDescent="0.2">
      <c r="A1080" s="344"/>
      <c r="B1080" s="347"/>
      <c r="C1080" s="348"/>
      <c r="D1080" s="350"/>
      <c r="E1080" s="328" t="s">
        <v>1455</v>
      </c>
    </row>
    <row r="1081" spans="1:5" x14ac:dyDescent="0.2">
      <c r="A1081" s="351" t="s">
        <v>1998</v>
      </c>
      <c r="B1081" s="353" t="s">
        <v>1997</v>
      </c>
      <c r="C1081" s="354"/>
      <c r="D1081" s="357" t="s">
        <v>59</v>
      </c>
      <c r="E1081" s="325" t="s">
        <v>1454</v>
      </c>
    </row>
    <row r="1082" spans="1:5" x14ac:dyDescent="0.2">
      <c r="A1082" s="359"/>
      <c r="B1082" s="360"/>
      <c r="C1082" s="361"/>
      <c r="D1082" s="362"/>
      <c r="E1082" s="326" t="s">
        <v>1455</v>
      </c>
    </row>
    <row r="1083" spans="1:5" x14ac:dyDescent="0.2">
      <c r="A1083" s="343" t="s">
        <v>1999</v>
      </c>
      <c r="B1083" s="345" t="s">
        <v>1997</v>
      </c>
      <c r="C1083" s="346"/>
      <c r="D1083" s="349" t="s">
        <v>59</v>
      </c>
      <c r="E1083" s="327" t="s">
        <v>1454</v>
      </c>
    </row>
    <row r="1084" spans="1:5" x14ac:dyDescent="0.2">
      <c r="A1084" s="344"/>
      <c r="B1084" s="347"/>
      <c r="C1084" s="348"/>
      <c r="D1084" s="350"/>
      <c r="E1084" s="328" t="s">
        <v>1455</v>
      </c>
    </row>
    <row r="1085" spans="1:5" x14ac:dyDescent="0.2">
      <c r="A1085" s="351" t="s">
        <v>2000</v>
      </c>
      <c r="B1085" s="353" t="s">
        <v>1997</v>
      </c>
      <c r="C1085" s="354"/>
      <c r="D1085" s="357" t="s">
        <v>59</v>
      </c>
      <c r="E1085" s="325" t="s">
        <v>1454</v>
      </c>
    </row>
    <row r="1086" spans="1:5" x14ac:dyDescent="0.2">
      <c r="A1086" s="359"/>
      <c r="B1086" s="360"/>
      <c r="C1086" s="361"/>
      <c r="D1086" s="362"/>
      <c r="E1086" s="326" t="s">
        <v>1455</v>
      </c>
    </row>
    <row r="1087" spans="1:5" x14ac:dyDescent="0.2">
      <c r="A1087" s="343" t="s">
        <v>2001</v>
      </c>
      <c r="B1087" s="345" t="s">
        <v>1997</v>
      </c>
      <c r="C1087" s="346"/>
      <c r="D1087" s="349" t="s">
        <v>59</v>
      </c>
      <c r="E1087" s="327" t="s">
        <v>1454</v>
      </c>
    </row>
    <row r="1088" spans="1:5" x14ac:dyDescent="0.2">
      <c r="A1088" s="344"/>
      <c r="B1088" s="347"/>
      <c r="C1088" s="348"/>
      <c r="D1088" s="350"/>
      <c r="E1088" s="328" t="s">
        <v>1455</v>
      </c>
    </row>
    <row r="1089" spans="1:5" x14ac:dyDescent="0.2">
      <c r="A1089" s="351" t="s">
        <v>2002</v>
      </c>
      <c r="B1089" s="353" t="s">
        <v>2003</v>
      </c>
      <c r="C1089" s="354"/>
      <c r="D1089" s="357" t="s">
        <v>59</v>
      </c>
      <c r="E1089" s="325" t="s">
        <v>1454</v>
      </c>
    </row>
    <row r="1090" spans="1:5" x14ac:dyDescent="0.2">
      <c r="A1090" s="359"/>
      <c r="B1090" s="360"/>
      <c r="C1090" s="361"/>
      <c r="D1090" s="362"/>
      <c r="E1090" s="326" t="s">
        <v>1455</v>
      </c>
    </row>
    <row r="1091" spans="1:5" x14ac:dyDescent="0.2">
      <c r="A1091" s="343" t="s">
        <v>1572</v>
      </c>
      <c r="B1091" s="345" t="s">
        <v>2003</v>
      </c>
      <c r="C1091" s="346"/>
      <c r="D1091" s="349" t="s">
        <v>59</v>
      </c>
      <c r="E1091" s="327" t="s">
        <v>1454</v>
      </c>
    </row>
    <row r="1092" spans="1:5" x14ac:dyDescent="0.2">
      <c r="A1092" s="344"/>
      <c r="B1092" s="347"/>
      <c r="C1092" s="348"/>
      <c r="D1092" s="350"/>
      <c r="E1092" s="328" t="s">
        <v>1455</v>
      </c>
    </row>
    <row r="1093" spans="1:5" x14ac:dyDescent="0.2">
      <c r="A1093" s="351" t="s">
        <v>2004</v>
      </c>
      <c r="B1093" s="353" t="s">
        <v>2003</v>
      </c>
      <c r="C1093" s="354"/>
      <c r="D1093" s="357" t="s">
        <v>59</v>
      </c>
      <c r="E1093" s="325" t="s">
        <v>1454</v>
      </c>
    </row>
    <row r="1094" spans="1:5" x14ac:dyDescent="0.2">
      <c r="A1094" s="359"/>
      <c r="B1094" s="360"/>
      <c r="C1094" s="361"/>
      <c r="D1094" s="362"/>
      <c r="E1094" s="326" t="s">
        <v>1455</v>
      </c>
    </row>
    <row r="1095" spans="1:5" x14ac:dyDescent="0.2">
      <c r="A1095" s="343" t="s">
        <v>2005</v>
      </c>
      <c r="B1095" s="345" t="s">
        <v>2003</v>
      </c>
      <c r="C1095" s="346"/>
      <c r="D1095" s="349" t="s">
        <v>59</v>
      </c>
      <c r="E1095" s="327" t="s">
        <v>1454</v>
      </c>
    </row>
    <row r="1096" spans="1:5" x14ac:dyDescent="0.2">
      <c r="A1096" s="344"/>
      <c r="B1096" s="347"/>
      <c r="C1096" s="348"/>
      <c r="D1096" s="350"/>
      <c r="E1096" s="328" t="s">
        <v>1455</v>
      </c>
    </row>
    <row r="1097" spans="1:5" x14ac:dyDescent="0.2">
      <c r="A1097" s="351" t="s">
        <v>2006</v>
      </c>
      <c r="B1097" s="353" t="s">
        <v>2003</v>
      </c>
      <c r="C1097" s="354"/>
      <c r="D1097" s="357" t="s">
        <v>59</v>
      </c>
      <c r="E1097" s="325" t="s">
        <v>1454</v>
      </c>
    </row>
    <row r="1098" spans="1:5" x14ac:dyDescent="0.2">
      <c r="A1098" s="359"/>
      <c r="B1098" s="360"/>
      <c r="C1098" s="361"/>
      <c r="D1098" s="362"/>
      <c r="E1098" s="326" t="s">
        <v>1455</v>
      </c>
    </row>
    <row r="1099" spans="1:5" x14ac:dyDescent="0.2">
      <c r="A1099" s="343" t="s">
        <v>2007</v>
      </c>
      <c r="B1099" s="345" t="s">
        <v>2003</v>
      </c>
      <c r="C1099" s="346"/>
      <c r="D1099" s="349" t="s">
        <v>59</v>
      </c>
      <c r="E1099" s="327" t="s">
        <v>1454</v>
      </c>
    </row>
    <row r="1100" spans="1:5" x14ac:dyDescent="0.2">
      <c r="A1100" s="344"/>
      <c r="B1100" s="347"/>
      <c r="C1100" s="348"/>
      <c r="D1100" s="350"/>
      <c r="E1100" s="328" t="s">
        <v>1455</v>
      </c>
    </row>
    <row r="1101" spans="1:5" x14ac:dyDescent="0.2">
      <c r="A1101" s="351" t="s">
        <v>2008</v>
      </c>
      <c r="B1101" s="353" t="s">
        <v>2009</v>
      </c>
      <c r="C1101" s="354"/>
      <c r="D1101" s="357" t="s">
        <v>59</v>
      </c>
      <c r="E1101" s="325" t="s">
        <v>1454</v>
      </c>
    </row>
    <row r="1102" spans="1:5" x14ac:dyDescent="0.2">
      <c r="A1102" s="359"/>
      <c r="B1102" s="360"/>
      <c r="C1102" s="361"/>
      <c r="D1102" s="362"/>
      <c r="E1102" s="326" t="s">
        <v>1455</v>
      </c>
    </row>
    <row r="1103" spans="1:5" x14ac:dyDescent="0.2">
      <c r="A1103" s="343" t="s">
        <v>2010</v>
      </c>
      <c r="B1103" s="345" t="s">
        <v>2009</v>
      </c>
      <c r="C1103" s="346"/>
      <c r="D1103" s="349" t="s">
        <v>59</v>
      </c>
      <c r="E1103" s="327" t="s">
        <v>1454</v>
      </c>
    </row>
    <row r="1104" spans="1:5" x14ac:dyDescent="0.2">
      <c r="A1104" s="344"/>
      <c r="B1104" s="347"/>
      <c r="C1104" s="348"/>
      <c r="D1104" s="350"/>
      <c r="E1104" s="328" t="s">
        <v>1455</v>
      </c>
    </row>
    <row r="1105" spans="1:5" x14ac:dyDescent="0.2">
      <c r="A1105" s="351" t="s">
        <v>2011</v>
      </c>
      <c r="B1105" s="353" t="s">
        <v>2009</v>
      </c>
      <c r="C1105" s="354"/>
      <c r="D1105" s="357" t="s">
        <v>59</v>
      </c>
      <c r="E1105" s="325" t="s">
        <v>1454</v>
      </c>
    </row>
    <row r="1106" spans="1:5" x14ac:dyDescent="0.2">
      <c r="A1106" s="359"/>
      <c r="B1106" s="360"/>
      <c r="C1106" s="361"/>
      <c r="D1106" s="362"/>
      <c r="E1106" s="326" t="s">
        <v>1455</v>
      </c>
    </row>
    <row r="1107" spans="1:5" x14ac:dyDescent="0.2">
      <c r="A1107" s="343" t="s">
        <v>2012</v>
      </c>
      <c r="B1107" s="345" t="s">
        <v>2009</v>
      </c>
      <c r="C1107" s="346"/>
      <c r="D1107" s="349" t="s">
        <v>59</v>
      </c>
      <c r="E1107" s="327" t="s">
        <v>1454</v>
      </c>
    </row>
    <row r="1108" spans="1:5" x14ac:dyDescent="0.2">
      <c r="A1108" s="344"/>
      <c r="B1108" s="347"/>
      <c r="C1108" s="348"/>
      <c r="D1108" s="350"/>
      <c r="E1108" s="328" t="s">
        <v>1455</v>
      </c>
    </row>
    <row r="1109" spans="1:5" x14ac:dyDescent="0.2">
      <c r="A1109" s="351" t="s">
        <v>2013</v>
      </c>
      <c r="B1109" s="353" t="s">
        <v>2009</v>
      </c>
      <c r="C1109" s="354"/>
      <c r="D1109" s="357" t="s">
        <v>59</v>
      </c>
      <c r="E1109" s="325" t="s">
        <v>1454</v>
      </c>
    </row>
    <row r="1110" spans="1:5" x14ac:dyDescent="0.2">
      <c r="A1110" s="359"/>
      <c r="B1110" s="360"/>
      <c r="C1110" s="361"/>
      <c r="D1110" s="362"/>
      <c r="E1110" s="326" t="s">
        <v>1455</v>
      </c>
    </row>
    <row r="1111" spans="1:5" x14ac:dyDescent="0.2">
      <c r="A1111" s="343" t="s">
        <v>2014</v>
      </c>
      <c r="B1111" s="345" t="s">
        <v>2009</v>
      </c>
      <c r="C1111" s="346"/>
      <c r="D1111" s="349" t="s">
        <v>59</v>
      </c>
      <c r="E1111" s="327" t="s">
        <v>1454</v>
      </c>
    </row>
    <row r="1112" spans="1:5" x14ac:dyDescent="0.2">
      <c r="A1112" s="344"/>
      <c r="B1112" s="347"/>
      <c r="C1112" s="348"/>
      <c r="D1112" s="350"/>
      <c r="E1112" s="328" t="s">
        <v>1455</v>
      </c>
    </row>
    <row r="1113" spans="1:5" x14ac:dyDescent="0.2">
      <c r="A1113" s="351" t="s">
        <v>2015</v>
      </c>
      <c r="B1113" s="353" t="s">
        <v>2009</v>
      </c>
      <c r="C1113" s="354"/>
      <c r="D1113" s="357" t="s">
        <v>59</v>
      </c>
      <c r="E1113" s="325" t="s">
        <v>1454</v>
      </c>
    </row>
    <row r="1114" spans="1:5" x14ac:dyDescent="0.2">
      <c r="A1114" s="359"/>
      <c r="B1114" s="360"/>
      <c r="C1114" s="361"/>
      <c r="D1114" s="362"/>
      <c r="E1114" s="326" t="s">
        <v>1455</v>
      </c>
    </row>
    <row r="1115" spans="1:5" x14ac:dyDescent="0.2">
      <c r="A1115" s="343" t="s">
        <v>2016</v>
      </c>
      <c r="B1115" s="345" t="s">
        <v>2017</v>
      </c>
      <c r="C1115" s="346"/>
      <c r="D1115" s="349" t="s">
        <v>59</v>
      </c>
      <c r="E1115" s="327" t="s">
        <v>1454</v>
      </c>
    </row>
    <row r="1116" spans="1:5" x14ac:dyDescent="0.2">
      <c r="A1116" s="344"/>
      <c r="B1116" s="347"/>
      <c r="C1116" s="348"/>
      <c r="D1116" s="350"/>
      <c r="E1116" s="328" t="s">
        <v>1455</v>
      </c>
    </row>
    <row r="1117" spans="1:5" x14ac:dyDescent="0.2">
      <c r="A1117" s="351" t="s">
        <v>2018</v>
      </c>
      <c r="B1117" s="353" t="s">
        <v>2017</v>
      </c>
      <c r="C1117" s="354"/>
      <c r="D1117" s="357" t="s">
        <v>59</v>
      </c>
      <c r="E1117" s="325" t="s">
        <v>1454</v>
      </c>
    </row>
    <row r="1118" spans="1:5" x14ac:dyDescent="0.2">
      <c r="A1118" s="359"/>
      <c r="B1118" s="360"/>
      <c r="C1118" s="361"/>
      <c r="D1118" s="362"/>
      <c r="E1118" s="326" t="s">
        <v>1455</v>
      </c>
    </row>
    <row r="1119" spans="1:5" x14ac:dyDescent="0.2">
      <c r="A1119" s="343" t="s">
        <v>2019</v>
      </c>
      <c r="B1119" s="345" t="s">
        <v>2017</v>
      </c>
      <c r="C1119" s="346"/>
      <c r="D1119" s="349" t="s">
        <v>59</v>
      </c>
      <c r="E1119" s="327" t="s">
        <v>1454</v>
      </c>
    </row>
    <row r="1120" spans="1:5" x14ac:dyDescent="0.2">
      <c r="A1120" s="344"/>
      <c r="B1120" s="347"/>
      <c r="C1120" s="348"/>
      <c r="D1120" s="350"/>
      <c r="E1120" s="328" t="s">
        <v>1455</v>
      </c>
    </row>
    <row r="1121" spans="1:5" x14ac:dyDescent="0.2">
      <c r="A1121" s="351" t="s">
        <v>2020</v>
      </c>
      <c r="B1121" s="353" t="s">
        <v>2017</v>
      </c>
      <c r="C1121" s="354"/>
      <c r="D1121" s="357" t="s">
        <v>59</v>
      </c>
      <c r="E1121" s="325" t="s">
        <v>1454</v>
      </c>
    </row>
    <row r="1122" spans="1:5" x14ac:dyDescent="0.2">
      <c r="A1122" s="359"/>
      <c r="B1122" s="360"/>
      <c r="C1122" s="361"/>
      <c r="D1122" s="362"/>
      <c r="E1122" s="326" t="s">
        <v>1455</v>
      </c>
    </row>
    <row r="1123" spans="1:5" x14ac:dyDescent="0.2">
      <c r="A1123" s="343" t="s">
        <v>2021</v>
      </c>
      <c r="B1123" s="345" t="s">
        <v>2017</v>
      </c>
      <c r="C1123" s="346"/>
      <c r="D1123" s="349" t="s">
        <v>59</v>
      </c>
      <c r="E1123" s="327" t="s">
        <v>1454</v>
      </c>
    </row>
    <row r="1124" spans="1:5" x14ac:dyDescent="0.2">
      <c r="A1124" s="344"/>
      <c r="B1124" s="347"/>
      <c r="C1124" s="348"/>
      <c r="D1124" s="350"/>
      <c r="E1124" s="328" t="s">
        <v>1455</v>
      </c>
    </row>
    <row r="1125" spans="1:5" x14ac:dyDescent="0.2">
      <c r="A1125" s="351" t="s">
        <v>2022</v>
      </c>
      <c r="B1125" s="353" t="s">
        <v>2017</v>
      </c>
      <c r="C1125" s="354"/>
      <c r="D1125" s="357" t="s">
        <v>59</v>
      </c>
      <c r="E1125" s="325" t="s">
        <v>1454</v>
      </c>
    </row>
    <row r="1126" spans="1:5" x14ac:dyDescent="0.2">
      <c r="A1126" s="359"/>
      <c r="B1126" s="360"/>
      <c r="C1126" s="361"/>
      <c r="D1126" s="362"/>
      <c r="E1126" s="326" t="s">
        <v>1455</v>
      </c>
    </row>
    <row r="1127" spans="1:5" x14ac:dyDescent="0.2">
      <c r="A1127" s="343" t="s">
        <v>2023</v>
      </c>
      <c r="B1127" s="345" t="s">
        <v>2017</v>
      </c>
      <c r="C1127" s="346"/>
      <c r="D1127" s="349" t="s">
        <v>59</v>
      </c>
      <c r="E1127" s="327" t="s">
        <v>1454</v>
      </c>
    </row>
    <row r="1128" spans="1:5" x14ac:dyDescent="0.2">
      <c r="A1128" s="344"/>
      <c r="B1128" s="347"/>
      <c r="C1128" s="348"/>
      <c r="D1128" s="350"/>
      <c r="E1128" s="328" t="s">
        <v>1455</v>
      </c>
    </row>
    <row r="1129" spans="1:5" x14ac:dyDescent="0.2">
      <c r="A1129" s="351" t="s">
        <v>2024</v>
      </c>
      <c r="B1129" s="353" t="s">
        <v>2017</v>
      </c>
      <c r="C1129" s="354"/>
      <c r="D1129" s="357" t="s">
        <v>59</v>
      </c>
      <c r="E1129" s="325" t="s">
        <v>1454</v>
      </c>
    </row>
    <row r="1130" spans="1:5" x14ac:dyDescent="0.2">
      <c r="A1130" s="359"/>
      <c r="B1130" s="360"/>
      <c r="C1130" s="361"/>
      <c r="D1130" s="362"/>
      <c r="E1130" s="326" t="s">
        <v>1455</v>
      </c>
    </row>
    <row r="1131" spans="1:5" x14ac:dyDescent="0.2">
      <c r="A1131" s="343" t="s">
        <v>1864</v>
      </c>
      <c r="B1131" s="345"/>
      <c r="C1131" s="346"/>
      <c r="D1131" s="349" t="s">
        <v>59</v>
      </c>
      <c r="E1131" s="327" t="s">
        <v>1454</v>
      </c>
    </row>
    <row r="1132" spans="1:5" x14ac:dyDescent="0.2">
      <c r="A1132" s="344"/>
      <c r="B1132" s="347"/>
      <c r="C1132" s="348"/>
      <c r="D1132" s="350"/>
      <c r="E1132" s="328" t="s">
        <v>1455</v>
      </c>
    </row>
    <row r="1133" spans="1:5" x14ac:dyDescent="0.2">
      <c r="A1133" s="351" t="s">
        <v>1886</v>
      </c>
      <c r="B1133" s="353"/>
      <c r="C1133" s="354"/>
      <c r="D1133" s="357" t="s">
        <v>59</v>
      </c>
      <c r="E1133" s="325" t="s">
        <v>1454</v>
      </c>
    </row>
    <row r="1134" spans="1:5" x14ac:dyDescent="0.2">
      <c r="A1134" s="359"/>
      <c r="B1134" s="360"/>
      <c r="C1134" s="361"/>
      <c r="D1134" s="362"/>
      <c r="E1134" s="326" t="s">
        <v>1455</v>
      </c>
    </row>
    <row r="1135" spans="1:5" x14ac:dyDescent="0.2">
      <c r="A1135" s="343" t="s">
        <v>1892</v>
      </c>
      <c r="B1135" s="345"/>
      <c r="C1135" s="346"/>
      <c r="D1135" s="349" t="s">
        <v>59</v>
      </c>
      <c r="E1135" s="327" t="s">
        <v>1454</v>
      </c>
    </row>
    <row r="1136" spans="1:5" x14ac:dyDescent="0.2">
      <c r="A1136" s="344"/>
      <c r="B1136" s="347"/>
      <c r="C1136" s="348"/>
      <c r="D1136" s="350"/>
      <c r="E1136" s="328" t="s">
        <v>1455</v>
      </c>
    </row>
    <row r="1137" spans="1:5" x14ac:dyDescent="0.2">
      <c r="A1137" s="351" t="s">
        <v>1897</v>
      </c>
      <c r="B1137" s="353"/>
      <c r="C1137" s="354"/>
      <c r="D1137" s="357" t="s">
        <v>59</v>
      </c>
      <c r="E1137" s="325" t="s">
        <v>1454</v>
      </c>
    </row>
    <row r="1138" spans="1:5" x14ac:dyDescent="0.2">
      <c r="A1138" s="359"/>
      <c r="B1138" s="360"/>
      <c r="C1138" s="361"/>
      <c r="D1138" s="362"/>
      <c r="E1138" s="326" t="s">
        <v>1455</v>
      </c>
    </row>
    <row r="1139" spans="1:5" x14ac:dyDescent="0.2">
      <c r="A1139" s="343" t="s">
        <v>1908</v>
      </c>
      <c r="B1139" s="345"/>
      <c r="C1139" s="346"/>
      <c r="D1139" s="349" t="s">
        <v>59</v>
      </c>
      <c r="E1139" s="327" t="s">
        <v>1454</v>
      </c>
    </row>
    <row r="1140" spans="1:5" x14ac:dyDescent="0.2">
      <c r="A1140" s="344"/>
      <c r="B1140" s="347"/>
      <c r="C1140" s="348"/>
      <c r="D1140" s="350"/>
      <c r="E1140" s="328" t="s">
        <v>1455</v>
      </c>
    </row>
    <row r="1141" spans="1:5" x14ac:dyDescent="0.2">
      <c r="A1141" s="351" t="s">
        <v>1915</v>
      </c>
      <c r="B1141" s="353"/>
      <c r="C1141" s="354"/>
      <c r="D1141" s="357" t="s">
        <v>59</v>
      </c>
      <c r="E1141" s="325" t="s">
        <v>1454</v>
      </c>
    </row>
    <row r="1142" spans="1:5" x14ac:dyDescent="0.2">
      <c r="A1142" s="359"/>
      <c r="B1142" s="360"/>
      <c r="C1142" s="361"/>
      <c r="D1142" s="362"/>
      <c r="E1142" s="326" t="s">
        <v>1455</v>
      </c>
    </row>
    <row r="1143" spans="1:5" x14ac:dyDescent="0.2">
      <c r="A1143" s="343" t="s">
        <v>1923</v>
      </c>
      <c r="B1143" s="345"/>
      <c r="C1143" s="346"/>
      <c r="D1143" s="349" t="s">
        <v>59</v>
      </c>
      <c r="E1143" s="327" t="s">
        <v>1454</v>
      </c>
    </row>
    <row r="1144" spans="1:5" x14ac:dyDescent="0.2">
      <c r="A1144" s="344"/>
      <c r="B1144" s="347"/>
      <c r="C1144" s="348"/>
      <c r="D1144" s="350"/>
      <c r="E1144" s="328" t="s">
        <v>1455</v>
      </c>
    </row>
    <row r="1145" spans="1:5" x14ac:dyDescent="0.2">
      <c r="A1145" s="351" t="s">
        <v>1927</v>
      </c>
      <c r="B1145" s="353"/>
      <c r="C1145" s="354"/>
      <c r="D1145" s="357" t="s">
        <v>59</v>
      </c>
      <c r="E1145" s="325" t="s">
        <v>1454</v>
      </c>
    </row>
    <row r="1146" spans="1:5" x14ac:dyDescent="0.2">
      <c r="A1146" s="359"/>
      <c r="B1146" s="360"/>
      <c r="C1146" s="361"/>
      <c r="D1146" s="362"/>
      <c r="E1146" s="326" t="s">
        <v>1455</v>
      </c>
    </row>
    <row r="1147" spans="1:5" x14ac:dyDescent="0.2">
      <c r="A1147" s="343" t="s">
        <v>1943</v>
      </c>
      <c r="B1147" s="345"/>
      <c r="C1147" s="346"/>
      <c r="D1147" s="349" t="s">
        <v>59</v>
      </c>
      <c r="E1147" s="327" t="s">
        <v>1454</v>
      </c>
    </row>
    <row r="1148" spans="1:5" x14ac:dyDescent="0.2">
      <c r="A1148" s="344"/>
      <c r="B1148" s="347"/>
      <c r="C1148" s="348"/>
      <c r="D1148" s="350"/>
      <c r="E1148" s="328" t="s">
        <v>1455</v>
      </c>
    </row>
    <row r="1149" spans="1:5" x14ac:dyDescent="0.2">
      <c r="A1149" s="351" t="s">
        <v>1949</v>
      </c>
      <c r="B1149" s="353"/>
      <c r="C1149" s="354"/>
      <c r="D1149" s="357" t="s">
        <v>59</v>
      </c>
      <c r="E1149" s="325" t="s">
        <v>1454</v>
      </c>
    </row>
    <row r="1150" spans="1:5" x14ac:dyDescent="0.2">
      <c r="A1150" s="359"/>
      <c r="B1150" s="360"/>
      <c r="C1150" s="361"/>
      <c r="D1150" s="362"/>
      <c r="E1150" s="326" t="s">
        <v>1455</v>
      </c>
    </row>
    <row r="1151" spans="1:5" x14ac:dyDescent="0.2">
      <c r="A1151" s="343" t="s">
        <v>1958</v>
      </c>
      <c r="B1151" s="345"/>
      <c r="C1151" s="346"/>
      <c r="D1151" s="349" t="s">
        <v>59</v>
      </c>
      <c r="E1151" s="327" t="s">
        <v>1454</v>
      </c>
    </row>
    <row r="1152" spans="1:5" x14ac:dyDescent="0.2">
      <c r="A1152" s="344"/>
      <c r="B1152" s="347"/>
      <c r="C1152" s="348"/>
      <c r="D1152" s="350"/>
      <c r="E1152" s="328" t="s">
        <v>1455</v>
      </c>
    </row>
    <row r="1153" spans="1:5" x14ac:dyDescent="0.2">
      <c r="A1153" s="351" t="s">
        <v>1988</v>
      </c>
      <c r="B1153" s="353"/>
      <c r="C1153" s="354"/>
      <c r="D1153" s="357" t="s">
        <v>59</v>
      </c>
      <c r="E1153" s="325" t="s">
        <v>1454</v>
      </c>
    </row>
    <row r="1154" spans="1:5" x14ac:dyDescent="0.2">
      <c r="A1154" s="359"/>
      <c r="B1154" s="360"/>
      <c r="C1154" s="361"/>
      <c r="D1154" s="362"/>
      <c r="E1154" s="326" t="s">
        <v>1455</v>
      </c>
    </row>
    <row r="1155" spans="1:5" x14ac:dyDescent="0.2">
      <c r="A1155" s="343" t="s">
        <v>1992</v>
      </c>
      <c r="B1155" s="345"/>
      <c r="C1155" s="346"/>
      <c r="D1155" s="349" t="s">
        <v>59</v>
      </c>
      <c r="E1155" s="327" t="s">
        <v>1454</v>
      </c>
    </row>
    <row r="1156" spans="1:5" x14ac:dyDescent="0.2">
      <c r="A1156" s="344"/>
      <c r="B1156" s="347"/>
      <c r="C1156" s="348"/>
      <c r="D1156" s="350"/>
      <c r="E1156" s="328" t="s">
        <v>1455</v>
      </c>
    </row>
    <row r="1157" spans="1:5" x14ac:dyDescent="0.2">
      <c r="A1157" s="351" t="s">
        <v>1997</v>
      </c>
      <c r="B1157" s="353"/>
      <c r="C1157" s="354"/>
      <c r="D1157" s="357" t="s">
        <v>59</v>
      </c>
      <c r="E1157" s="325" t="s">
        <v>1454</v>
      </c>
    </row>
    <row r="1158" spans="1:5" x14ac:dyDescent="0.2">
      <c r="A1158" s="359"/>
      <c r="B1158" s="360"/>
      <c r="C1158" s="361"/>
      <c r="D1158" s="362"/>
      <c r="E1158" s="326" t="s">
        <v>1455</v>
      </c>
    </row>
    <row r="1159" spans="1:5" x14ac:dyDescent="0.2">
      <c r="A1159" s="343" t="s">
        <v>2003</v>
      </c>
      <c r="B1159" s="345"/>
      <c r="C1159" s="346"/>
      <c r="D1159" s="349" t="s">
        <v>59</v>
      </c>
      <c r="E1159" s="327" t="s">
        <v>1454</v>
      </c>
    </row>
    <row r="1160" spans="1:5" x14ac:dyDescent="0.2">
      <c r="A1160" s="344"/>
      <c r="B1160" s="347"/>
      <c r="C1160" s="348"/>
      <c r="D1160" s="350"/>
      <c r="E1160" s="328" t="s">
        <v>1455</v>
      </c>
    </row>
    <row r="1161" spans="1:5" x14ac:dyDescent="0.2">
      <c r="A1161" s="351" t="s">
        <v>2009</v>
      </c>
      <c r="B1161" s="353"/>
      <c r="C1161" s="354"/>
      <c r="D1161" s="357" t="s">
        <v>59</v>
      </c>
      <c r="E1161" s="325" t="s">
        <v>1454</v>
      </c>
    </row>
    <row r="1162" spans="1:5" x14ac:dyDescent="0.2">
      <c r="A1162" s="359"/>
      <c r="B1162" s="360"/>
      <c r="C1162" s="361"/>
      <c r="D1162" s="362"/>
      <c r="E1162" s="326" t="s">
        <v>1455</v>
      </c>
    </row>
    <row r="1163" spans="1:5" x14ac:dyDescent="0.2">
      <c r="A1163" s="343" t="s">
        <v>1968</v>
      </c>
      <c r="B1163" s="345"/>
      <c r="C1163" s="346"/>
      <c r="D1163" s="349" t="s">
        <v>59</v>
      </c>
      <c r="E1163" s="327" t="s">
        <v>1454</v>
      </c>
    </row>
    <row r="1164" spans="1:5" x14ac:dyDescent="0.2">
      <c r="A1164" s="344"/>
      <c r="B1164" s="347"/>
      <c r="C1164" s="348"/>
      <c r="D1164" s="350"/>
      <c r="E1164" s="328" t="s">
        <v>1455</v>
      </c>
    </row>
    <row r="1165" spans="1:5" x14ac:dyDescent="0.2">
      <c r="A1165" s="351" t="s">
        <v>1974</v>
      </c>
      <c r="B1165" s="353" t="s">
        <v>1923</v>
      </c>
      <c r="C1165" s="354"/>
      <c r="D1165" s="357" t="s">
        <v>59</v>
      </c>
      <c r="E1165" s="325" t="s">
        <v>1454</v>
      </c>
    </row>
    <row r="1166" spans="1:5" x14ac:dyDescent="0.2">
      <c r="A1166" s="359"/>
      <c r="B1166" s="360"/>
      <c r="C1166" s="361"/>
      <c r="D1166" s="362"/>
      <c r="E1166" s="326" t="s">
        <v>1455</v>
      </c>
    </row>
    <row r="1167" spans="1:5" x14ac:dyDescent="0.2">
      <c r="A1167" s="343" t="s">
        <v>2025</v>
      </c>
      <c r="B1167" s="345" t="s">
        <v>1864</v>
      </c>
      <c r="C1167" s="346"/>
      <c r="D1167" s="349" t="s">
        <v>59</v>
      </c>
      <c r="E1167" s="327" t="s">
        <v>1454</v>
      </c>
    </row>
    <row r="1168" spans="1:5" x14ac:dyDescent="0.2">
      <c r="A1168" s="344"/>
      <c r="B1168" s="347"/>
      <c r="C1168" s="348"/>
      <c r="D1168" s="350"/>
      <c r="E1168" s="328" t="s">
        <v>1455</v>
      </c>
    </row>
    <row r="1169" spans="1:5" x14ac:dyDescent="0.2">
      <c r="A1169" s="351" t="s">
        <v>2026</v>
      </c>
      <c r="B1169" s="353" t="s">
        <v>1886</v>
      </c>
      <c r="C1169" s="354"/>
      <c r="D1169" s="357" t="s">
        <v>59</v>
      </c>
      <c r="E1169" s="325" t="s">
        <v>1454</v>
      </c>
    </row>
    <row r="1170" spans="1:5" x14ac:dyDescent="0.2">
      <c r="A1170" s="359"/>
      <c r="B1170" s="360"/>
      <c r="C1170" s="361"/>
      <c r="D1170" s="362"/>
      <c r="E1170" s="326" t="s">
        <v>1455</v>
      </c>
    </row>
    <row r="1171" spans="1:5" x14ac:dyDescent="0.2">
      <c r="A1171" s="343" t="s">
        <v>1774</v>
      </c>
      <c r="B1171" s="345" t="s">
        <v>1892</v>
      </c>
      <c r="C1171" s="346"/>
      <c r="D1171" s="349" t="s">
        <v>59</v>
      </c>
      <c r="E1171" s="327" t="s">
        <v>1454</v>
      </c>
    </row>
    <row r="1172" spans="1:5" x14ac:dyDescent="0.2">
      <c r="A1172" s="344"/>
      <c r="B1172" s="347"/>
      <c r="C1172" s="348"/>
      <c r="D1172" s="350"/>
      <c r="E1172" s="328" t="s">
        <v>1455</v>
      </c>
    </row>
    <row r="1173" spans="1:5" x14ac:dyDescent="0.2">
      <c r="A1173" s="351" t="s">
        <v>2027</v>
      </c>
      <c r="B1173" s="353" t="s">
        <v>1897</v>
      </c>
      <c r="C1173" s="354"/>
      <c r="D1173" s="357" t="s">
        <v>59</v>
      </c>
      <c r="E1173" s="325" t="s">
        <v>1454</v>
      </c>
    </row>
    <row r="1174" spans="1:5" x14ac:dyDescent="0.2">
      <c r="A1174" s="359"/>
      <c r="B1174" s="360"/>
      <c r="C1174" s="361"/>
      <c r="D1174" s="362"/>
      <c r="E1174" s="326" t="s">
        <v>1455</v>
      </c>
    </row>
    <row r="1175" spans="1:5" x14ac:dyDescent="0.2">
      <c r="A1175" s="343" t="s">
        <v>1584</v>
      </c>
      <c r="B1175" s="345" t="s">
        <v>1908</v>
      </c>
      <c r="C1175" s="346"/>
      <c r="D1175" s="349" t="s">
        <v>59</v>
      </c>
      <c r="E1175" s="327" t="s">
        <v>1454</v>
      </c>
    </row>
    <row r="1176" spans="1:5" x14ac:dyDescent="0.2">
      <c r="A1176" s="344"/>
      <c r="B1176" s="347"/>
      <c r="C1176" s="348"/>
      <c r="D1176" s="350"/>
      <c r="E1176" s="328" t="s">
        <v>1455</v>
      </c>
    </row>
    <row r="1177" spans="1:5" x14ac:dyDescent="0.2">
      <c r="A1177" s="351" t="s">
        <v>2028</v>
      </c>
      <c r="B1177" s="353" t="s">
        <v>1927</v>
      </c>
      <c r="C1177" s="354"/>
      <c r="D1177" s="357" t="s">
        <v>59</v>
      </c>
      <c r="E1177" s="325" t="s">
        <v>1454</v>
      </c>
    </row>
    <row r="1178" spans="1:5" x14ac:dyDescent="0.2">
      <c r="A1178" s="359"/>
      <c r="B1178" s="360"/>
      <c r="C1178" s="361"/>
      <c r="D1178" s="362"/>
      <c r="E1178" s="326" t="s">
        <v>1455</v>
      </c>
    </row>
    <row r="1179" spans="1:5" x14ac:dyDescent="0.2">
      <c r="A1179" s="343" t="s">
        <v>2029</v>
      </c>
      <c r="B1179" s="345" t="s">
        <v>1927</v>
      </c>
      <c r="C1179" s="346"/>
      <c r="D1179" s="349" t="s">
        <v>59</v>
      </c>
      <c r="E1179" s="327" t="s">
        <v>1454</v>
      </c>
    </row>
    <row r="1180" spans="1:5" x14ac:dyDescent="0.2">
      <c r="A1180" s="344"/>
      <c r="B1180" s="347"/>
      <c r="C1180" s="348"/>
      <c r="D1180" s="350"/>
      <c r="E1180" s="328" t="s">
        <v>1455</v>
      </c>
    </row>
    <row r="1181" spans="1:5" x14ac:dyDescent="0.2">
      <c r="A1181" s="351" t="s">
        <v>2030</v>
      </c>
      <c r="B1181" s="353" t="s">
        <v>1943</v>
      </c>
      <c r="C1181" s="354"/>
      <c r="D1181" s="357" t="s">
        <v>59</v>
      </c>
      <c r="E1181" s="325" t="s">
        <v>1454</v>
      </c>
    </row>
    <row r="1182" spans="1:5" x14ac:dyDescent="0.2">
      <c r="A1182" s="359"/>
      <c r="B1182" s="360"/>
      <c r="C1182" s="361"/>
      <c r="D1182" s="362"/>
      <c r="E1182" s="326" t="s">
        <v>1455</v>
      </c>
    </row>
    <row r="1183" spans="1:5" x14ac:dyDescent="0.2">
      <c r="A1183" s="343" t="s">
        <v>2031</v>
      </c>
      <c r="B1183" s="345" t="s">
        <v>1958</v>
      </c>
      <c r="C1183" s="346"/>
      <c r="D1183" s="349" t="s">
        <v>59</v>
      </c>
      <c r="E1183" s="327" t="s">
        <v>1454</v>
      </c>
    </row>
    <row r="1184" spans="1:5" x14ac:dyDescent="0.2">
      <c r="A1184" s="344"/>
      <c r="B1184" s="347"/>
      <c r="C1184" s="348"/>
      <c r="D1184" s="350"/>
      <c r="E1184" s="328" t="s">
        <v>1455</v>
      </c>
    </row>
    <row r="1185" spans="1:5" x14ac:dyDescent="0.2">
      <c r="A1185" s="351" t="s">
        <v>2032</v>
      </c>
      <c r="B1185" s="353" t="s">
        <v>1968</v>
      </c>
      <c r="C1185" s="354"/>
      <c r="D1185" s="357" t="s">
        <v>59</v>
      </c>
      <c r="E1185" s="325" t="s">
        <v>1454</v>
      </c>
    </row>
    <row r="1186" spans="1:5" x14ac:dyDescent="0.2">
      <c r="A1186" s="359"/>
      <c r="B1186" s="360"/>
      <c r="C1186" s="361"/>
      <c r="D1186" s="362"/>
      <c r="E1186" s="326" t="s">
        <v>1455</v>
      </c>
    </row>
    <row r="1187" spans="1:5" x14ac:dyDescent="0.2">
      <c r="A1187" s="343" t="s">
        <v>2033</v>
      </c>
      <c r="B1187" s="345" t="s">
        <v>1864</v>
      </c>
      <c r="C1187" s="346"/>
      <c r="D1187" s="349" t="s">
        <v>59</v>
      </c>
      <c r="E1187" s="327" t="s">
        <v>1454</v>
      </c>
    </row>
    <row r="1188" spans="1:5" x14ac:dyDescent="0.2">
      <c r="A1188" s="344"/>
      <c r="B1188" s="347"/>
      <c r="C1188" s="348"/>
      <c r="D1188" s="350"/>
      <c r="E1188" s="328" t="s">
        <v>1455</v>
      </c>
    </row>
    <row r="1189" spans="1:5" x14ac:dyDescent="0.2">
      <c r="A1189" s="351" t="s">
        <v>2034</v>
      </c>
      <c r="B1189" s="353" t="s">
        <v>1915</v>
      </c>
      <c r="C1189" s="354"/>
      <c r="D1189" s="357" t="s">
        <v>59</v>
      </c>
      <c r="E1189" s="325" t="s">
        <v>1454</v>
      </c>
    </row>
    <row r="1190" spans="1:5" x14ac:dyDescent="0.2">
      <c r="A1190" s="359"/>
      <c r="B1190" s="360"/>
      <c r="C1190" s="361"/>
      <c r="D1190" s="362"/>
      <c r="E1190" s="326" t="s">
        <v>1455</v>
      </c>
    </row>
    <row r="1191" spans="1:5" x14ac:dyDescent="0.2">
      <c r="A1191" s="343" t="s">
        <v>2035</v>
      </c>
      <c r="B1191" s="345" t="s">
        <v>1949</v>
      </c>
      <c r="C1191" s="346"/>
      <c r="D1191" s="349" t="s">
        <v>59</v>
      </c>
      <c r="E1191" s="327" t="s">
        <v>1454</v>
      </c>
    </row>
    <row r="1192" spans="1:5" x14ac:dyDescent="0.2">
      <c r="A1192" s="344"/>
      <c r="B1192" s="347"/>
      <c r="C1192" s="348"/>
      <c r="D1192" s="350"/>
      <c r="E1192" s="328" t="s">
        <v>1455</v>
      </c>
    </row>
    <row r="1193" spans="1:5" x14ac:dyDescent="0.2">
      <c r="A1193" s="351" t="s">
        <v>2036</v>
      </c>
      <c r="B1193" s="353" t="s">
        <v>1949</v>
      </c>
      <c r="C1193" s="354"/>
      <c r="D1193" s="357" t="s">
        <v>59</v>
      </c>
      <c r="E1193" s="325" t="s">
        <v>1454</v>
      </c>
    </row>
    <row r="1194" spans="1:5" x14ac:dyDescent="0.2">
      <c r="A1194" s="359"/>
      <c r="B1194" s="360"/>
      <c r="C1194" s="361"/>
      <c r="D1194" s="362"/>
      <c r="E1194" s="326" t="s">
        <v>1455</v>
      </c>
    </row>
    <row r="1195" spans="1:5" x14ac:dyDescent="0.2">
      <c r="A1195" s="343" t="s">
        <v>2017</v>
      </c>
      <c r="B1195" s="345"/>
      <c r="C1195" s="346"/>
      <c r="D1195" s="349" t="s">
        <v>59</v>
      </c>
      <c r="E1195" s="327" t="s">
        <v>1454</v>
      </c>
    </row>
    <row r="1196" spans="1:5" x14ac:dyDescent="0.2">
      <c r="A1196" s="344"/>
      <c r="B1196" s="347"/>
      <c r="C1196" s="348"/>
      <c r="D1196" s="350"/>
      <c r="E1196" s="328" t="s">
        <v>1455</v>
      </c>
    </row>
    <row r="1197" spans="1:5" x14ac:dyDescent="0.2">
      <c r="A1197" s="351" t="s">
        <v>2037</v>
      </c>
      <c r="B1197" s="353" t="s">
        <v>1864</v>
      </c>
      <c r="C1197" s="354"/>
      <c r="D1197" s="357" t="s">
        <v>59</v>
      </c>
      <c r="E1197" s="325" t="s">
        <v>1454</v>
      </c>
    </row>
    <row r="1198" spans="1:5" x14ac:dyDescent="0.2">
      <c r="A1198" s="359"/>
      <c r="B1198" s="360"/>
      <c r="C1198" s="361"/>
      <c r="D1198" s="362"/>
      <c r="E1198" s="326" t="s">
        <v>1455</v>
      </c>
    </row>
    <row r="1199" spans="1:5" x14ac:dyDescent="0.2">
      <c r="A1199" s="343" t="s">
        <v>2038</v>
      </c>
      <c r="B1199" s="345" t="s">
        <v>1864</v>
      </c>
      <c r="C1199" s="346"/>
      <c r="D1199" s="349" t="s">
        <v>59</v>
      </c>
      <c r="E1199" s="327" t="s">
        <v>1454</v>
      </c>
    </row>
    <row r="1200" spans="1:5" x14ac:dyDescent="0.2">
      <c r="A1200" s="344"/>
      <c r="B1200" s="347"/>
      <c r="C1200" s="348"/>
      <c r="D1200" s="350"/>
      <c r="E1200" s="328" t="s">
        <v>1455</v>
      </c>
    </row>
    <row r="1201" spans="1:5" x14ac:dyDescent="0.2">
      <c r="A1201" s="351" t="s">
        <v>2039</v>
      </c>
      <c r="B1201" s="353" t="s">
        <v>1864</v>
      </c>
      <c r="C1201" s="354"/>
      <c r="D1201" s="357" t="s">
        <v>59</v>
      </c>
      <c r="E1201" s="325" t="s">
        <v>1454</v>
      </c>
    </row>
    <row r="1202" spans="1:5" x14ac:dyDescent="0.2">
      <c r="A1202" s="359"/>
      <c r="B1202" s="360"/>
      <c r="C1202" s="361"/>
      <c r="D1202" s="362"/>
      <c r="E1202" s="326" t="s">
        <v>1455</v>
      </c>
    </row>
    <row r="1203" spans="1:5" x14ac:dyDescent="0.2">
      <c r="A1203" s="343" t="s">
        <v>2040</v>
      </c>
      <c r="B1203" s="345" t="s">
        <v>1897</v>
      </c>
      <c r="C1203" s="346"/>
      <c r="D1203" s="349" t="s">
        <v>59</v>
      </c>
      <c r="E1203" s="327" t="s">
        <v>1454</v>
      </c>
    </row>
    <row r="1204" spans="1:5" x14ac:dyDescent="0.2">
      <c r="A1204" s="344"/>
      <c r="B1204" s="347"/>
      <c r="C1204" s="348"/>
      <c r="D1204" s="350"/>
      <c r="E1204" s="328" t="s">
        <v>1455</v>
      </c>
    </row>
    <row r="1205" spans="1:5" x14ac:dyDescent="0.2">
      <c r="A1205" s="351" t="s">
        <v>2041</v>
      </c>
      <c r="B1205" s="353"/>
      <c r="C1205" s="354"/>
      <c r="D1205" s="357" t="s">
        <v>60</v>
      </c>
      <c r="E1205" s="325" t="s">
        <v>1454</v>
      </c>
    </row>
    <row r="1206" spans="1:5" x14ac:dyDescent="0.2">
      <c r="A1206" s="359"/>
      <c r="B1206" s="360"/>
      <c r="C1206" s="361"/>
      <c r="D1206" s="362"/>
      <c r="E1206" s="326" t="s">
        <v>1455</v>
      </c>
    </row>
    <row r="1207" spans="1:5" x14ac:dyDescent="0.2">
      <c r="A1207" s="343" t="s">
        <v>2042</v>
      </c>
      <c r="B1207" s="345"/>
      <c r="C1207" s="346"/>
      <c r="D1207" s="349" t="s">
        <v>60</v>
      </c>
      <c r="E1207" s="327" t="s">
        <v>1454</v>
      </c>
    </row>
    <row r="1208" spans="1:5" x14ac:dyDescent="0.2">
      <c r="A1208" s="344"/>
      <c r="B1208" s="347"/>
      <c r="C1208" s="348"/>
      <c r="D1208" s="350"/>
      <c r="E1208" s="328" t="s">
        <v>1455</v>
      </c>
    </row>
    <row r="1209" spans="1:5" x14ac:dyDescent="0.2">
      <c r="A1209" s="351" t="s">
        <v>2043</v>
      </c>
      <c r="B1209" s="353"/>
      <c r="C1209" s="354"/>
      <c r="D1209" s="357" t="s">
        <v>60</v>
      </c>
      <c r="E1209" s="325" t="s">
        <v>1454</v>
      </c>
    </row>
    <row r="1210" spans="1:5" x14ac:dyDescent="0.2">
      <c r="A1210" s="359"/>
      <c r="B1210" s="360"/>
      <c r="C1210" s="361"/>
      <c r="D1210" s="362"/>
      <c r="E1210" s="326" t="s">
        <v>1455</v>
      </c>
    </row>
    <row r="1211" spans="1:5" x14ac:dyDescent="0.2">
      <c r="A1211" s="343" t="s">
        <v>2044</v>
      </c>
      <c r="B1211" s="345"/>
      <c r="C1211" s="346"/>
      <c r="D1211" s="349" t="s">
        <v>60</v>
      </c>
      <c r="E1211" s="327" t="s">
        <v>1454</v>
      </c>
    </row>
    <row r="1212" spans="1:5" x14ac:dyDescent="0.2">
      <c r="A1212" s="344"/>
      <c r="B1212" s="347"/>
      <c r="C1212" s="348"/>
      <c r="D1212" s="350"/>
      <c r="E1212" s="328" t="s">
        <v>1455</v>
      </c>
    </row>
    <row r="1213" spans="1:5" x14ac:dyDescent="0.2">
      <c r="A1213" s="351" t="s">
        <v>2045</v>
      </c>
      <c r="B1213" s="353"/>
      <c r="C1213" s="354"/>
      <c r="D1213" s="357" t="s">
        <v>60</v>
      </c>
      <c r="E1213" s="325" t="s">
        <v>1454</v>
      </c>
    </row>
    <row r="1214" spans="1:5" x14ac:dyDescent="0.2">
      <c r="A1214" s="359"/>
      <c r="B1214" s="360"/>
      <c r="C1214" s="361"/>
      <c r="D1214" s="362"/>
      <c r="E1214" s="326" t="s">
        <v>1455</v>
      </c>
    </row>
    <row r="1215" spans="1:5" x14ac:dyDescent="0.2">
      <c r="A1215" s="343" t="s">
        <v>2046</v>
      </c>
      <c r="B1215" s="345"/>
      <c r="C1215" s="346"/>
      <c r="D1215" s="349" t="s">
        <v>60</v>
      </c>
      <c r="E1215" s="327" t="s">
        <v>1454</v>
      </c>
    </row>
    <row r="1216" spans="1:5" x14ac:dyDescent="0.2">
      <c r="A1216" s="344"/>
      <c r="B1216" s="347"/>
      <c r="C1216" s="348"/>
      <c r="D1216" s="350"/>
      <c r="E1216" s="328" t="s">
        <v>1455</v>
      </c>
    </row>
    <row r="1217" spans="1:5" x14ac:dyDescent="0.2">
      <c r="A1217" s="351" t="s">
        <v>2047</v>
      </c>
      <c r="B1217" s="353"/>
      <c r="C1217" s="354"/>
      <c r="D1217" s="357" t="s">
        <v>60</v>
      </c>
      <c r="E1217" s="325" t="s">
        <v>1454</v>
      </c>
    </row>
    <row r="1218" spans="1:5" x14ac:dyDescent="0.2">
      <c r="A1218" s="359"/>
      <c r="B1218" s="360"/>
      <c r="C1218" s="361"/>
      <c r="D1218" s="362"/>
      <c r="E1218" s="326" t="s">
        <v>1455</v>
      </c>
    </row>
    <row r="1219" spans="1:5" x14ac:dyDescent="0.2">
      <c r="A1219" s="343" t="s">
        <v>2048</v>
      </c>
      <c r="B1219" s="345"/>
      <c r="C1219" s="346"/>
      <c r="D1219" s="349" t="s">
        <v>60</v>
      </c>
      <c r="E1219" s="327" t="s">
        <v>1454</v>
      </c>
    </row>
    <row r="1220" spans="1:5" x14ac:dyDescent="0.2">
      <c r="A1220" s="344"/>
      <c r="B1220" s="347"/>
      <c r="C1220" s="348"/>
      <c r="D1220" s="350"/>
      <c r="E1220" s="328" t="s">
        <v>1455</v>
      </c>
    </row>
    <row r="1221" spans="1:5" x14ac:dyDescent="0.2">
      <c r="A1221" s="351" t="s">
        <v>2049</v>
      </c>
      <c r="B1221" s="353" t="s">
        <v>2050</v>
      </c>
      <c r="C1221" s="354"/>
      <c r="D1221" s="357" t="s">
        <v>60</v>
      </c>
      <c r="E1221" s="325" t="s">
        <v>1454</v>
      </c>
    </row>
    <row r="1222" spans="1:5" x14ac:dyDescent="0.2">
      <c r="A1222" s="359"/>
      <c r="B1222" s="360"/>
      <c r="C1222" s="361"/>
      <c r="D1222" s="362"/>
      <c r="E1222" s="326" t="s">
        <v>1455</v>
      </c>
    </row>
    <row r="1223" spans="1:5" x14ac:dyDescent="0.2">
      <c r="A1223" s="343" t="s">
        <v>1944</v>
      </c>
      <c r="B1223" s="345" t="s">
        <v>2050</v>
      </c>
      <c r="C1223" s="346"/>
      <c r="D1223" s="349" t="s">
        <v>60</v>
      </c>
      <c r="E1223" s="327" t="s">
        <v>1454</v>
      </c>
    </row>
    <row r="1224" spans="1:5" x14ac:dyDescent="0.2">
      <c r="A1224" s="344"/>
      <c r="B1224" s="347"/>
      <c r="C1224" s="348"/>
      <c r="D1224" s="350"/>
      <c r="E1224" s="328" t="s">
        <v>1455</v>
      </c>
    </row>
    <row r="1225" spans="1:5" x14ac:dyDescent="0.2">
      <c r="A1225" s="351" t="s">
        <v>2051</v>
      </c>
      <c r="B1225" s="353" t="s">
        <v>2050</v>
      </c>
      <c r="C1225" s="354"/>
      <c r="D1225" s="357" t="s">
        <v>60</v>
      </c>
      <c r="E1225" s="325" t="s">
        <v>1454</v>
      </c>
    </row>
    <row r="1226" spans="1:5" x14ac:dyDescent="0.2">
      <c r="A1226" s="359"/>
      <c r="B1226" s="360"/>
      <c r="C1226" s="361"/>
      <c r="D1226" s="362"/>
      <c r="E1226" s="326" t="s">
        <v>1455</v>
      </c>
    </row>
    <row r="1227" spans="1:5" x14ac:dyDescent="0.2">
      <c r="A1227" s="343" t="s">
        <v>2052</v>
      </c>
      <c r="B1227" s="345" t="s">
        <v>2050</v>
      </c>
      <c r="C1227" s="346"/>
      <c r="D1227" s="349" t="s">
        <v>60</v>
      </c>
      <c r="E1227" s="327" t="s">
        <v>1454</v>
      </c>
    </row>
    <row r="1228" spans="1:5" x14ac:dyDescent="0.2">
      <c r="A1228" s="344"/>
      <c r="B1228" s="347"/>
      <c r="C1228" s="348"/>
      <c r="D1228" s="350"/>
      <c r="E1228" s="328" t="s">
        <v>1455</v>
      </c>
    </row>
    <row r="1229" spans="1:5" x14ac:dyDescent="0.2">
      <c r="A1229" s="351" t="s">
        <v>2053</v>
      </c>
      <c r="B1229" s="353" t="s">
        <v>2050</v>
      </c>
      <c r="C1229" s="354"/>
      <c r="D1229" s="357" t="s">
        <v>60</v>
      </c>
      <c r="E1229" s="325" t="s">
        <v>1454</v>
      </c>
    </row>
    <row r="1230" spans="1:5" x14ac:dyDescent="0.2">
      <c r="A1230" s="359"/>
      <c r="B1230" s="360"/>
      <c r="C1230" s="361"/>
      <c r="D1230" s="362"/>
      <c r="E1230" s="326" t="s">
        <v>1455</v>
      </c>
    </row>
    <row r="1231" spans="1:5" x14ac:dyDescent="0.2">
      <c r="A1231" s="343" t="s">
        <v>2054</v>
      </c>
      <c r="B1231" s="345" t="s">
        <v>2050</v>
      </c>
      <c r="C1231" s="346"/>
      <c r="D1231" s="349" t="s">
        <v>60</v>
      </c>
      <c r="E1231" s="327" t="s">
        <v>1454</v>
      </c>
    </row>
    <row r="1232" spans="1:5" x14ac:dyDescent="0.2">
      <c r="A1232" s="344"/>
      <c r="B1232" s="347"/>
      <c r="C1232" s="348"/>
      <c r="D1232" s="350"/>
      <c r="E1232" s="328" t="s">
        <v>1455</v>
      </c>
    </row>
    <row r="1233" spans="1:5" x14ac:dyDescent="0.2">
      <c r="A1233" s="351" t="s">
        <v>2055</v>
      </c>
      <c r="B1233" s="353" t="s">
        <v>2050</v>
      </c>
      <c r="C1233" s="354"/>
      <c r="D1233" s="357" t="s">
        <v>60</v>
      </c>
      <c r="E1233" s="325" t="s">
        <v>1454</v>
      </c>
    </row>
    <row r="1234" spans="1:5" x14ac:dyDescent="0.2">
      <c r="A1234" s="359"/>
      <c r="B1234" s="360"/>
      <c r="C1234" s="361"/>
      <c r="D1234" s="362"/>
      <c r="E1234" s="326" t="s">
        <v>1455</v>
      </c>
    </row>
    <row r="1235" spans="1:5" x14ac:dyDescent="0.2">
      <c r="A1235" s="343" t="s">
        <v>2056</v>
      </c>
      <c r="B1235" s="345" t="s">
        <v>2050</v>
      </c>
      <c r="C1235" s="346"/>
      <c r="D1235" s="349" t="s">
        <v>60</v>
      </c>
      <c r="E1235" s="327" t="s">
        <v>1454</v>
      </c>
    </row>
    <row r="1236" spans="1:5" x14ac:dyDescent="0.2">
      <c r="A1236" s="344"/>
      <c r="B1236" s="347"/>
      <c r="C1236" s="348"/>
      <c r="D1236" s="350"/>
      <c r="E1236" s="328" t="s">
        <v>1455</v>
      </c>
    </row>
    <row r="1237" spans="1:5" x14ac:dyDescent="0.2">
      <c r="A1237" s="351" t="s">
        <v>2057</v>
      </c>
      <c r="B1237" s="353" t="s">
        <v>2050</v>
      </c>
      <c r="C1237" s="354"/>
      <c r="D1237" s="357" t="s">
        <v>60</v>
      </c>
      <c r="E1237" s="325" t="s">
        <v>1454</v>
      </c>
    </row>
    <row r="1238" spans="1:5" x14ac:dyDescent="0.2">
      <c r="A1238" s="359"/>
      <c r="B1238" s="360"/>
      <c r="C1238" s="361"/>
      <c r="D1238" s="362"/>
      <c r="E1238" s="326" t="s">
        <v>1455</v>
      </c>
    </row>
    <row r="1239" spans="1:5" x14ac:dyDescent="0.2">
      <c r="A1239" s="343" t="s">
        <v>1964</v>
      </c>
      <c r="B1239" s="345" t="s">
        <v>2050</v>
      </c>
      <c r="C1239" s="346"/>
      <c r="D1239" s="349" t="s">
        <v>60</v>
      </c>
      <c r="E1239" s="327" t="s">
        <v>1454</v>
      </c>
    </row>
    <row r="1240" spans="1:5" x14ac:dyDescent="0.2">
      <c r="A1240" s="344"/>
      <c r="B1240" s="347"/>
      <c r="C1240" s="348"/>
      <c r="D1240" s="350"/>
      <c r="E1240" s="328" t="s">
        <v>1455</v>
      </c>
    </row>
    <row r="1241" spans="1:5" x14ac:dyDescent="0.2">
      <c r="A1241" s="351" t="s">
        <v>2058</v>
      </c>
      <c r="B1241" s="353" t="s">
        <v>2050</v>
      </c>
      <c r="C1241" s="354"/>
      <c r="D1241" s="357" t="s">
        <v>60</v>
      </c>
      <c r="E1241" s="325" t="s">
        <v>1454</v>
      </c>
    </row>
    <row r="1242" spans="1:5" x14ac:dyDescent="0.2">
      <c r="A1242" s="359"/>
      <c r="B1242" s="360"/>
      <c r="C1242" s="361"/>
      <c r="D1242" s="362"/>
      <c r="E1242" s="326" t="s">
        <v>1455</v>
      </c>
    </row>
    <row r="1243" spans="1:5" x14ac:dyDescent="0.2">
      <c r="A1243" s="343" t="s">
        <v>2059</v>
      </c>
      <c r="B1243" s="345" t="s">
        <v>2050</v>
      </c>
      <c r="C1243" s="346"/>
      <c r="D1243" s="349" t="s">
        <v>60</v>
      </c>
      <c r="E1243" s="327" t="s">
        <v>1454</v>
      </c>
    </row>
    <row r="1244" spans="1:5" x14ac:dyDescent="0.2">
      <c r="A1244" s="344"/>
      <c r="B1244" s="347"/>
      <c r="C1244" s="348"/>
      <c r="D1244" s="350"/>
      <c r="E1244" s="328" t="s">
        <v>1455</v>
      </c>
    </row>
    <row r="1245" spans="1:5" x14ac:dyDescent="0.2">
      <c r="A1245" s="351" t="s">
        <v>2060</v>
      </c>
      <c r="B1245" s="353" t="s">
        <v>2050</v>
      </c>
      <c r="C1245" s="354"/>
      <c r="D1245" s="357" t="s">
        <v>60</v>
      </c>
      <c r="E1245" s="325" t="s">
        <v>1454</v>
      </c>
    </row>
    <row r="1246" spans="1:5" x14ac:dyDescent="0.2">
      <c r="A1246" s="359"/>
      <c r="B1246" s="360"/>
      <c r="C1246" s="361"/>
      <c r="D1246" s="362"/>
      <c r="E1246" s="326" t="s">
        <v>1455</v>
      </c>
    </row>
    <row r="1247" spans="1:5" x14ac:dyDescent="0.2">
      <c r="A1247" s="343" t="s">
        <v>2061</v>
      </c>
      <c r="B1247" s="345" t="s">
        <v>2050</v>
      </c>
      <c r="C1247" s="346"/>
      <c r="D1247" s="349" t="s">
        <v>60</v>
      </c>
      <c r="E1247" s="327" t="s">
        <v>1454</v>
      </c>
    </row>
    <row r="1248" spans="1:5" x14ac:dyDescent="0.2">
      <c r="A1248" s="344"/>
      <c r="B1248" s="347"/>
      <c r="C1248" s="348"/>
      <c r="D1248" s="350"/>
      <c r="E1248" s="328" t="s">
        <v>1455</v>
      </c>
    </row>
    <row r="1249" spans="1:5" x14ac:dyDescent="0.2">
      <c r="A1249" s="351" t="s">
        <v>2062</v>
      </c>
      <c r="B1249" s="353" t="s">
        <v>2050</v>
      </c>
      <c r="C1249" s="354"/>
      <c r="D1249" s="357" t="s">
        <v>60</v>
      </c>
      <c r="E1249" s="325" t="s">
        <v>1454</v>
      </c>
    </row>
    <row r="1250" spans="1:5" x14ac:dyDescent="0.2">
      <c r="A1250" s="359"/>
      <c r="B1250" s="360"/>
      <c r="C1250" s="361"/>
      <c r="D1250" s="362"/>
      <c r="E1250" s="326" t="s">
        <v>1455</v>
      </c>
    </row>
    <row r="1251" spans="1:5" x14ac:dyDescent="0.2">
      <c r="A1251" s="343" t="s">
        <v>2063</v>
      </c>
      <c r="B1251" s="345" t="s">
        <v>2050</v>
      </c>
      <c r="C1251" s="346"/>
      <c r="D1251" s="349" t="s">
        <v>60</v>
      </c>
      <c r="E1251" s="327" t="s">
        <v>1454</v>
      </c>
    </row>
    <row r="1252" spans="1:5" x14ac:dyDescent="0.2">
      <c r="A1252" s="344"/>
      <c r="B1252" s="347"/>
      <c r="C1252" s="348"/>
      <c r="D1252" s="350"/>
      <c r="E1252" s="328" t="s">
        <v>1455</v>
      </c>
    </row>
    <row r="1253" spans="1:5" x14ac:dyDescent="0.2">
      <c r="A1253" s="351" t="s">
        <v>2064</v>
      </c>
      <c r="B1253" s="353" t="s">
        <v>2050</v>
      </c>
      <c r="C1253" s="354"/>
      <c r="D1253" s="357" t="s">
        <v>60</v>
      </c>
      <c r="E1253" s="325" t="s">
        <v>1454</v>
      </c>
    </row>
    <row r="1254" spans="1:5" x14ac:dyDescent="0.2">
      <c r="A1254" s="359"/>
      <c r="B1254" s="360"/>
      <c r="C1254" s="361"/>
      <c r="D1254" s="362"/>
      <c r="E1254" s="326" t="s">
        <v>1455</v>
      </c>
    </row>
    <row r="1255" spans="1:5" x14ac:dyDescent="0.2">
      <c r="A1255" s="343" t="s">
        <v>2065</v>
      </c>
      <c r="B1255" s="345" t="s">
        <v>2066</v>
      </c>
      <c r="C1255" s="346"/>
      <c r="D1255" s="349" t="s">
        <v>60</v>
      </c>
      <c r="E1255" s="327" t="s">
        <v>1454</v>
      </c>
    </row>
    <row r="1256" spans="1:5" x14ac:dyDescent="0.2">
      <c r="A1256" s="344"/>
      <c r="B1256" s="347"/>
      <c r="C1256" s="348"/>
      <c r="D1256" s="350"/>
      <c r="E1256" s="328" t="s">
        <v>1455</v>
      </c>
    </row>
    <row r="1257" spans="1:5" x14ac:dyDescent="0.2">
      <c r="A1257" s="351" t="s">
        <v>2067</v>
      </c>
      <c r="B1257" s="353" t="s">
        <v>2066</v>
      </c>
      <c r="C1257" s="354"/>
      <c r="D1257" s="357" t="s">
        <v>60</v>
      </c>
      <c r="E1257" s="325" t="s">
        <v>1454</v>
      </c>
    </row>
    <row r="1258" spans="1:5" x14ac:dyDescent="0.2">
      <c r="A1258" s="359"/>
      <c r="B1258" s="360"/>
      <c r="C1258" s="361"/>
      <c r="D1258" s="362"/>
      <c r="E1258" s="326" t="s">
        <v>1455</v>
      </c>
    </row>
    <row r="1259" spans="1:5" x14ac:dyDescent="0.2">
      <c r="A1259" s="343" t="s">
        <v>2068</v>
      </c>
      <c r="B1259" s="345" t="s">
        <v>2066</v>
      </c>
      <c r="C1259" s="346"/>
      <c r="D1259" s="349" t="s">
        <v>60</v>
      </c>
      <c r="E1259" s="327" t="s">
        <v>1454</v>
      </c>
    </row>
    <row r="1260" spans="1:5" x14ac:dyDescent="0.2">
      <c r="A1260" s="344"/>
      <c r="B1260" s="347"/>
      <c r="C1260" s="348"/>
      <c r="D1260" s="350"/>
      <c r="E1260" s="328" t="s">
        <v>1455</v>
      </c>
    </row>
    <row r="1261" spans="1:5" x14ac:dyDescent="0.2">
      <c r="A1261" s="351" t="s">
        <v>2069</v>
      </c>
      <c r="B1261" s="353" t="s">
        <v>2066</v>
      </c>
      <c r="C1261" s="354"/>
      <c r="D1261" s="357" t="s">
        <v>60</v>
      </c>
      <c r="E1261" s="325" t="s">
        <v>1454</v>
      </c>
    </row>
    <row r="1262" spans="1:5" x14ac:dyDescent="0.2">
      <c r="A1262" s="359"/>
      <c r="B1262" s="360"/>
      <c r="C1262" s="361"/>
      <c r="D1262" s="362"/>
      <c r="E1262" s="326" t="s">
        <v>1455</v>
      </c>
    </row>
    <row r="1263" spans="1:5" x14ac:dyDescent="0.2">
      <c r="A1263" s="343" t="s">
        <v>2070</v>
      </c>
      <c r="B1263" s="345" t="s">
        <v>2066</v>
      </c>
      <c r="C1263" s="346"/>
      <c r="D1263" s="349" t="s">
        <v>60</v>
      </c>
      <c r="E1263" s="327" t="s">
        <v>1454</v>
      </c>
    </row>
    <row r="1264" spans="1:5" x14ac:dyDescent="0.2">
      <c r="A1264" s="344"/>
      <c r="B1264" s="347"/>
      <c r="C1264" s="348"/>
      <c r="D1264" s="350"/>
      <c r="E1264" s="328" t="s">
        <v>1455</v>
      </c>
    </row>
    <row r="1265" spans="1:5" x14ac:dyDescent="0.2">
      <c r="A1265" s="351" t="s">
        <v>2071</v>
      </c>
      <c r="B1265" s="353" t="s">
        <v>2066</v>
      </c>
      <c r="C1265" s="354"/>
      <c r="D1265" s="357" t="s">
        <v>60</v>
      </c>
      <c r="E1265" s="325" t="s">
        <v>1454</v>
      </c>
    </row>
    <row r="1266" spans="1:5" x14ac:dyDescent="0.2">
      <c r="A1266" s="359"/>
      <c r="B1266" s="360"/>
      <c r="C1266" s="361"/>
      <c r="D1266" s="362"/>
      <c r="E1266" s="326" t="s">
        <v>2072</v>
      </c>
    </row>
    <row r="1267" spans="1:5" x14ac:dyDescent="0.2">
      <c r="A1267" s="343" t="s">
        <v>2073</v>
      </c>
      <c r="B1267" s="345" t="s">
        <v>2066</v>
      </c>
      <c r="C1267" s="346"/>
      <c r="D1267" s="349" t="s">
        <v>60</v>
      </c>
      <c r="E1267" s="327" t="s">
        <v>1454</v>
      </c>
    </row>
    <row r="1268" spans="1:5" x14ac:dyDescent="0.2">
      <c r="A1268" s="344"/>
      <c r="B1268" s="347"/>
      <c r="C1268" s="348"/>
      <c r="D1268" s="350"/>
      <c r="E1268" s="328" t="s">
        <v>1455</v>
      </c>
    </row>
    <row r="1269" spans="1:5" x14ac:dyDescent="0.2">
      <c r="A1269" s="351" t="s">
        <v>2074</v>
      </c>
      <c r="B1269" s="353" t="s">
        <v>2066</v>
      </c>
      <c r="C1269" s="354"/>
      <c r="D1269" s="357" t="s">
        <v>60</v>
      </c>
      <c r="E1269" s="325" t="s">
        <v>1454</v>
      </c>
    </row>
    <row r="1270" spans="1:5" x14ac:dyDescent="0.2">
      <c r="A1270" s="359"/>
      <c r="B1270" s="360"/>
      <c r="C1270" s="361"/>
      <c r="D1270" s="362"/>
      <c r="E1270" s="326" t="s">
        <v>2072</v>
      </c>
    </row>
    <row r="1271" spans="1:5" x14ac:dyDescent="0.2">
      <c r="A1271" s="343" t="s">
        <v>2075</v>
      </c>
      <c r="B1271" s="345" t="s">
        <v>2066</v>
      </c>
      <c r="C1271" s="346"/>
      <c r="D1271" s="349" t="s">
        <v>60</v>
      </c>
      <c r="E1271" s="327" t="s">
        <v>1454</v>
      </c>
    </row>
    <row r="1272" spans="1:5" x14ac:dyDescent="0.2">
      <c r="A1272" s="344"/>
      <c r="B1272" s="347"/>
      <c r="C1272" s="348"/>
      <c r="D1272" s="350"/>
      <c r="E1272" s="328" t="s">
        <v>1455</v>
      </c>
    </row>
    <row r="1273" spans="1:5" x14ac:dyDescent="0.2">
      <c r="A1273" s="351" t="s">
        <v>2076</v>
      </c>
      <c r="B1273" s="353" t="s">
        <v>2066</v>
      </c>
      <c r="C1273" s="354"/>
      <c r="D1273" s="357" t="s">
        <v>60</v>
      </c>
      <c r="E1273" s="325" t="s">
        <v>1454</v>
      </c>
    </row>
    <row r="1274" spans="1:5" x14ac:dyDescent="0.2">
      <c r="A1274" s="359"/>
      <c r="B1274" s="360"/>
      <c r="C1274" s="361"/>
      <c r="D1274" s="362"/>
      <c r="E1274" s="326" t="s">
        <v>1455</v>
      </c>
    </row>
    <row r="1275" spans="1:5" x14ac:dyDescent="0.2">
      <c r="A1275" s="343" t="s">
        <v>2077</v>
      </c>
      <c r="B1275" s="345" t="s">
        <v>2078</v>
      </c>
      <c r="C1275" s="346"/>
      <c r="D1275" s="349" t="s">
        <v>60</v>
      </c>
      <c r="E1275" s="327" t="s">
        <v>1454</v>
      </c>
    </row>
    <row r="1276" spans="1:5" x14ac:dyDescent="0.2">
      <c r="A1276" s="344"/>
      <c r="B1276" s="347"/>
      <c r="C1276" s="348"/>
      <c r="D1276" s="350"/>
      <c r="E1276" s="328" t="s">
        <v>1455</v>
      </c>
    </row>
    <row r="1277" spans="1:5" x14ac:dyDescent="0.2">
      <c r="A1277" s="351" t="s">
        <v>2079</v>
      </c>
      <c r="B1277" s="353" t="s">
        <v>2078</v>
      </c>
      <c r="C1277" s="354"/>
      <c r="D1277" s="357" t="s">
        <v>60</v>
      </c>
      <c r="E1277" s="325" t="s">
        <v>1454</v>
      </c>
    </row>
    <row r="1278" spans="1:5" x14ac:dyDescent="0.2">
      <c r="A1278" s="359"/>
      <c r="B1278" s="360"/>
      <c r="C1278" s="361"/>
      <c r="D1278" s="362"/>
      <c r="E1278" s="326" t="s">
        <v>1455</v>
      </c>
    </row>
    <row r="1279" spans="1:5" x14ac:dyDescent="0.2">
      <c r="A1279" s="343" t="s">
        <v>2080</v>
      </c>
      <c r="B1279" s="345" t="s">
        <v>2078</v>
      </c>
      <c r="C1279" s="346"/>
      <c r="D1279" s="349" t="s">
        <v>60</v>
      </c>
      <c r="E1279" s="327" t="s">
        <v>1454</v>
      </c>
    </row>
    <row r="1280" spans="1:5" x14ac:dyDescent="0.2">
      <c r="A1280" s="344"/>
      <c r="B1280" s="347"/>
      <c r="C1280" s="348"/>
      <c r="D1280" s="350"/>
      <c r="E1280" s="328" t="s">
        <v>1455</v>
      </c>
    </row>
    <row r="1281" spans="1:5" x14ac:dyDescent="0.2">
      <c r="A1281" s="351" t="s">
        <v>2081</v>
      </c>
      <c r="B1281" s="353" t="s">
        <v>2078</v>
      </c>
      <c r="C1281" s="354"/>
      <c r="D1281" s="357" t="s">
        <v>60</v>
      </c>
      <c r="E1281" s="325" t="s">
        <v>1454</v>
      </c>
    </row>
    <row r="1282" spans="1:5" x14ac:dyDescent="0.2">
      <c r="A1282" s="359"/>
      <c r="B1282" s="360"/>
      <c r="C1282" s="361"/>
      <c r="D1282" s="362"/>
      <c r="E1282" s="326" t="s">
        <v>1455</v>
      </c>
    </row>
    <row r="1283" spans="1:5" x14ac:dyDescent="0.2">
      <c r="A1283" s="343" t="s">
        <v>2082</v>
      </c>
      <c r="B1283" s="345" t="s">
        <v>2078</v>
      </c>
      <c r="C1283" s="346"/>
      <c r="D1283" s="349" t="s">
        <v>60</v>
      </c>
      <c r="E1283" s="327" t="s">
        <v>1454</v>
      </c>
    </row>
    <row r="1284" spans="1:5" x14ac:dyDescent="0.2">
      <c r="A1284" s="344"/>
      <c r="B1284" s="347"/>
      <c r="C1284" s="348"/>
      <c r="D1284" s="350"/>
      <c r="E1284" s="328" t="s">
        <v>1455</v>
      </c>
    </row>
    <row r="1285" spans="1:5" x14ac:dyDescent="0.2">
      <c r="A1285" s="351" t="s">
        <v>2083</v>
      </c>
      <c r="B1285" s="353" t="s">
        <v>2078</v>
      </c>
      <c r="C1285" s="354"/>
      <c r="D1285" s="357" t="s">
        <v>60</v>
      </c>
      <c r="E1285" s="325" t="s">
        <v>1454</v>
      </c>
    </row>
    <row r="1286" spans="1:5" x14ac:dyDescent="0.2">
      <c r="A1286" s="359"/>
      <c r="B1286" s="360"/>
      <c r="C1286" s="361"/>
      <c r="D1286" s="362"/>
      <c r="E1286" s="326" t="s">
        <v>1455</v>
      </c>
    </row>
    <row r="1287" spans="1:5" x14ac:dyDescent="0.2">
      <c r="A1287" s="343" t="s">
        <v>2084</v>
      </c>
      <c r="B1287" s="345" t="s">
        <v>2078</v>
      </c>
      <c r="C1287" s="346"/>
      <c r="D1287" s="349" t="s">
        <v>60</v>
      </c>
      <c r="E1287" s="327" t="s">
        <v>1454</v>
      </c>
    </row>
    <row r="1288" spans="1:5" x14ac:dyDescent="0.2">
      <c r="A1288" s="344"/>
      <c r="B1288" s="347"/>
      <c r="C1288" s="348"/>
      <c r="D1288" s="350"/>
      <c r="E1288" s="328" t="s">
        <v>1455</v>
      </c>
    </row>
    <row r="1289" spans="1:5" x14ac:dyDescent="0.2">
      <c r="A1289" s="351" t="s">
        <v>2085</v>
      </c>
      <c r="B1289" s="353" t="s">
        <v>2050</v>
      </c>
      <c r="C1289" s="354"/>
      <c r="D1289" s="357" t="s">
        <v>60</v>
      </c>
      <c r="E1289" s="325" t="s">
        <v>1454</v>
      </c>
    </row>
    <row r="1290" spans="1:5" x14ac:dyDescent="0.2">
      <c r="A1290" s="359"/>
      <c r="B1290" s="360"/>
      <c r="C1290" s="361"/>
      <c r="D1290" s="362"/>
      <c r="E1290" s="326" t="s">
        <v>1455</v>
      </c>
    </row>
    <row r="1291" spans="1:5" x14ac:dyDescent="0.2">
      <c r="A1291" s="343" t="s">
        <v>2086</v>
      </c>
      <c r="B1291" s="345" t="s">
        <v>2078</v>
      </c>
      <c r="C1291" s="346"/>
      <c r="D1291" s="349" t="s">
        <v>60</v>
      </c>
      <c r="E1291" s="327" t="s">
        <v>1454</v>
      </c>
    </row>
    <row r="1292" spans="1:5" x14ac:dyDescent="0.2">
      <c r="A1292" s="344"/>
      <c r="B1292" s="347"/>
      <c r="C1292" s="348"/>
      <c r="D1292" s="350"/>
      <c r="E1292" s="328" t="s">
        <v>1455</v>
      </c>
    </row>
    <row r="1293" spans="1:5" x14ac:dyDescent="0.2">
      <c r="A1293" s="351" t="s">
        <v>2087</v>
      </c>
      <c r="B1293" s="353" t="s">
        <v>2078</v>
      </c>
      <c r="C1293" s="354"/>
      <c r="D1293" s="357" t="s">
        <v>60</v>
      </c>
      <c r="E1293" s="325" t="s">
        <v>1454</v>
      </c>
    </row>
    <row r="1294" spans="1:5" x14ac:dyDescent="0.2">
      <c r="A1294" s="359"/>
      <c r="B1294" s="360"/>
      <c r="C1294" s="361"/>
      <c r="D1294" s="362"/>
      <c r="E1294" s="326" t="s">
        <v>1455</v>
      </c>
    </row>
    <row r="1295" spans="1:5" x14ac:dyDescent="0.2">
      <c r="A1295" s="343" t="s">
        <v>2088</v>
      </c>
      <c r="B1295" s="345" t="s">
        <v>2078</v>
      </c>
      <c r="C1295" s="346"/>
      <c r="D1295" s="349" t="s">
        <v>60</v>
      </c>
      <c r="E1295" s="327" t="s">
        <v>1454</v>
      </c>
    </row>
    <row r="1296" spans="1:5" x14ac:dyDescent="0.2">
      <c r="A1296" s="344"/>
      <c r="B1296" s="347"/>
      <c r="C1296" s="348"/>
      <c r="D1296" s="350"/>
      <c r="E1296" s="328" t="s">
        <v>1455</v>
      </c>
    </row>
    <row r="1297" spans="1:5" x14ac:dyDescent="0.2">
      <c r="A1297" s="351" t="s">
        <v>2089</v>
      </c>
      <c r="B1297" s="353" t="s">
        <v>2078</v>
      </c>
      <c r="C1297" s="354"/>
      <c r="D1297" s="357" t="s">
        <v>60</v>
      </c>
      <c r="E1297" s="325" t="s">
        <v>1454</v>
      </c>
    </row>
    <row r="1298" spans="1:5" x14ac:dyDescent="0.2">
      <c r="A1298" s="359"/>
      <c r="B1298" s="360"/>
      <c r="C1298" s="361"/>
      <c r="D1298" s="362"/>
      <c r="E1298" s="326" t="s">
        <v>1455</v>
      </c>
    </row>
    <row r="1299" spans="1:5" x14ac:dyDescent="0.2">
      <c r="A1299" s="343" t="s">
        <v>2090</v>
      </c>
      <c r="B1299" s="345" t="s">
        <v>2078</v>
      </c>
      <c r="C1299" s="346"/>
      <c r="D1299" s="349" t="s">
        <v>60</v>
      </c>
      <c r="E1299" s="327" t="s">
        <v>1454</v>
      </c>
    </row>
    <row r="1300" spans="1:5" x14ac:dyDescent="0.2">
      <c r="A1300" s="344"/>
      <c r="B1300" s="347"/>
      <c r="C1300" s="348"/>
      <c r="D1300" s="350"/>
      <c r="E1300" s="328" t="s">
        <v>1455</v>
      </c>
    </row>
    <row r="1301" spans="1:5" x14ac:dyDescent="0.2">
      <c r="A1301" s="351" t="s">
        <v>2091</v>
      </c>
      <c r="B1301" s="353" t="s">
        <v>2078</v>
      </c>
      <c r="C1301" s="354"/>
      <c r="D1301" s="357" t="s">
        <v>60</v>
      </c>
      <c r="E1301" s="325" t="s">
        <v>1454</v>
      </c>
    </row>
    <row r="1302" spans="1:5" x14ac:dyDescent="0.2">
      <c r="A1302" s="359"/>
      <c r="B1302" s="360"/>
      <c r="C1302" s="361"/>
      <c r="D1302" s="362"/>
      <c r="E1302" s="326" t="s">
        <v>1455</v>
      </c>
    </row>
    <row r="1303" spans="1:5" x14ac:dyDescent="0.2">
      <c r="A1303" s="343" t="s">
        <v>2092</v>
      </c>
      <c r="B1303" s="345" t="s">
        <v>2078</v>
      </c>
      <c r="C1303" s="346"/>
      <c r="D1303" s="349" t="s">
        <v>60</v>
      </c>
      <c r="E1303" s="327" t="s">
        <v>1454</v>
      </c>
    </row>
    <row r="1304" spans="1:5" x14ac:dyDescent="0.2">
      <c r="A1304" s="344"/>
      <c r="B1304" s="347"/>
      <c r="C1304" s="348"/>
      <c r="D1304" s="350"/>
      <c r="E1304" s="328" t="s">
        <v>1455</v>
      </c>
    </row>
    <row r="1305" spans="1:5" x14ac:dyDescent="0.2">
      <c r="A1305" s="351" t="s">
        <v>2093</v>
      </c>
      <c r="B1305" s="353" t="s">
        <v>2094</v>
      </c>
      <c r="C1305" s="354"/>
      <c r="D1305" s="357" t="s">
        <v>60</v>
      </c>
      <c r="E1305" s="325" t="s">
        <v>1454</v>
      </c>
    </row>
    <row r="1306" spans="1:5" x14ac:dyDescent="0.2">
      <c r="A1306" s="359"/>
      <c r="B1306" s="360"/>
      <c r="C1306" s="361"/>
      <c r="D1306" s="362"/>
      <c r="E1306" s="326" t="s">
        <v>1455</v>
      </c>
    </row>
    <row r="1307" spans="1:5" x14ac:dyDescent="0.2">
      <c r="A1307" s="343" t="s">
        <v>2095</v>
      </c>
      <c r="B1307" s="345" t="s">
        <v>2094</v>
      </c>
      <c r="C1307" s="346"/>
      <c r="D1307" s="349" t="s">
        <v>60</v>
      </c>
      <c r="E1307" s="327" t="s">
        <v>1454</v>
      </c>
    </row>
    <row r="1308" spans="1:5" x14ac:dyDescent="0.2">
      <c r="A1308" s="344"/>
      <c r="B1308" s="347"/>
      <c r="C1308" s="348"/>
      <c r="D1308" s="350"/>
      <c r="E1308" s="328" t="s">
        <v>1455</v>
      </c>
    </row>
    <row r="1309" spans="1:5" x14ac:dyDescent="0.2">
      <c r="A1309" s="351" t="s">
        <v>2096</v>
      </c>
      <c r="B1309" s="353" t="s">
        <v>2097</v>
      </c>
      <c r="C1309" s="354"/>
      <c r="D1309" s="357" t="s">
        <v>60</v>
      </c>
      <c r="E1309" s="325" t="s">
        <v>1454</v>
      </c>
    </row>
    <row r="1310" spans="1:5" x14ac:dyDescent="0.2">
      <c r="A1310" s="359"/>
      <c r="B1310" s="360"/>
      <c r="C1310" s="361"/>
      <c r="D1310" s="362"/>
      <c r="E1310" s="326" t="s">
        <v>1455</v>
      </c>
    </row>
    <row r="1311" spans="1:5" x14ac:dyDescent="0.2">
      <c r="A1311" s="343" t="s">
        <v>2098</v>
      </c>
      <c r="B1311" s="345" t="s">
        <v>2097</v>
      </c>
      <c r="C1311" s="346"/>
      <c r="D1311" s="349" t="s">
        <v>60</v>
      </c>
      <c r="E1311" s="327" t="s">
        <v>1454</v>
      </c>
    </row>
    <row r="1312" spans="1:5" x14ac:dyDescent="0.2">
      <c r="A1312" s="344"/>
      <c r="B1312" s="347"/>
      <c r="C1312" s="348"/>
      <c r="D1312" s="350"/>
      <c r="E1312" s="328" t="s">
        <v>1455</v>
      </c>
    </row>
    <row r="1313" spans="1:5" x14ac:dyDescent="0.2">
      <c r="A1313" s="351" t="s">
        <v>2099</v>
      </c>
      <c r="B1313" s="353" t="s">
        <v>2097</v>
      </c>
      <c r="C1313" s="354"/>
      <c r="D1313" s="357" t="s">
        <v>60</v>
      </c>
      <c r="E1313" s="325" t="s">
        <v>1454</v>
      </c>
    </row>
    <row r="1314" spans="1:5" x14ac:dyDescent="0.2">
      <c r="A1314" s="359"/>
      <c r="B1314" s="360"/>
      <c r="C1314" s="361"/>
      <c r="D1314" s="362"/>
      <c r="E1314" s="326" t="s">
        <v>1455</v>
      </c>
    </row>
    <row r="1315" spans="1:5" x14ac:dyDescent="0.2">
      <c r="A1315" s="343" t="s">
        <v>2100</v>
      </c>
      <c r="B1315" s="345" t="s">
        <v>2097</v>
      </c>
      <c r="C1315" s="346"/>
      <c r="D1315" s="349" t="s">
        <v>60</v>
      </c>
      <c r="E1315" s="327" t="s">
        <v>1454</v>
      </c>
    </row>
    <row r="1316" spans="1:5" x14ac:dyDescent="0.2">
      <c r="A1316" s="344"/>
      <c r="B1316" s="347"/>
      <c r="C1316" s="348"/>
      <c r="D1316" s="350"/>
      <c r="E1316" s="328" t="s">
        <v>1455</v>
      </c>
    </row>
    <row r="1317" spans="1:5" x14ac:dyDescent="0.2">
      <c r="A1317" s="351" t="s">
        <v>2101</v>
      </c>
      <c r="B1317" s="353" t="s">
        <v>2094</v>
      </c>
      <c r="C1317" s="354"/>
      <c r="D1317" s="357" t="s">
        <v>60</v>
      </c>
      <c r="E1317" s="325" t="s">
        <v>1454</v>
      </c>
    </row>
    <row r="1318" spans="1:5" x14ac:dyDescent="0.2">
      <c r="A1318" s="359"/>
      <c r="B1318" s="360"/>
      <c r="C1318" s="361"/>
      <c r="D1318" s="362"/>
      <c r="E1318" s="326" t="s">
        <v>1455</v>
      </c>
    </row>
    <row r="1319" spans="1:5" x14ac:dyDescent="0.2">
      <c r="A1319" s="343" t="s">
        <v>2102</v>
      </c>
      <c r="B1319" s="345" t="s">
        <v>2094</v>
      </c>
      <c r="C1319" s="346"/>
      <c r="D1319" s="349" t="s">
        <v>60</v>
      </c>
      <c r="E1319" s="327" t="s">
        <v>1454</v>
      </c>
    </row>
    <row r="1320" spans="1:5" x14ac:dyDescent="0.2">
      <c r="A1320" s="344"/>
      <c r="B1320" s="347"/>
      <c r="C1320" s="348"/>
      <c r="D1320" s="350"/>
      <c r="E1320" s="328" t="s">
        <v>1455</v>
      </c>
    </row>
    <row r="1321" spans="1:5" x14ac:dyDescent="0.2">
      <c r="A1321" s="351" t="s">
        <v>2103</v>
      </c>
      <c r="B1321" s="353" t="s">
        <v>2094</v>
      </c>
      <c r="C1321" s="354"/>
      <c r="D1321" s="357" t="s">
        <v>60</v>
      </c>
      <c r="E1321" s="325" t="s">
        <v>1454</v>
      </c>
    </row>
    <row r="1322" spans="1:5" x14ac:dyDescent="0.2">
      <c r="A1322" s="359"/>
      <c r="B1322" s="360"/>
      <c r="C1322" s="361"/>
      <c r="D1322" s="362"/>
      <c r="E1322" s="326" t="s">
        <v>1455</v>
      </c>
    </row>
    <row r="1323" spans="1:5" x14ac:dyDescent="0.2">
      <c r="A1323" s="343" t="s">
        <v>2104</v>
      </c>
      <c r="B1323" s="345" t="s">
        <v>2105</v>
      </c>
      <c r="C1323" s="346"/>
      <c r="D1323" s="349" t="s">
        <v>60</v>
      </c>
      <c r="E1323" s="327" t="s">
        <v>1454</v>
      </c>
    </row>
    <row r="1324" spans="1:5" x14ac:dyDescent="0.2">
      <c r="A1324" s="344"/>
      <c r="B1324" s="347"/>
      <c r="C1324" s="348"/>
      <c r="D1324" s="350"/>
      <c r="E1324" s="328" t="s">
        <v>1455</v>
      </c>
    </row>
    <row r="1325" spans="1:5" x14ac:dyDescent="0.2">
      <c r="A1325" s="351" t="s">
        <v>2106</v>
      </c>
      <c r="B1325" s="353" t="s">
        <v>2105</v>
      </c>
      <c r="C1325" s="354"/>
      <c r="D1325" s="357" t="s">
        <v>60</v>
      </c>
      <c r="E1325" s="325" t="s">
        <v>1454</v>
      </c>
    </row>
    <row r="1326" spans="1:5" x14ac:dyDescent="0.2">
      <c r="A1326" s="359"/>
      <c r="B1326" s="360"/>
      <c r="C1326" s="361"/>
      <c r="D1326" s="362"/>
      <c r="E1326" s="326" t="s">
        <v>1455</v>
      </c>
    </row>
    <row r="1327" spans="1:5" x14ac:dyDescent="0.2">
      <c r="A1327" s="343" t="s">
        <v>2107</v>
      </c>
      <c r="B1327" s="345" t="s">
        <v>2105</v>
      </c>
      <c r="C1327" s="346"/>
      <c r="D1327" s="349" t="s">
        <v>60</v>
      </c>
      <c r="E1327" s="327" t="s">
        <v>1454</v>
      </c>
    </row>
    <row r="1328" spans="1:5" x14ac:dyDescent="0.2">
      <c r="A1328" s="344"/>
      <c r="B1328" s="347"/>
      <c r="C1328" s="348"/>
      <c r="D1328" s="350"/>
      <c r="E1328" s="328" t="s">
        <v>1455</v>
      </c>
    </row>
    <row r="1329" spans="1:5" x14ac:dyDescent="0.2">
      <c r="A1329" s="351" t="s">
        <v>2108</v>
      </c>
      <c r="B1329" s="353" t="s">
        <v>2105</v>
      </c>
      <c r="C1329" s="354"/>
      <c r="D1329" s="357" t="s">
        <v>60</v>
      </c>
      <c r="E1329" s="325" t="s">
        <v>1454</v>
      </c>
    </row>
    <row r="1330" spans="1:5" x14ac:dyDescent="0.2">
      <c r="A1330" s="359"/>
      <c r="B1330" s="360"/>
      <c r="C1330" s="361"/>
      <c r="D1330" s="362"/>
      <c r="E1330" s="326" t="s">
        <v>1455</v>
      </c>
    </row>
    <row r="1331" spans="1:5" x14ac:dyDescent="0.2">
      <c r="A1331" s="343" t="s">
        <v>2109</v>
      </c>
      <c r="B1331" s="345" t="s">
        <v>2105</v>
      </c>
      <c r="C1331" s="346"/>
      <c r="D1331" s="349" t="s">
        <v>60</v>
      </c>
      <c r="E1331" s="327" t="s">
        <v>1454</v>
      </c>
    </row>
    <row r="1332" spans="1:5" x14ac:dyDescent="0.2">
      <c r="A1332" s="344"/>
      <c r="B1332" s="347"/>
      <c r="C1332" s="348"/>
      <c r="D1332" s="350"/>
      <c r="E1332" s="328" t="s">
        <v>1455</v>
      </c>
    </row>
    <row r="1333" spans="1:5" x14ac:dyDescent="0.2">
      <c r="A1333" s="351" t="s">
        <v>2110</v>
      </c>
      <c r="B1333" s="353" t="s">
        <v>2111</v>
      </c>
      <c r="C1333" s="354"/>
      <c r="D1333" s="357" t="s">
        <v>60</v>
      </c>
      <c r="E1333" s="325" t="s">
        <v>1454</v>
      </c>
    </row>
    <row r="1334" spans="1:5" x14ac:dyDescent="0.2">
      <c r="A1334" s="359"/>
      <c r="B1334" s="360"/>
      <c r="C1334" s="361"/>
      <c r="D1334" s="362"/>
      <c r="E1334" s="326" t="s">
        <v>1455</v>
      </c>
    </row>
    <row r="1335" spans="1:5" x14ac:dyDescent="0.2">
      <c r="A1335" s="343" t="s">
        <v>2112</v>
      </c>
      <c r="B1335" s="345" t="s">
        <v>2111</v>
      </c>
      <c r="C1335" s="346"/>
      <c r="D1335" s="349" t="s">
        <v>60</v>
      </c>
      <c r="E1335" s="327" t="s">
        <v>1454</v>
      </c>
    </row>
    <row r="1336" spans="1:5" x14ac:dyDescent="0.2">
      <c r="A1336" s="344"/>
      <c r="B1336" s="347"/>
      <c r="C1336" s="348"/>
      <c r="D1336" s="350"/>
      <c r="E1336" s="328" t="s">
        <v>1455</v>
      </c>
    </row>
    <row r="1337" spans="1:5" x14ac:dyDescent="0.2">
      <c r="A1337" s="351" t="s">
        <v>2113</v>
      </c>
      <c r="B1337" s="353" t="s">
        <v>2111</v>
      </c>
      <c r="C1337" s="354"/>
      <c r="D1337" s="357" t="s">
        <v>60</v>
      </c>
      <c r="E1337" s="325" t="s">
        <v>1454</v>
      </c>
    </row>
    <row r="1338" spans="1:5" x14ac:dyDescent="0.2">
      <c r="A1338" s="359"/>
      <c r="B1338" s="360"/>
      <c r="C1338" s="361"/>
      <c r="D1338" s="362"/>
      <c r="E1338" s="326" t="s">
        <v>1455</v>
      </c>
    </row>
    <row r="1339" spans="1:5" x14ac:dyDescent="0.2">
      <c r="A1339" s="343" t="s">
        <v>2114</v>
      </c>
      <c r="B1339" s="345" t="s">
        <v>2115</v>
      </c>
      <c r="C1339" s="346"/>
      <c r="D1339" s="349" t="s">
        <v>60</v>
      </c>
      <c r="E1339" s="327" t="s">
        <v>1454</v>
      </c>
    </row>
    <row r="1340" spans="1:5" x14ac:dyDescent="0.2">
      <c r="A1340" s="344"/>
      <c r="B1340" s="347"/>
      <c r="C1340" s="348"/>
      <c r="D1340" s="350"/>
      <c r="E1340" s="328" t="s">
        <v>1455</v>
      </c>
    </row>
    <row r="1341" spans="1:5" x14ac:dyDescent="0.2">
      <c r="A1341" s="351" t="s">
        <v>2116</v>
      </c>
      <c r="B1341" s="353" t="s">
        <v>2115</v>
      </c>
      <c r="C1341" s="354"/>
      <c r="D1341" s="357" t="s">
        <v>60</v>
      </c>
      <c r="E1341" s="325" t="s">
        <v>1454</v>
      </c>
    </row>
    <row r="1342" spans="1:5" x14ac:dyDescent="0.2">
      <c r="A1342" s="359"/>
      <c r="B1342" s="360"/>
      <c r="C1342" s="361"/>
      <c r="D1342" s="362"/>
      <c r="E1342" s="326" t="s">
        <v>1455</v>
      </c>
    </row>
    <row r="1343" spans="1:5" x14ac:dyDescent="0.2">
      <c r="A1343" s="343" t="s">
        <v>2117</v>
      </c>
      <c r="B1343" s="345" t="s">
        <v>2115</v>
      </c>
      <c r="C1343" s="346"/>
      <c r="D1343" s="349" t="s">
        <v>60</v>
      </c>
      <c r="E1343" s="327" t="s">
        <v>1454</v>
      </c>
    </row>
    <row r="1344" spans="1:5" x14ac:dyDescent="0.2">
      <c r="A1344" s="344"/>
      <c r="B1344" s="347"/>
      <c r="C1344" s="348"/>
      <c r="D1344" s="350"/>
      <c r="E1344" s="328" t="s">
        <v>1455</v>
      </c>
    </row>
    <row r="1345" spans="1:5" x14ac:dyDescent="0.2">
      <c r="A1345" s="351" t="s">
        <v>2118</v>
      </c>
      <c r="B1345" s="353" t="s">
        <v>2115</v>
      </c>
      <c r="C1345" s="354"/>
      <c r="D1345" s="357" t="s">
        <v>60</v>
      </c>
      <c r="E1345" s="325" t="s">
        <v>1454</v>
      </c>
    </row>
    <row r="1346" spans="1:5" x14ac:dyDescent="0.2">
      <c r="A1346" s="359"/>
      <c r="B1346" s="360"/>
      <c r="C1346" s="361"/>
      <c r="D1346" s="362"/>
      <c r="E1346" s="326" t="s">
        <v>1455</v>
      </c>
    </row>
    <row r="1347" spans="1:5" x14ac:dyDescent="0.2">
      <c r="A1347" s="343" t="s">
        <v>2119</v>
      </c>
      <c r="B1347" s="345" t="s">
        <v>2115</v>
      </c>
      <c r="C1347" s="346"/>
      <c r="D1347" s="349" t="s">
        <v>60</v>
      </c>
      <c r="E1347" s="327" t="s">
        <v>1454</v>
      </c>
    </row>
    <row r="1348" spans="1:5" x14ac:dyDescent="0.2">
      <c r="A1348" s="344"/>
      <c r="B1348" s="347"/>
      <c r="C1348" s="348"/>
      <c r="D1348" s="350"/>
      <c r="E1348" s="328" t="s">
        <v>1455</v>
      </c>
    </row>
    <row r="1349" spans="1:5" x14ac:dyDescent="0.2">
      <c r="A1349" s="351" t="s">
        <v>2120</v>
      </c>
      <c r="B1349" s="353" t="s">
        <v>2115</v>
      </c>
      <c r="C1349" s="354"/>
      <c r="D1349" s="357" t="s">
        <v>60</v>
      </c>
      <c r="E1349" s="325" t="s">
        <v>1454</v>
      </c>
    </row>
    <row r="1350" spans="1:5" x14ac:dyDescent="0.2">
      <c r="A1350" s="359"/>
      <c r="B1350" s="360"/>
      <c r="C1350" s="361"/>
      <c r="D1350" s="362"/>
      <c r="E1350" s="326" t="s">
        <v>1455</v>
      </c>
    </row>
    <row r="1351" spans="1:5" x14ac:dyDescent="0.2">
      <c r="A1351" s="343" t="s">
        <v>2121</v>
      </c>
      <c r="B1351" s="345" t="s">
        <v>2115</v>
      </c>
      <c r="C1351" s="346"/>
      <c r="D1351" s="349" t="s">
        <v>60</v>
      </c>
      <c r="E1351" s="327" t="s">
        <v>1454</v>
      </c>
    </row>
    <row r="1352" spans="1:5" x14ac:dyDescent="0.2">
      <c r="A1352" s="344"/>
      <c r="B1352" s="347"/>
      <c r="C1352" s="348"/>
      <c r="D1352" s="350"/>
      <c r="E1352" s="328" t="s">
        <v>1455</v>
      </c>
    </row>
    <row r="1353" spans="1:5" x14ac:dyDescent="0.2">
      <c r="A1353" s="351" t="s">
        <v>2122</v>
      </c>
      <c r="B1353" s="353" t="s">
        <v>2123</v>
      </c>
      <c r="C1353" s="354"/>
      <c r="D1353" s="357" t="s">
        <v>60</v>
      </c>
      <c r="E1353" s="325" t="s">
        <v>1454</v>
      </c>
    </row>
    <row r="1354" spans="1:5" x14ac:dyDescent="0.2">
      <c r="A1354" s="359"/>
      <c r="B1354" s="360"/>
      <c r="C1354" s="361"/>
      <c r="D1354" s="362"/>
      <c r="E1354" s="326" t="s">
        <v>1455</v>
      </c>
    </row>
    <row r="1355" spans="1:5" x14ac:dyDescent="0.2">
      <c r="A1355" s="343" t="s">
        <v>2124</v>
      </c>
      <c r="B1355" s="345" t="s">
        <v>2123</v>
      </c>
      <c r="C1355" s="346"/>
      <c r="D1355" s="349" t="s">
        <v>60</v>
      </c>
      <c r="E1355" s="327" t="s">
        <v>1454</v>
      </c>
    </row>
    <row r="1356" spans="1:5" x14ac:dyDescent="0.2">
      <c r="A1356" s="344"/>
      <c r="B1356" s="347"/>
      <c r="C1356" s="348"/>
      <c r="D1356" s="350"/>
      <c r="E1356" s="328" t="s">
        <v>1455</v>
      </c>
    </row>
    <row r="1357" spans="1:5" x14ac:dyDescent="0.2">
      <c r="A1357" s="351" t="s">
        <v>2125</v>
      </c>
      <c r="B1357" s="353" t="s">
        <v>2123</v>
      </c>
      <c r="C1357" s="354"/>
      <c r="D1357" s="357" t="s">
        <v>60</v>
      </c>
      <c r="E1357" s="325" t="s">
        <v>1454</v>
      </c>
    </row>
    <row r="1358" spans="1:5" x14ac:dyDescent="0.2">
      <c r="A1358" s="359"/>
      <c r="B1358" s="360"/>
      <c r="C1358" s="361"/>
      <c r="D1358" s="362"/>
      <c r="E1358" s="326" t="s">
        <v>1455</v>
      </c>
    </row>
    <row r="1359" spans="1:5" x14ac:dyDescent="0.2">
      <c r="A1359" s="343" t="s">
        <v>2126</v>
      </c>
      <c r="B1359" s="345" t="s">
        <v>2123</v>
      </c>
      <c r="C1359" s="346"/>
      <c r="D1359" s="349" t="s">
        <v>60</v>
      </c>
      <c r="E1359" s="327" t="s">
        <v>1454</v>
      </c>
    </row>
    <row r="1360" spans="1:5" x14ac:dyDescent="0.2">
      <c r="A1360" s="344"/>
      <c r="B1360" s="347"/>
      <c r="C1360" s="348"/>
      <c r="D1360" s="350"/>
      <c r="E1360" s="328" t="s">
        <v>1455</v>
      </c>
    </row>
    <row r="1361" spans="1:5" x14ac:dyDescent="0.2">
      <c r="A1361" s="351" t="s">
        <v>2127</v>
      </c>
      <c r="B1361" s="353" t="s">
        <v>2123</v>
      </c>
      <c r="C1361" s="354"/>
      <c r="D1361" s="357" t="s">
        <v>60</v>
      </c>
      <c r="E1361" s="325" t="s">
        <v>1454</v>
      </c>
    </row>
    <row r="1362" spans="1:5" x14ac:dyDescent="0.2">
      <c r="A1362" s="359"/>
      <c r="B1362" s="360"/>
      <c r="C1362" s="361"/>
      <c r="D1362" s="362"/>
      <c r="E1362" s="326" t="s">
        <v>1455</v>
      </c>
    </row>
    <row r="1363" spans="1:5" x14ac:dyDescent="0.2">
      <c r="A1363" s="343" t="s">
        <v>2128</v>
      </c>
      <c r="B1363" s="345" t="s">
        <v>2097</v>
      </c>
      <c r="C1363" s="346"/>
      <c r="D1363" s="349" t="s">
        <v>60</v>
      </c>
      <c r="E1363" s="327" t="s">
        <v>1454</v>
      </c>
    </row>
    <row r="1364" spans="1:5" x14ac:dyDescent="0.2">
      <c r="A1364" s="344"/>
      <c r="B1364" s="347"/>
      <c r="C1364" s="348"/>
      <c r="D1364" s="350"/>
      <c r="E1364" s="328" t="s">
        <v>1455</v>
      </c>
    </row>
    <row r="1365" spans="1:5" x14ac:dyDescent="0.2">
      <c r="A1365" s="351" t="s">
        <v>2050</v>
      </c>
      <c r="B1365" s="353"/>
      <c r="C1365" s="354"/>
      <c r="D1365" s="357" t="s">
        <v>60</v>
      </c>
      <c r="E1365" s="325" t="s">
        <v>1454</v>
      </c>
    </row>
    <row r="1366" spans="1:5" x14ac:dyDescent="0.2">
      <c r="A1366" s="359"/>
      <c r="B1366" s="360"/>
      <c r="C1366" s="361"/>
      <c r="D1366" s="362"/>
      <c r="E1366" s="326" t="s">
        <v>1455</v>
      </c>
    </row>
    <row r="1367" spans="1:5" x14ac:dyDescent="0.2">
      <c r="A1367" s="343" t="s">
        <v>2078</v>
      </c>
      <c r="B1367" s="345"/>
      <c r="C1367" s="346"/>
      <c r="D1367" s="349" t="s">
        <v>60</v>
      </c>
      <c r="E1367" s="327" t="s">
        <v>1454</v>
      </c>
    </row>
    <row r="1368" spans="1:5" x14ac:dyDescent="0.2">
      <c r="A1368" s="344"/>
      <c r="B1368" s="347"/>
      <c r="C1368" s="348"/>
      <c r="D1368" s="350"/>
      <c r="E1368" s="328" t="s">
        <v>1455</v>
      </c>
    </row>
    <row r="1369" spans="1:5" x14ac:dyDescent="0.2">
      <c r="A1369" s="351" t="s">
        <v>2097</v>
      </c>
      <c r="B1369" s="353"/>
      <c r="C1369" s="354"/>
      <c r="D1369" s="357" t="s">
        <v>60</v>
      </c>
      <c r="E1369" s="325" t="s">
        <v>1454</v>
      </c>
    </row>
    <row r="1370" spans="1:5" x14ac:dyDescent="0.2">
      <c r="A1370" s="359"/>
      <c r="B1370" s="360"/>
      <c r="C1370" s="361"/>
      <c r="D1370" s="362"/>
      <c r="E1370" s="326" t="s">
        <v>1455</v>
      </c>
    </row>
    <row r="1371" spans="1:5" x14ac:dyDescent="0.2">
      <c r="A1371" s="343" t="s">
        <v>2105</v>
      </c>
      <c r="B1371" s="345"/>
      <c r="C1371" s="346"/>
      <c r="D1371" s="349" t="s">
        <v>60</v>
      </c>
      <c r="E1371" s="327" t="s">
        <v>1454</v>
      </c>
    </row>
    <row r="1372" spans="1:5" x14ac:dyDescent="0.2">
      <c r="A1372" s="344"/>
      <c r="B1372" s="347"/>
      <c r="C1372" s="348"/>
      <c r="D1372" s="350"/>
      <c r="E1372" s="328" t="s">
        <v>1455</v>
      </c>
    </row>
    <row r="1373" spans="1:5" x14ac:dyDescent="0.2">
      <c r="A1373" s="351" t="s">
        <v>2066</v>
      </c>
      <c r="B1373" s="353"/>
      <c r="C1373" s="354"/>
      <c r="D1373" s="357" t="s">
        <v>60</v>
      </c>
      <c r="E1373" s="325" t="s">
        <v>1454</v>
      </c>
    </row>
    <row r="1374" spans="1:5" x14ac:dyDescent="0.2">
      <c r="A1374" s="359"/>
      <c r="B1374" s="360"/>
      <c r="C1374" s="361"/>
      <c r="D1374" s="362"/>
      <c r="E1374" s="326" t="s">
        <v>1455</v>
      </c>
    </row>
    <row r="1375" spans="1:5" x14ac:dyDescent="0.2">
      <c r="A1375" s="343" t="s">
        <v>2129</v>
      </c>
      <c r="B1375" s="345" t="s">
        <v>2097</v>
      </c>
      <c r="C1375" s="346"/>
      <c r="D1375" s="349" t="s">
        <v>60</v>
      </c>
      <c r="E1375" s="327" t="s">
        <v>1454</v>
      </c>
    </row>
    <row r="1376" spans="1:5" x14ac:dyDescent="0.2">
      <c r="A1376" s="344"/>
      <c r="B1376" s="347"/>
      <c r="C1376" s="348"/>
      <c r="D1376" s="350"/>
      <c r="E1376" s="328" t="s">
        <v>1455</v>
      </c>
    </row>
    <row r="1377" spans="1:5" x14ac:dyDescent="0.2">
      <c r="A1377" s="351" t="s">
        <v>2130</v>
      </c>
      <c r="B1377" s="353"/>
      <c r="C1377" s="354"/>
      <c r="D1377" s="357" t="s">
        <v>60</v>
      </c>
      <c r="E1377" s="325" t="s">
        <v>1454</v>
      </c>
    </row>
    <row r="1378" spans="1:5" x14ac:dyDescent="0.2">
      <c r="A1378" s="359"/>
      <c r="B1378" s="360"/>
      <c r="C1378" s="361"/>
      <c r="D1378" s="362"/>
      <c r="E1378" s="326" t="s">
        <v>1455</v>
      </c>
    </row>
    <row r="1379" spans="1:5" x14ac:dyDescent="0.2">
      <c r="A1379" s="343" t="s">
        <v>2131</v>
      </c>
      <c r="B1379" s="345" t="s">
        <v>2123</v>
      </c>
      <c r="C1379" s="346"/>
      <c r="D1379" s="349" t="s">
        <v>60</v>
      </c>
      <c r="E1379" s="327" t="s">
        <v>1454</v>
      </c>
    </row>
    <row r="1380" spans="1:5" x14ac:dyDescent="0.2">
      <c r="A1380" s="344"/>
      <c r="B1380" s="347"/>
      <c r="C1380" s="348"/>
      <c r="D1380" s="350"/>
      <c r="E1380" s="328" t="s">
        <v>1455</v>
      </c>
    </row>
    <row r="1381" spans="1:5" x14ac:dyDescent="0.2">
      <c r="A1381" s="351" t="s">
        <v>2111</v>
      </c>
      <c r="B1381" s="353"/>
      <c r="C1381" s="354"/>
      <c r="D1381" s="357" t="s">
        <v>60</v>
      </c>
      <c r="E1381" s="325" t="s">
        <v>1454</v>
      </c>
    </row>
    <row r="1382" spans="1:5" x14ac:dyDescent="0.2">
      <c r="A1382" s="359"/>
      <c r="B1382" s="360"/>
      <c r="C1382" s="361"/>
      <c r="D1382" s="362"/>
      <c r="E1382" s="326" t="s">
        <v>1455</v>
      </c>
    </row>
    <row r="1383" spans="1:5" x14ac:dyDescent="0.2">
      <c r="A1383" s="343" t="s">
        <v>2094</v>
      </c>
      <c r="B1383" s="345"/>
      <c r="C1383" s="346"/>
      <c r="D1383" s="349" t="s">
        <v>60</v>
      </c>
      <c r="E1383" s="327" t="s">
        <v>1454</v>
      </c>
    </row>
    <row r="1384" spans="1:5" x14ac:dyDescent="0.2">
      <c r="A1384" s="344"/>
      <c r="B1384" s="347"/>
      <c r="C1384" s="348"/>
      <c r="D1384" s="350"/>
      <c r="E1384" s="328" t="s">
        <v>1455</v>
      </c>
    </row>
    <row r="1385" spans="1:5" x14ac:dyDescent="0.2">
      <c r="A1385" s="351" t="s">
        <v>2115</v>
      </c>
      <c r="B1385" s="353"/>
      <c r="C1385" s="354"/>
      <c r="D1385" s="357" t="s">
        <v>60</v>
      </c>
      <c r="E1385" s="325" t="s">
        <v>1454</v>
      </c>
    </row>
    <row r="1386" spans="1:5" x14ac:dyDescent="0.2">
      <c r="A1386" s="359"/>
      <c r="B1386" s="360"/>
      <c r="C1386" s="361"/>
      <c r="D1386" s="362"/>
      <c r="E1386" s="326" t="s">
        <v>1455</v>
      </c>
    </row>
    <row r="1387" spans="1:5" x14ac:dyDescent="0.2">
      <c r="A1387" s="343" t="s">
        <v>2123</v>
      </c>
      <c r="B1387" s="345"/>
      <c r="C1387" s="346"/>
      <c r="D1387" s="349" t="s">
        <v>60</v>
      </c>
      <c r="E1387" s="327" t="s">
        <v>1454</v>
      </c>
    </row>
    <row r="1388" spans="1:5" x14ac:dyDescent="0.2">
      <c r="A1388" s="344"/>
      <c r="B1388" s="347"/>
      <c r="C1388" s="348"/>
      <c r="D1388" s="350"/>
      <c r="E1388" s="328" t="s">
        <v>1455</v>
      </c>
    </row>
    <row r="1389" spans="1:5" x14ac:dyDescent="0.2">
      <c r="A1389" s="351" t="s">
        <v>2132</v>
      </c>
      <c r="B1389" s="353" t="s">
        <v>2133</v>
      </c>
      <c r="C1389" s="354"/>
      <c r="D1389" s="357" t="s">
        <v>61</v>
      </c>
      <c r="E1389" s="325" t="s">
        <v>1454</v>
      </c>
    </row>
    <row r="1390" spans="1:5" x14ac:dyDescent="0.2">
      <c r="A1390" s="359"/>
      <c r="B1390" s="360"/>
      <c r="C1390" s="361"/>
      <c r="D1390" s="362"/>
      <c r="E1390" s="326" t="s">
        <v>1455</v>
      </c>
    </row>
    <row r="1391" spans="1:5" x14ac:dyDescent="0.2">
      <c r="A1391" s="343" t="s">
        <v>2134</v>
      </c>
      <c r="B1391" s="345" t="s">
        <v>2133</v>
      </c>
      <c r="C1391" s="346"/>
      <c r="D1391" s="349" t="s">
        <v>61</v>
      </c>
      <c r="E1391" s="327" t="s">
        <v>1454</v>
      </c>
    </row>
    <row r="1392" spans="1:5" x14ac:dyDescent="0.2">
      <c r="A1392" s="344"/>
      <c r="B1392" s="347"/>
      <c r="C1392" s="348"/>
      <c r="D1392" s="350"/>
      <c r="E1392" s="328" t="s">
        <v>1455</v>
      </c>
    </row>
    <row r="1393" spans="1:5" x14ac:dyDescent="0.2">
      <c r="A1393" s="351" t="s">
        <v>2135</v>
      </c>
      <c r="B1393" s="353" t="s">
        <v>2133</v>
      </c>
      <c r="C1393" s="354"/>
      <c r="D1393" s="357" t="s">
        <v>61</v>
      </c>
      <c r="E1393" s="325" t="s">
        <v>1454</v>
      </c>
    </row>
    <row r="1394" spans="1:5" x14ac:dyDescent="0.2">
      <c r="A1394" s="359"/>
      <c r="B1394" s="360"/>
      <c r="C1394" s="361"/>
      <c r="D1394" s="362"/>
      <c r="E1394" s="326" t="s">
        <v>1455</v>
      </c>
    </row>
    <row r="1395" spans="1:5" x14ac:dyDescent="0.2">
      <c r="A1395" s="343" t="s">
        <v>1716</v>
      </c>
      <c r="B1395" s="345" t="s">
        <v>2133</v>
      </c>
      <c r="C1395" s="346"/>
      <c r="D1395" s="349" t="s">
        <v>61</v>
      </c>
      <c r="E1395" s="327" t="s">
        <v>1454</v>
      </c>
    </row>
    <row r="1396" spans="1:5" x14ac:dyDescent="0.2">
      <c r="A1396" s="344"/>
      <c r="B1396" s="347"/>
      <c r="C1396" s="348"/>
      <c r="D1396" s="350"/>
      <c r="E1396" s="328" t="s">
        <v>1455</v>
      </c>
    </row>
    <row r="1397" spans="1:5" x14ac:dyDescent="0.2">
      <c r="A1397" s="351" t="s">
        <v>2136</v>
      </c>
      <c r="B1397" s="353" t="s">
        <v>2133</v>
      </c>
      <c r="C1397" s="354"/>
      <c r="D1397" s="357" t="s">
        <v>61</v>
      </c>
      <c r="E1397" s="325" t="s">
        <v>1454</v>
      </c>
    </row>
    <row r="1398" spans="1:5" x14ac:dyDescent="0.2">
      <c r="A1398" s="359"/>
      <c r="B1398" s="360"/>
      <c r="C1398" s="361"/>
      <c r="D1398" s="362"/>
      <c r="E1398" s="326" t="s">
        <v>1455</v>
      </c>
    </row>
    <row r="1399" spans="1:5" x14ac:dyDescent="0.2">
      <c r="A1399" s="343" t="s">
        <v>2137</v>
      </c>
      <c r="B1399" s="345" t="s">
        <v>2133</v>
      </c>
      <c r="C1399" s="346"/>
      <c r="D1399" s="349" t="s">
        <v>61</v>
      </c>
      <c r="E1399" s="327" t="s">
        <v>1454</v>
      </c>
    </row>
    <row r="1400" spans="1:5" x14ac:dyDescent="0.2">
      <c r="A1400" s="344"/>
      <c r="B1400" s="347"/>
      <c r="C1400" s="348"/>
      <c r="D1400" s="350"/>
      <c r="E1400" s="328" t="s">
        <v>1455</v>
      </c>
    </row>
    <row r="1401" spans="1:5" x14ac:dyDescent="0.2">
      <c r="A1401" s="351" t="s">
        <v>2138</v>
      </c>
      <c r="B1401" s="353" t="s">
        <v>2133</v>
      </c>
      <c r="C1401" s="354"/>
      <c r="D1401" s="357" t="s">
        <v>61</v>
      </c>
      <c r="E1401" s="325" t="s">
        <v>1454</v>
      </c>
    </row>
    <row r="1402" spans="1:5" x14ac:dyDescent="0.2">
      <c r="A1402" s="359"/>
      <c r="B1402" s="360"/>
      <c r="C1402" s="361"/>
      <c r="D1402" s="362"/>
      <c r="E1402" s="326" t="s">
        <v>1455</v>
      </c>
    </row>
    <row r="1403" spans="1:5" x14ac:dyDescent="0.2">
      <c r="A1403" s="343" t="s">
        <v>2139</v>
      </c>
      <c r="B1403" s="345" t="s">
        <v>2133</v>
      </c>
      <c r="C1403" s="346"/>
      <c r="D1403" s="349" t="s">
        <v>61</v>
      </c>
      <c r="E1403" s="327" t="s">
        <v>1454</v>
      </c>
    </row>
    <row r="1404" spans="1:5" x14ac:dyDescent="0.2">
      <c r="A1404" s="344"/>
      <c r="B1404" s="347"/>
      <c r="C1404" s="348"/>
      <c r="D1404" s="350"/>
      <c r="E1404" s="328" t="s">
        <v>1455</v>
      </c>
    </row>
    <row r="1405" spans="1:5" x14ac:dyDescent="0.2">
      <c r="A1405" s="351" t="s">
        <v>2140</v>
      </c>
      <c r="B1405" s="353" t="s">
        <v>2133</v>
      </c>
      <c r="C1405" s="354"/>
      <c r="D1405" s="357" t="s">
        <v>61</v>
      </c>
      <c r="E1405" s="325" t="s">
        <v>1454</v>
      </c>
    </row>
    <row r="1406" spans="1:5" x14ac:dyDescent="0.2">
      <c r="A1406" s="359"/>
      <c r="B1406" s="360"/>
      <c r="C1406" s="361"/>
      <c r="D1406" s="362"/>
      <c r="E1406" s="326" t="s">
        <v>1455</v>
      </c>
    </row>
    <row r="1407" spans="1:5" x14ac:dyDescent="0.2">
      <c r="A1407" s="343" t="s">
        <v>2141</v>
      </c>
      <c r="B1407" s="345" t="s">
        <v>2133</v>
      </c>
      <c r="C1407" s="346"/>
      <c r="D1407" s="349" t="s">
        <v>61</v>
      </c>
      <c r="E1407" s="327" t="s">
        <v>1454</v>
      </c>
    </row>
    <row r="1408" spans="1:5" x14ac:dyDescent="0.2">
      <c r="A1408" s="344"/>
      <c r="B1408" s="347"/>
      <c r="C1408" s="348"/>
      <c r="D1408" s="350"/>
      <c r="E1408" s="328" t="s">
        <v>1455</v>
      </c>
    </row>
    <row r="1409" spans="1:5" x14ac:dyDescent="0.2">
      <c r="A1409" s="351" t="s">
        <v>2142</v>
      </c>
      <c r="B1409" s="353" t="s">
        <v>2133</v>
      </c>
      <c r="C1409" s="354"/>
      <c r="D1409" s="357" t="s">
        <v>61</v>
      </c>
      <c r="E1409" s="325" t="s">
        <v>1454</v>
      </c>
    </row>
    <row r="1410" spans="1:5" x14ac:dyDescent="0.2">
      <c r="A1410" s="359"/>
      <c r="B1410" s="360"/>
      <c r="C1410" s="361"/>
      <c r="D1410" s="362"/>
      <c r="E1410" s="326" t="s">
        <v>1455</v>
      </c>
    </row>
    <row r="1411" spans="1:5" x14ac:dyDescent="0.2">
      <c r="A1411" s="343" t="s">
        <v>2143</v>
      </c>
      <c r="B1411" s="345" t="s">
        <v>2133</v>
      </c>
      <c r="C1411" s="346"/>
      <c r="D1411" s="349" t="s">
        <v>61</v>
      </c>
      <c r="E1411" s="327" t="s">
        <v>1454</v>
      </c>
    </row>
    <row r="1412" spans="1:5" x14ac:dyDescent="0.2">
      <c r="A1412" s="344"/>
      <c r="B1412" s="347"/>
      <c r="C1412" s="348"/>
      <c r="D1412" s="350"/>
      <c r="E1412" s="328" t="s">
        <v>1455</v>
      </c>
    </row>
    <row r="1413" spans="1:5" x14ac:dyDescent="0.2">
      <c r="A1413" s="351" t="s">
        <v>2144</v>
      </c>
      <c r="B1413" s="353" t="s">
        <v>2133</v>
      </c>
      <c r="C1413" s="354"/>
      <c r="D1413" s="357" t="s">
        <v>61</v>
      </c>
      <c r="E1413" s="325" t="s">
        <v>1454</v>
      </c>
    </row>
    <row r="1414" spans="1:5" x14ac:dyDescent="0.2">
      <c r="A1414" s="359"/>
      <c r="B1414" s="360"/>
      <c r="C1414" s="361"/>
      <c r="D1414" s="362"/>
      <c r="E1414" s="326" t="s">
        <v>1455</v>
      </c>
    </row>
    <row r="1415" spans="1:5" x14ac:dyDescent="0.2">
      <c r="A1415" s="343" t="s">
        <v>2145</v>
      </c>
      <c r="B1415" s="345" t="s">
        <v>2133</v>
      </c>
      <c r="C1415" s="346"/>
      <c r="D1415" s="349" t="s">
        <v>61</v>
      </c>
      <c r="E1415" s="327" t="s">
        <v>1454</v>
      </c>
    </row>
    <row r="1416" spans="1:5" x14ac:dyDescent="0.2">
      <c r="A1416" s="344"/>
      <c r="B1416" s="347"/>
      <c r="C1416" s="348"/>
      <c r="D1416" s="350"/>
      <c r="E1416" s="328" t="s">
        <v>1455</v>
      </c>
    </row>
    <row r="1417" spans="1:5" x14ac:dyDescent="0.2">
      <c r="A1417" s="351" t="s">
        <v>2146</v>
      </c>
      <c r="B1417" s="353" t="s">
        <v>2133</v>
      </c>
      <c r="C1417" s="354"/>
      <c r="D1417" s="357" t="s">
        <v>61</v>
      </c>
      <c r="E1417" s="325" t="s">
        <v>1454</v>
      </c>
    </row>
    <row r="1418" spans="1:5" x14ac:dyDescent="0.2">
      <c r="A1418" s="359"/>
      <c r="B1418" s="360"/>
      <c r="C1418" s="361"/>
      <c r="D1418" s="362"/>
      <c r="E1418" s="326" t="s">
        <v>1455</v>
      </c>
    </row>
    <row r="1419" spans="1:5" x14ac:dyDescent="0.2">
      <c r="A1419" s="343" t="s">
        <v>2147</v>
      </c>
      <c r="B1419" s="345" t="s">
        <v>2133</v>
      </c>
      <c r="C1419" s="346"/>
      <c r="D1419" s="349" t="s">
        <v>61</v>
      </c>
      <c r="E1419" s="327" t="s">
        <v>1454</v>
      </c>
    </row>
    <row r="1420" spans="1:5" x14ac:dyDescent="0.2">
      <c r="A1420" s="344"/>
      <c r="B1420" s="347"/>
      <c r="C1420" s="348"/>
      <c r="D1420" s="350"/>
      <c r="E1420" s="328" t="s">
        <v>1455</v>
      </c>
    </row>
    <row r="1421" spans="1:5" x14ac:dyDescent="0.2">
      <c r="A1421" s="351" t="s">
        <v>2148</v>
      </c>
      <c r="B1421" s="353" t="s">
        <v>2133</v>
      </c>
      <c r="C1421" s="354"/>
      <c r="D1421" s="357" t="s">
        <v>61</v>
      </c>
      <c r="E1421" s="325" t="s">
        <v>1454</v>
      </c>
    </row>
    <row r="1422" spans="1:5" x14ac:dyDescent="0.2">
      <c r="A1422" s="359"/>
      <c r="B1422" s="360"/>
      <c r="C1422" s="361"/>
      <c r="D1422" s="362"/>
      <c r="E1422" s="326" t="s">
        <v>1455</v>
      </c>
    </row>
    <row r="1423" spans="1:5" x14ac:dyDescent="0.2">
      <c r="A1423" s="343" t="s">
        <v>2149</v>
      </c>
      <c r="B1423" s="345" t="s">
        <v>2133</v>
      </c>
      <c r="C1423" s="346"/>
      <c r="D1423" s="349" t="s">
        <v>61</v>
      </c>
      <c r="E1423" s="327" t="s">
        <v>1454</v>
      </c>
    </row>
    <row r="1424" spans="1:5" x14ac:dyDescent="0.2">
      <c r="A1424" s="344"/>
      <c r="B1424" s="347"/>
      <c r="C1424" s="348"/>
      <c r="D1424" s="350"/>
      <c r="E1424" s="328" t="s">
        <v>1455</v>
      </c>
    </row>
    <row r="1425" spans="1:5" x14ac:dyDescent="0.2">
      <c r="A1425" s="351" t="s">
        <v>2150</v>
      </c>
      <c r="B1425" s="353" t="s">
        <v>2133</v>
      </c>
      <c r="C1425" s="354"/>
      <c r="D1425" s="357" t="s">
        <v>61</v>
      </c>
      <c r="E1425" s="325" t="s">
        <v>1454</v>
      </c>
    </row>
    <row r="1426" spans="1:5" x14ac:dyDescent="0.2">
      <c r="A1426" s="359"/>
      <c r="B1426" s="360"/>
      <c r="C1426" s="361"/>
      <c r="D1426" s="362"/>
      <c r="E1426" s="326" t="s">
        <v>1455</v>
      </c>
    </row>
    <row r="1427" spans="1:5" x14ac:dyDescent="0.2">
      <c r="A1427" s="343" t="s">
        <v>2151</v>
      </c>
      <c r="B1427" s="345" t="s">
        <v>2152</v>
      </c>
      <c r="C1427" s="346"/>
      <c r="D1427" s="349" t="s">
        <v>61</v>
      </c>
      <c r="E1427" s="327" t="s">
        <v>1454</v>
      </c>
    </row>
    <row r="1428" spans="1:5" x14ac:dyDescent="0.2">
      <c r="A1428" s="344"/>
      <c r="B1428" s="347"/>
      <c r="C1428" s="348"/>
      <c r="D1428" s="350"/>
      <c r="E1428" s="328" t="s">
        <v>1455</v>
      </c>
    </row>
    <row r="1429" spans="1:5" x14ac:dyDescent="0.2">
      <c r="A1429" s="351" t="s">
        <v>2153</v>
      </c>
      <c r="B1429" s="353" t="s">
        <v>2152</v>
      </c>
      <c r="C1429" s="354"/>
      <c r="D1429" s="357" t="s">
        <v>61</v>
      </c>
      <c r="E1429" s="325" t="s">
        <v>1454</v>
      </c>
    </row>
    <row r="1430" spans="1:5" x14ac:dyDescent="0.2">
      <c r="A1430" s="359"/>
      <c r="B1430" s="360"/>
      <c r="C1430" s="361"/>
      <c r="D1430" s="362"/>
      <c r="E1430" s="326" t="s">
        <v>1455</v>
      </c>
    </row>
    <row r="1431" spans="1:5" x14ac:dyDescent="0.2">
      <c r="A1431" s="343" t="s">
        <v>2154</v>
      </c>
      <c r="B1431" s="345" t="s">
        <v>2152</v>
      </c>
      <c r="C1431" s="346"/>
      <c r="D1431" s="349" t="s">
        <v>61</v>
      </c>
      <c r="E1431" s="327" t="s">
        <v>1454</v>
      </c>
    </row>
    <row r="1432" spans="1:5" x14ac:dyDescent="0.2">
      <c r="A1432" s="344"/>
      <c r="B1432" s="347"/>
      <c r="C1432" s="348"/>
      <c r="D1432" s="350"/>
      <c r="E1432" s="328" t="s">
        <v>1455</v>
      </c>
    </row>
    <row r="1433" spans="1:5" x14ac:dyDescent="0.2">
      <c r="A1433" s="351" t="s">
        <v>2155</v>
      </c>
      <c r="B1433" s="353" t="s">
        <v>2152</v>
      </c>
      <c r="C1433" s="354"/>
      <c r="D1433" s="357" t="s">
        <v>61</v>
      </c>
      <c r="E1433" s="325" t="s">
        <v>1454</v>
      </c>
    </row>
    <row r="1434" spans="1:5" x14ac:dyDescent="0.2">
      <c r="A1434" s="359"/>
      <c r="B1434" s="360"/>
      <c r="C1434" s="361"/>
      <c r="D1434" s="362"/>
      <c r="E1434" s="326" t="s">
        <v>1455</v>
      </c>
    </row>
    <row r="1435" spans="1:5" x14ac:dyDescent="0.2">
      <c r="A1435" s="343" t="s">
        <v>2156</v>
      </c>
      <c r="B1435" s="345" t="s">
        <v>2152</v>
      </c>
      <c r="C1435" s="346"/>
      <c r="D1435" s="349" t="s">
        <v>61</v>
      </c>
      <c r="E1435" s="327" t="s">
        <v>1454</v>
      </c>
    </row>
    <row r="1436" spans="1:5" x14ac:dyDescent="0.2">
      <c r="A1436" s="344"/>
      <c r="B1436" s="347"/>
      <c r="C1436" s="348"/>
      <c r="D1436" s="350"/>
      <c r="E1436" s="328" t="s">
        <v>1455</v>
      </c>
    </row>
    <row r="1437" spans="1:5" x14ac:dyDescent="0.2">
      <c r="A1437" s="351" t="s">
        <v>2157</v>
      </c>
      <c r="B1437" s="353" t="s">
        <v>2152</v>
      </c>
      <c r="C1437" s="354"/>
      <c r="D1437" s="357" t="s">
        <v>61</v>
      </c>
      <c r="E1437" s="325" t="s">
        <v>1454</v>
      </c>
    </row>
    <row r="1438" spans="1:5" x14ac:dyDescent="0.2">
      <c r="A1438" s="359"/>
      <c r="B1438" s="360"/>
      <c r="C1438" s="361"/>
      <c r="D1438" s="362"/>
      <c r="E1438" s="326" t="s">
        <v>1455</v>
      </c>
    </row>
    <row r="1439" spans="1:5" x14ac:dyDescent="0.2">
      <c r="A1439" s="343" t="s">
        <v>1971</v>
      </c>
      <c r="B1439" s="345" t="s">
        <v>2152</v>
      </c>
      <c r="C1439" s="346"/>
      <c r="D1439" s="349" t="s">
        <v>61</v>
      </c>
      <c r="E1439" s="327" t="s">
        <v>1454</v>
      </c>
    </row>
    <row r="1440" spans="1:5" x14ac:dyDescent="0.2">
      <c r="A1440" s="344"/>
      <c r="B1440" s="347"/>
      <c r="C1440" s="348"/>
      <c r="D1440" s="350"/>
      <c r="E1440" s="328" t="s">
        <v>1455</v>
      </c>
    </row>
    <row r="1441" spans="1:5" x14ac:dyDescent="0.2">
      <c r="A1441" s="351" t="s">
        <v>2158</v>
      </c>
      <c r="B1441" s="353" t="s">
        <v>2152</v>
      </c>
      <c r="C1441" s="354"/>
      <c r="D1441" s="357" t="s">
        <v>61</v>
      </c>
      <c r="E1441" s="325" t="s">
        <v>1454</v>
      </c>
    </row>
    <row r="1442" spans="1:5" x14ac:dyDescent="0.2">
      <c r="A1442" s="359"/>
      <c r="B1442" s="360"/>
      <c r="C1442" s="361"/>
      <c r="D1442" s="362"/>
      <c r="E1442" s="326" t="s">
        <v>1455</v>
      </c>
    </row>
    <row r="1443" spans="1:5" x14ac:dyDescent="0.2">
      <c r="A1443" s="343" t="s">
        <v>2159</v>
      </c>
      <c r="B1443" s="345" t="s">
        <v>2152</v>
      </c>
      <c r="C1443" s="346"/>
      <c r="D1443" s="349" t="s">
        <v>61</v>
      </c>
      <c r="E1443" s="327" t="s">
        <v>1454</v>
      </c>
    </row>
    <row r="1444" spans="1:5" x14ac:dyDescent="0.2">
      <c r="A1444" s="344"/>
      <c r="B1444" s="347"/>
      <c r="C1444" s="348"/>
      <c r="D1444" s="350"/>
      <c r="E1444" s="328" t="s">
        <v>1455</v>
      </c>
    </row>
    <row r="1445" spans="1:5" x14ac:dyDescent="0.2">
      <c r="A1445" s="351" t="s">
        <v>2160</v>
      </c>
      <c r="B1445" s="353" t="s">
        <v>2152</v>
      </c>
      <c r="C1445" s="354"/>
      <c r="D1445" s="357" t="s">
        <v>61</v>
      </c>
      <c r="E1445" s="325" t="s">
        <v>1454</v>
      </c>
    </row>
    <row r="1446" spans="1:5" x14ac:dyDescent="0.2">
      <c r="A1446" s="359"/>
      <c r="B1446" s="360"/>
      <c r="C1446" s="361"/>
      <c r="D1446" s="362"/>
      <c r="E1446" s="326" t="s">
        <v>1455</v>
      </c>
    </row>
    <row r="1447" spans="1:5" x14ac:dyDescent="0.2">
      <c r="A1447" s="343" t="s">
        <v>2161</v>
      </c>
      <c r="B1447" s="345" t="s">
        <v>2152</v>
      </c>
      <c r="C1447" s="346"/>
      <c r="D1447" s="349" t="s">
        <v>61</v>
      </c>
      <c r="E1447" s="327" t="s">
        <v>1454</v>
      </c>
    </row>
    <row r="1448" spans="1:5" x14ac:dyDescent="0.2">
      <c r="A1448" s="344"/>
      <c r="B1448" s="347"/>
      <c r="C1448" s="348"/>
      <c r="D1448" s="350"/>
      <c r="E1448" s="328" t="s">
        <v>1455</v>
      </c>
    </row>
    <row r="1449" spans="1:5" x14ac:dyDescent="0.2">
      <c r="A1449" s="351" t="s">
        <v>2162</v>
      </c>
      <c r="B1449" s="353" t="s">
        <v>2163</v>
      </c>
      <c r="C1449" s="354"/>
      <c r="D1449" s="357" t="s">
        <v>61</v>
      </c>
      <c r="E1449" s="325" t="s">
        <v>1454</v>
      </c>
    </row>
    <row r="1450" spans="1:5" x14ac:dyDescent="0.2">
      <c r="A1450" s="359"/>
      <c r="B1450" s="360"/>
      <c r="C1450" s="361"/>
      <c r="D1450" s="362"/>
      <c r="E1450" s="326" t="s">
        <v>1455</v>
      </c>
    </row>
    <row r="1451" spans="1:5" x14ac:dyDescent="0.2">
      <c r="A1451" s="343" t="s">
        <v>2164</v>
      </c>
      <c r="B1451" s="345" t="s">
        <v>2163</v>
      </c>
      <c r="C1451" s="346"/>
      <c r="D1451" s="349" t="s">
        <v>61</v>
      </c>
      <c r="E1451" s="327" t="s">
        <v>1454</v>
      </c>
    </row>
    <row r="1452" spans="1:5" x14ac:dyDescent="0.2">
      <c r="A1452" s="344"/>
      <c r="B1452" s="347"/>
      <c r="C1452" s="348"/>
      <c r="D1452" s="350"/>
      <c r="E1452" s="328" t="s">
        <v>1455</v>
      </c>
    </row>
    <row r="1453" spans="1:5" x14ac:dyDescent="0.2">
      <c r="A1453" s="351" t="s">
        <v>2165</v>
      </c>
      <c r="B1453" s="353" t="s">
        <v>2163</v>
      </c>
      <c r="C1453" s="354"/>
      <c r="D1453" s="357" t="s">
        <v>61</v>
      </c>
      <c r="E1453" s="325" t="s">
        <v>1454</v>
      </c>
    </row>
    <row r="1454" spans="1:5" x14ac:dyDescent="0.2">
      <c r="A1454" s="359"/>
      <c r="B1454" s="360"/>
      <c r="C1454" s="361"/>
      <c r="D1454" s="362"/>
      <c r="E1454" s="326" t="s">
        <v>1455</v>
      </c>
    </row>
    <row r="1455" spans="1:5" x14ac:dyDescent="0.2">
      <c r="A1455" s="343" t="s">
        <v>2166</v>
      </c>
      <c r="B1455" s="345" t="s">
        <v>2163</v>
      </c>
      <c r="C1455" s="346"/>
      <c r="D1455" s="349" t="s">
        <v>61</v>
      </c>
      <c r="E1455" s="327" t="s">
        <v>1454</v>
      </c>
    </row>
    <row r="1456" spans="1:5" x14ac:dyDescent="0.2">
      <c r="A1456" s="344"/>
      <c r="B1456" s="347"/>
      <c r="C1456" s="348"/>
      <c r="D1456" s="350"/>
      <c r="E1456" s="328" t="s">
        <v>1455</v>
      </c>
    </row>
    <row r="1457" spans="1:5" x14ac:dyDescent="0.2">
      <c r="A1457" s="351" t="s">
        <v>1941</v>
      </c>
      <c r="B1457" s="353" t="s">
        <v>2163</v>
      </c>
      <c r="C1457" s="354"/>
      <c r="D1457" s="357" t="s">
        <v>61</v>
      </c>
      <c r="E1457" s="325" t="s">
        <v>1454</v>
      </c>
    </row>
    <row r="1458" spans="1:5" x14ac:dyDescent="0.2">
      <c r="A1458" s="359"/>
      <c r="B1458" s="360"/>
      <c r="C1458" s="361"/>
      <c r="D1458" s="362"/>
      <c r="E1458" s="326" t="s">
        <v>1455</v>
      </c>
    </row>
    <row r="1459" spans="1:5" x14ac:dyDescent="0.2">
      <c r="A1459" s="343" t="s">
        <v>2167</v>
      </c>
      <c r="B1459" s="345" t="s">
        <v>2163</v>
      </c>
      <c r="C1459" s="346"/>
      <c r="D1459" s="349" t="s">
        <v>61</v>
      </c>
      <c r="E1459" s="327" t="s">
        <v>1454</v>
      </c>
    </row>
    <row r="1460" spans="1:5" x14ac:dyDescent="0.2">
      <c r="A1460" s="344"/>
      <c r="B1460" s="347"/>
      <c r="C1460" s="348"/>
      <c r="D1460" s="350"/>
      <c r="E1460" s="328" t="s">
        <v>1455</v>
      </c>
    </row>
    <row r="1461" spans="1:5" x14ac:dyDescent="0.2">
      <c r="A1461" s="351" t="s">
        <v>2168</v>
      </c>
      <c r="B1461" s="353" t="s">
        <v>2163</v>
      </c>
      <c r="C1461" s="354"/>
      <c r="D1461" s="357" t="s">
        <v>61</v>
      </c>
      <c r="E1461" s="325" t="s">
        <v>1454</v>
      </c>
    </row>
    <row r="1462" spans="1:5" x14ac:dyDescent="0.2">
      <c r="A1462" s="359"/>
      <c r="B1462" s="360"/>
      <c r="C1462" s="361"/>
      <c r="D1462" s="362"/>
      <c r="E1462" s="326" t="s">
        <v>1455</v>
      </c>
    </row>
    <row r="1463" spans="1:5" x14ac:dyDescent="0.2">
      <c r="A1463" s="343" t="s">
        <v>2169</v>
      </c>
      <c r="B1463" s="345" t="s">
        <v>2163</v>
      </c>
      <c r="C1463" s="346"/>
      <c r="D1463" s="349" t="s">
        <v>61</v>
      </c>
      <c r="E1463" s="327" t="s">
        <v>1454</v>
      </c>
    </row>
    <row r="1464" spans="1:5" x14ac:dyDescent="0.2">
      <c r="A1464" s="344"/>
      <c r="B1464" s="347"/>
      <c r="C1464" s="348"/>
      <c r="D1464" s="350"/>
      <c r="E1464" s="328" t="s">
        <v>1455</v>
      </c>
    </row>
    <row r="1465" spans="1:5" x14ac:dyDescent="0.2">
      <c r="A1465" s="351" t="s">
        <v>2170</v>
      </c>
      <c r="B1465" s="353" t="s">
        <v>2163</v>
      </c>
      <c r="C1465" s="354"/>
      <c r="D1465" s="357" t="s">
        <v>61</v>
      </c>
      <c r="E1465" s="325" t="s">
        <v>1454</v>
      </c>
    </row>
    <row r="1466" spans="1:5" x14ac:dyDescent="0.2">
      <c r="A1466" s="359"/>
      <c r="B1466" s="360"/>
      <c r="C1466" s="361"/>
      <c r="D1466" s="362"/>
      <c r="E1466" s="326" t="s">
        <v>1455</v>
      </c>
    </row>
    <row r="1467" spans="1:5" x14ac:dyDescent="0.2">
      <c r="A1467" s="343" t="s">
        <v>2171</v>
      </c>
      <c r="B1467" s="345" t="s">
        <v>2163</v>
      </c>
      <c r="C1467" s="346"/>
      <c r="D1467" s="349" t="s">
        <v>61</v>
      </c>
      <c r="E1467" s="327" t="s">
        <v>1454</v>
      </c>
    </row>
    <row r="1468" spans="1:5" x14ac:dyDescent="0.2">
      <c r="A1468" s="344"/>
      <c r="B1468" s="347"/>
      <c r="C1468" s="348"/>
      <c r="D1468" s="350"/>
      <c r="E1468" s="328" t="s">
        <v>1455</v>
      </c>
    </row>
    <row r="1469" spans="1:5" x14ac:dyDescent="0.2">
      <c r="A1469" s="351" t="s">
        <v>2172</v>
      </c>
      <c r="B1469" s="353" t="s">
        <v>2163</v>
      </c>
      <c r="C1469" s="354"/>
      <c r="D1469" s="357" t="s">
        <v>61</v>
      </c>
      <c r="E1469" s="325" t="s">
        <v>1454</v>
      </c>
    </row>
    <row r="1470" spans="1:5" x14ac:dyDescent="0.2">
      <c r="A1470" s="359"/>
      <c r="B1470" s="360"/>
      <c r="C1470" s="361"/>
      <c r="D1470" s="362"/>
      <c r="E1470" s="326" t="s">
        <v>1455</v>
      </c>
    </row>
    <row r="1471" spans="1:5" x14ac:dyDescent="0.2">
      <c r="A1471" s="343" t="s">
        <v>2173</v>
      </c>
      <c r="B1471" s="345" t="s">
        <v>2163</v>
      </c>
      <c r="C1471" s="346"/>
      <c r="D1471" s="349" t="s">
        <v>61</v>
      </c>
      <c r="E1471" s="327" t="s">
        <v>1454</v>
      </c>
    </row>
    <row r="1472" spans="1:5" x14ac:dyDescent="0.2">
      <c r="A1472" s="344"/>
      <c r="B1472" s="347"/>
      <c r="C1472" s="348"/>
      <c r="D1472" s="350"/>
      <c r="E1472" s="328" t="s">
        <v>1455</v>
      </c>
    </row>
    <row r="1473" spans="1:5" x14ac:dyDescent="0.2">
      <c r="A1473" s="351" t="s">
        <v>2174</v>
      </c>
      <c r="B1473" s="353" t="s">
        <v>2163</v>
      </c>
      <c r="C1473" s="354"/>
      <c r="D1473" s="357" t="s">
        <v>61</v>
      </c>
      <c r="E1473" s="325" t="s">
        <v>1454</v>
      </c>
    </row>
    <row r="1474" spans="1:5" x14ac:dyDescent="0.2">
      <c r="A1474" s="359"/>
      <c r="B1474" s="360"/>
      <c r="C1474" s="361"/>
      <c r="D1474" s="362"/>
      <c r="E1474" s="326" t="s">
        <v>1455</v>
      </c>
    </row>
    <row r="1475" spans="1:5" x14ac:dyDescent="0.2">
      <c r="A1475" s="343" t="s">
        <v>2175</v>
      </c>
      <c r="B1475" s="345" t="s">
        <v>2163</v>
      </c>
      <c r="C1475" s="346"/>
      <c r="D1475" s="349" t="s">
        <v>61</v>
      </c>
      <c r="E1475" s="327" t="s">
        <v>1454</v>
      </c>
    </row>
    <row r="1476" spans="1:5" x14ac:dyDescent="0.2">
      <c r="A1476" s="344"/>
      <c r="B1476" s="347"/>
      <c r="C1476" s="348"/>
      <c r="D1476" s="350"/>
      <c r="E1476" s="328" t="s">
        <v>1455</v>
      </c>
    </row>
    <row r="1477" spans="1:5" x14ac:dyDescent="0.2">
      <c r="A1477" s="351" t="s">
        <v>2176</v>
      </c>
      <c r="B1477" s="353" t="s">
        <v>2177</v>
      </c>
      <c r="C1477" s="354"/>
      <c r="D1477" s="357" t="s">
        <v>61</v>
      </c>
      <c r="E1477" s="325" t="s">
        <v>1454</v>
      </c>
    </row>
    <row r="1478" spans="1:5" x14ac:dyDescent="0.2">
      <c r="A1478" s="359"/>
      <c r="B1478" s="360"/>
      <c r="C1478" s="361"/>
      <c r="D1478" s="362"/>
      <c r="E1478" s="326" t="s">
        <v>1455</v>
      </c>
    </row>
    <row r="1479" spans="1:5" x14ac:dyDescent="0.2">
      <c r="A1479" s="343" t="s">
        <v>2178</v>
      </c>
      <c r="B1479" s="345" t="s">
        <v>2177</v>
      </c>
      <c r="C1479" s="346"/>
      <c r="D1479" s="349" t="s">
        <v>61</v>
      </c>
      <c r="E1479" s="327" t="s">
        <v>1454</v>
      </c>
    </row>
    <row r="1480" spans="1:5" x14ac:dyDescent="0.2">
      <c r="A1480" s="344"/>
      <c r="B1480" s="347"/>
      <c r="C1480" s="348"/>
      <c r="D1480" s="350"/>
      <c r="E1480" s="328" t="s">
        <v>1455</v>
      </c>
    </row>
    <row r="1481" spans="1:5" x14ac:dyDescent="0.2">
      <c r="A1481" s="351" t="s">
        <v>2179</v>
      </c>
      <c r="B1481" s="353" t="s">
        <v>2177</v>
      </c>
      <c r="C1481" s="354"/>
      <c r="D1481" s="357" t="s">
        <v>61</v>
      </c>
      <c r="E1481" s="325" t="s">
        <v>1454</v>
      </c>
    </row>
    <row r="1482" spans="1:5" x14ac:dyDescent="0.2">
      <c r="A1482" s="359"/>
      <c r="B1482" s="360"/>
      <c r="C1482" s="361"/>
      <c r="D1482" s="362"/>
      <c r="E1482" s="326" t="s">
        <v>1455</v>
      </c>
    </row>
    <row r="1483" spans="1:5" x14ac:dyDescent="0.2">
      <c r="A1483" s="343" t="s">
        <v>2180</v>
      </c>
      <c r="B1483" s="345" t="s">
        <v>2177</v>
      </c>
      <c r="C1483" s="346"/>
      <c r="D1483" s="349" t="s">
        <v>61</v>
      </c>
      <c r="E1483" s="327" t="s">
        <v>1454</v>
      </c>
    </row>
    <row r="1484" spans="1:5" x14ac:dyDescent="0.2">
      <c r="A1484" s="344"/>
      <c r="B1484" s="347"/>
      <c r="C1484" s="348"/>
      <c r="D1484" s="350"/>
      <c r="E1484" s="328" t="s">
        <v>1455</v>
      </c>
    </row>
    <row r="1485" spans="1:5" x14ac:dyDescent="0.2">
      <c r="A1485" s="351" t="s">
        <v>2153</v>
      </c>
      <c r="B1485" s="353" t="s">
        <v>2177</v>
      </c>
      <c r="C1485" s="354"/>
      <c r="D1485" s="357" t="s">
        <v>61</v>
      </c>
      <c r="E1485" s="325" t="s">
        <v>1454</v>
      </c>
    </row>
    <row r="1486" spans="1:5" x14ac:dyDescent="0.2">
      <c r="A1486" s="359"/>
      <c r="B1486" s="360"/>
      <c r="C1486" s="361"/>
      <c r="D1486" s="362"/>
      <c r="E1486" s="326" t="s">
        <v>1455</v>
      </c>
    </row>
    <row r="1487" spans="1:5" x14ac:dyDescent="0.2">
      <c r="A1487" s="343" t="s">
        <v>2181</v>
      </c>
      <c r="B1487" s="345" t="s">
        <v>2177</v>
      </c>
      <c r="C1487" s="346"/>
      <c r="D1487" s="349" t="s">
        <v>61</v>
      </c>
      <c r="E1487" s="327" t="s">
        <v>1454</v>
      </c>
    </row>
    <row r="1488" spans="1:5" x14ac:dyDescent="0.2">
      <c r="A1488" s="344"/>
      <c r="B1488" s="347"/>
      <c r="C1488" s="348"/>
      <c r="D1488" s="350"/>
      <c r="E1488" s="328" t="s">
        <v>1455</v>
      </c>
    </row>
    <row r="1489" spans="1:5" x14ac:dyDescent="0.2">
      <c r="A1489" s="351" t="s">
        <v>2136</v>
      </c>
      <c r="B1489" s="353" t="s">
        <v>2177</v>
      </c>
      <c r="C1489" s="354"/>
      <c r="D1489" s="357" t="s">
        <v>61</v>
      </c>
      <c r="E1489" s="325" t="s">
        <v>1454</v>
      </c>
    </row>
    <row r="1490" spans="1:5" x14ac:dyDescent="0.2">
      <c r="A1490" s="359"/>
      <c r="B1490" s="360"/>
      <c r="C1490" s="361"/>
      <c r="D1490" s="362"/>
      <c r="E1490" s="326" t="s">
        <v>1455</v>
      </c>
    </row>
    <row r="1491" spans="1:5" x14ac:dyDescent="0.2">
      <c r="A1491" s="343" t="s">
        <v>2182</v>
      </c>
      <c r="B1491" s="345" t="s">
        <v>2177</v>
      </c>
      <c r="C1491" s="346"/>
      <c r="D1491" s="349" t="s">
        <v>61</v>
      </c>
      <c r="E1491" s="327" t="s">
        <v>1454</v>
      </c>
    </row>
    <row r="1492" spans="1:5" x14ac:dyDescent="0.2">
      <c r="A1492" s="344"/>
      <c r="B1492" s="347"/>
      <c r="C1492" s="348"/>
      <c r="D1492" s="350"/>
      <c r="E1492" s="328" t="s">
        <v>1455</v>
      </c>
    </row>
    <row r="1493" spans="1:5" x14ac:dyDescent="0.2">
      <c r="A1493" s="351" t="s">
        <v>2183</v>
      </c>
      <c r="B1493" s="353" t="s">
        <v>2177</v>
      </c>
      <c r="C1493" s="354"/>
      <c r="D1493" s="357" t="s">
        <v>61</v>
      </c>
      <c r="E1493" s="325" t="s">
        <v>1454</v>
      </c>
    </row>
    <row r="1494" spans="1:5" x14ac:dyDescent="0.2">
      <c r="A1494" s="359"/>
      <c r="B1494" s="360"/>
      <c r="C1494" s="361"/>
      <c r="D1494" s="362"/>
      <c r="E1494" s="326" t="s">
        <v>1455</v>
      </c>
    </row>
    <row r="1495" spans="1:5" x14ac:dyDescent="0.2">
      <c r="A1495" s="343" t="s">
        <v>2184</v>
      </c>
      <c r="B1495" s="345" t="s">
        <v>2177</v>
      </c>
      <c r="C1495" s="346"/>
      <c r="D1495" s="349" t="s">
        <v>61</v>
      </c>
      <c r="E1495" s="327" t="s">
        <v>1454</v>
      </c>
    </row>
    <row r="1496" spans="1:5" x14ac:dyDescent="0.2">
      <c r="A1496" s="344"/>
      <c r="B1496" s="347"/>
      <c r="C1496" s="348"/>
      <c r="D1496" s="350"/>
      <c r="E1496" s="328" t="s">
        <v>1455</v>
      </c>
    </row>
    <row r="1497" spans="1:5" x14ac:dyDescent="0.2">
      <c r="A1497" s="351" t="s">
        <v>2185</v>
      </c>
      <c r="B1497" s="353" t="s">
        <v>2177</v>
      </c>
      <c r="C1497" s="354"/>
      <c r="D1497" s="357" t="s">
        <v>61</v>
      </c>
      <c r="E1497" s="325" t="s">
        <v>1454</v>
      </c>
    </row>
    <row r="1498" spans="1:5" x14ac:dyDescent="0.2">
      <c r="A1498" s="359"/>
      <c r="B1498" s="360"/>
      <c r="C1498" s="361"/>
      <c r="D1498" s="362"/>
      <c r="E1498" s="326" t="s">
        <v>1455</v>
      </c>
    </row>
    <row r="1499" spans="1:5" x14ac:dyDescent="0.2">
      <c r="A1499" s="343" t="s">
        <v>2186</v>
      </c>
      <c r="B1499" s="345" t="s">
        <v>2177</v>
      </c>
      <c r="C1499" s="346"/>
      <c r="D1499" s="349" t="s">
        <v>61</v>
      </c>
      <c r="E1499" s="327" t="s">
        <v>1454</v>
      </c>
    </row>
    <row r="1500" spans="1:5" x14ac:dyDescent="0.2">
      <c r="A1500" s="344"/>
      <c r="B1500" s="347"/>
      <c r="C1500" s="348"/>
      <c r="D1500" s="350"/>
      <c r="E1500" s="328" t="s">
        <v>1455</v>
      </c>
    </row>
    <row r="1501" spans="1:5" x14ac:dyDescent="0.2">
      <c r="A1501" s="351" t="s">
        <v>2187</v>
      </c>
      <c r="B1501" s="353" t="s">
        <v>2177</v>
      </c>
      <c r="C1501" s="354"/>
      <c r="D1501" s="357" t="s">
        <v>61</v>
      </c>
      <c r="E1501" s="325" t="s">
        <v>1454</v>
      </c>
    </row>
    <row r="1502" spans="1:5" x14ac:dyDescent="0.2">
      <c r="A1502" s="359"/>
      <c r="B1502" s="360"/>
      <c r="C1502" s="361"/>
      <c r="D1502" s="362"/>
      <c r="E1502" s="326" t="s">
        <v>1455</v>
      </c>
    </row>
    <row r="1503" spans="1:5" x14ac:dyDescent="0.2">
      <c r="A1503" s="343" t="s">
        <v>2188</v>
      </c>
      <c r="B1503" s="345" t="s">
        <v>2177</v>
      </c>
      <c r="C1503" s="346"/>
      <c r="D1503" s="349" t="s">
        <v>61</v>
      </c>
      <c r="E1503" s="327" t="s">
        <v>1454</v>
      </c>
    </row>
    <row r="1504" spans="1:5" x14ac:dyDescent="0.2">
      <c r="A1504" s="344"/>
      <c r="B1504" s="347"/>
      <c r="C1504" s="348"/>
      <c r="D1504" s="350"/>
      <c r="E1504" s="328" t="s">
        <v>1455</v>
      </c>
    </row>
    <row r="1505" spans="1:5" x14ac:dyDescent="0.2">
      <c r="A1505" s="351" t="s">
        <v>1980</v>
      </c>
      <c r="B1505" s="353" t="s">
        <v>2177</v>
      </c>
      <c r="C1505" s="354"/>
      <c r="D1505" s="357" t="s">
        <v>61</v>
      </c>
      <c r="E1505" s="325" t="s">
        <v>1454</v>
      </c>
    </row>
    <row r="1506" spans="1:5" x14ac:dyDescent="0.2">
      <c r="A1506" s="359"/>
      <c r="B1506" s="360"/>
      <c r="C1506" s="361"/>
      <c r="D1506" s="362"/>
      <c r="E1506" s="326" t="s">
        <v>1455</v>
      </c>
    </row>
    <row r="1507" spans="1:5" x14ac:dyDescent="0.2">
      <c r="A1507" s="343" t="s">
        <v>2189</v>
      </c>
      <c r="B1507" s="345" t="s">
        <v>2177</v>
      </c>
      <c r="C1507" s="346"/>
      <c r="D1507" s="349" t="s">
        <v>61</v>
      </c>
      <c r="E1507" s="327" t="s">
        <v>1454</v>
      </c>
    </row>
    <row r="1508" spans="1:5" x14ac:dyDescent="0.2">
      <c r="A1508" s="344"/>
      <c r="B1508" s="347"/>
      <c r="C1508" s="348"/>
      <c r="D1508" s="350"/>
      <c r="E1508" s="328" t="s">
        <v>1455</v>
      </c>
    </row>
    <row r="1509" spans="1:5" x14ac:dyDescent="0.2">
      <c r="A1509" s="351" t="s">
        <v>2182</v>
      </c>
      <c r="B1509" s="353" t="s">
        <v>2190</v>
      </c>
      <c r="C1509" s="354"/>
      <c r="D1509" s="357" t="s">
        <v>61</v>
      </c>
      <c r="E1509" s="325" t="s">
        <v>1454</v>
      </c>
    </row>
    <row r="1510" spans="1:5" x14ac:dyDescent="0.2">
      <c r="A1510" s="359"/>
      <c r="B1510" s="360"/>
      <c r="C1510" s="361"/>
      <c r="D1510" s="362"/>
      <c r="E1510" s="326" t="s">
        <v>1455</v>
      </c>
    </row>
    <row r="1511" spans="1:5" x14ac:dyDescent="0.2">
      <c r="A1511" s="343" t="s">
        <v>2191</v>
      </c>
      <c r="B1511" s="345" t="s">
        <v>2190</v>
      </c>
      <c r="C1511" s="346"/>
      <c r="D1511" s="349" t="s">
        <v>61</v>
      </c>
      <c r="E1511" s="327" t="s">
        <v>1454</v>
      </c>
    </row>
    <row r="1512" spans="1:5" x14ac:dyDescent="0.2">
      <c r="A1512" s="344"/>
      <c r="B1512" s="347"/>
      <c r="C1512" s="348"/>
      <c r="D1512" s="350"/>
      <c r="E1512" s="328" t="s">
        <v>1455</v>
      </c>
    </row>
    <row r="1513" spans="1:5" x14ac:dyDescent="0.2">
      <c r="A1513" s="351" t="s">
        <v>2192</v>
      </c>
      <c r="B1513" s="353" t="s">
        <v>2190</v>
      </c>
      <c r="C1513" s="354"/>
      <c r="D1513" s="357" t="s">
        <v>61</v>
      </c>
      <c r="E1513" s="325" t="s">
        <v>1454</v>
      </c>
    </row>
    <row r="1514" spans="1:5" x14ac:dyDescent="0.2">
      <c r="A1514" s="359"/>
      <c r="B1514" s="360"/>
      <c r="C1514" s="361"/>
      <c r="D1514" s="362"/>
      <c r="E1514" s="326" t="s">
        <v>1455</v>
      </c>
    </row>
    <row r="1515" spans="1:5" x14ac:dyDescent="0.2">
      <c r="A1515" s="343" t="s">
        <v>2193</v>
      </c>
      <c r="B1515" s="345" t="s">
        <v>2190</v>
      </c>
      <c r="C1515" s="346"/>
      <c r="D1515" s="349" t="s">
        <v>61</v>
      </c>
      <c r="E1515" s="327" t="s">
        <v>1454</v>
      </c>
    </row>
    <row r="1516" spans="1:5" x14ac:dyDescent="0.2">
      <c r="A1516" s="344"/>
      <c r="B1516" s="347"/>
      <c r="C1516" s="348"/>
      <c r="D1516" s="350"/>
      <c r="E1516" s="328" t="s">
        <v>1455</v>
      </c>
    </row>
    <row r="1517" spans="1:5" x14ac:dyDescent="0.2">
      <c r="A1517" s="351" t="s">
        <v>2194</v>
      </c>
      <c r="B1517" s="353" t="s">
        <v>2190</v>
      </c>
      <c r="C1517" s="354"/>
      <c r="D1517" s="357" t="s">
        <v>61</v>
      </c>
      <c r="E1517" s="325" t="s">
        <v>1454</v>
      </c>
    </row>
    <row r="1518" spans="1:5" x14ac:dyDescent="0.2">
      <c r="A1518" s="359"/>
      <c r="B1518" s="360"/>
      <c r="C1518" s="361"/>
      <c r="D1518" s="362"/>
      <c r="E1518" s="326" t="s">
        <v>1455</v>
      </c>
    </row>
    <row r="1519" spans="1:5" x14ac:dyDescent="0.2">
      <c r="A1519" s="343" t="s">
        <v>2195</v>
      </c>
      <c r="B1519" s="345" t="s">
        <v>2190</v>
      </c>
      <c r="C1519" s="346"/>
      <c r="D1519" s="349" t="s">
        <v>61</v>
      </c>
      <c r="E1519" s="327" t="s">
        <v>1454</v>
      </c>
    </row>
    <row r="1520" spans="1:5" x14ac:dyDescent="0.2">
      <c r="A1520" s="344"/>
      <c r="B1520" s="347"/>
      <c r="C1520" s="348"/>
      <c r="D1520" s="350"/>
      <c r="E1520" s="328" t="s">
        <v>1455</v>
      </c>
    </row>
    <row r="1521" spans="1:5" x14ac:dyDescent="0.2">
      <c r="A1521" s="351" t="s">
        <v>2196</v>
      </c>
      <c r="B1521" s="353" t="s">
        <v>2190</v>
      </c>
      <c r="C1521" s="354"/>
      <c r="D1521" s="357" t="s">
        <v>61</v>
      </c>
      <c r="E1521" s="325" t="s">
        <v>1454</v>
      </c>
    </row>
    <row r="1522" spans="1:5" x14ac:dyDescent="0.2">
      <c r="A1522" s="359"/>
      <c r="B1522" s="360"/>
      <c r="C1522" s="361"/>
      <c r="D1522" s="362"/>
      <c r="E1522" s="326" t="s">
        <v>1455</v>
      </c>
    </row>
    <row r="1523" spans="1:5" x14ac:dyDescent="0.2">
      <c r="A1523" s="343" t="s">
        <v>1878</v>
      </c>
      <c r="B1523" s="345" t="s">
        <v>2190</v>
      </c>
      <c r="C1523" s="346"/>
      <c r="D1523" s="349" t="s">
        <v>61</v>
      </c>
      <c r="E1523" s="327" t="s">
        <v>1454</v>
      </c>
    </row>
    <row r="1524" spans="1:5" x14ac:dyDescent="0.2">
      <c r="A1524" s="344"/>
      <c r="B1524" s="347"/>
      <c r="C1524" s="348"/>
      <c r="D1524" s="350"/>
      <c r="E1524" s="328" t="s">
        <v>1455</v>
      </c>
    </row>
    <row r="1525" spans="1:5" x14ac:dyDescent="0.2">
      <c r="A1525" s="351" t="s">
        <v>2197</v>
      </c>
      <c r="B1525" s="353" t="s">
        <v>2190</v>
      </c>
      <c r="C1525" s="354"/>
      <c r="D1525" s="357" t="s">
        <v>61</v>
      </c>
      <c r="E1525" s="325" t="s">
        <v>1454</v>
      </c>
    </row>
    <row r="1526" spans="1:5" x14ac:dyDescent="0.2">
      <c r="A1526" s="359"/>
      <c r="B1526" s="360"/>
      <c r="C1526" s="361"/>
      <c r="D1526" s="362"/>
      <c r="E1526" s="326" t="s">
        <v>1455</v>
      </c>
    </row>
    <row r="1527" spans="1:5" x14ac:dyDescent="0.2">
      <c r="A1527" s="343" t="s">
        <v>2198</v>
      </c>
      <c r="B1527" s="345" t="s">
        <v>2190</v>
      </c>
      <c r="C1527" s="346"/>
      <c r="D1527" s="349" t="s">
        <v>61</v>
      </c>
      <c r="E1527" s="327" t="s">
        <v>1454</v>
      </c>
    </row>
    <row r="1528" spans="1:5" x14ac:dyDescent="0.2">
      <c r="A1528" s="344"/>
      <c r="B1528" s="347"/>
      <c r="C1528" s="348"/>
      <c r="D1528" s="350"/>
      <c r="E1528" s="328" t="s">
        <v>1455</v>
      </c>
    </row>
    <row r="1529" spans="1:5" x14ac:dyDescent="0.2">
      <c r="A1529" s="351" t="s">
        <v>2199</v>
      </c>
      <c r="B1529" s="353" t="s">
        <v>2190</v>
      </c>
      <c r="C1529" s="354"/>
      <c r="D1529" s="357" t="s">
        <v>61</v>
      </c>
      <c r="E1529" s="325" t="s">
        <v>1454</v>
      </c>
    </row>
    <row r="1530" spans="1:5" x14ac:dyDescent="0.2">
      <c r="A1530" s="359"/>
      <c r="B1530" s="360"/>
      <c r="C1530" s="361"/>
      <c r="D1530" s="362"/>
      <c r="E1530" s="326" t="s">
        <v>1455</v>
      </c>
    </row>
    <row r="1531" spans="1:5" x14ac:dyDescent="0.2">
      <c r="A1531" s="343" t="s">
        <v>2200</v>
      </c>
      <c r="B1531" s="345" t="s">
        <v>2201</v>
      </c>
      <c r="C1531" s="346"/>
      <c r="D1531" s="349" t="s">
        <v>61</v>
      </c>
      <c r="E1531" s="327" t="s">
        <v>1454</v>
      </c>
    </row>
    <row r="1532" spans="1:5" x14ac:dyDescent="0.2">
      <c r="A1532" s="344"/>
      <c r="B1532" s="347"/>
      <c r="C1532" s="348"/>
      <c r="D1532" s="350"/>
      <c r="E1532" s="328" t="s">
        <v>1455</v>
      </c>
    </row>
    <row r="1533" spans="1:5" x14ac:dyDescent="0.2">
      <c r="A1533" s="351" t="s">
        <v>2202</v>
      </c>
      <c r="B1533" s="353" t="s">
        <v>2201</v>
      </c>
      <c r="C1533" s="354"/>
      <c r="D1533" s="357" t="s">
        <v>61</v>
      </c>
      <c r="E1533" s="325" t="s">
        <v>1454</v>
      </c>
    </row>
    <row r="1534" spans="1:5" x14ac:dyDescent="0.2">
      <c r="A1534" s="359"/>
      <c r="B1534" s="360"/>
      <c r="C1534" s="361"/>
      <c r="D1534" s="362"/>
      <c r="E1534" s="326" t="s">
        <v>1455</v>
      </c>
    </row>
    <row r="1535" spans="1:5" x14ac:dyDescent="0.2">
      <c r="A1535" s="343" t="s">
        <v>2203</v>
      </c>
      <c r="B1535" s="345" t="s">
        <v>2201</v>
      </c>
      <c r="C1535" s="346"/>
      <c r="D1535" s="349" t="s">
        <v>61</v>
      </c>
      <c r="E1535" s="327" t="s">
        <v>1454</v>
      </c>
    </row>
    <row r="1536" spans="1:5" x14ac:dyDescent="0.2">
      <c r="A1536" s="344"/>
      <c r="B1536" s="347"/>
      <c r="C1536" s="348"/>
      <c r="D1536" s="350"/>
      <c r="E1536" s="328" t="s">
        <v>1455</v>
      </c>
    </row>
    <row r="1537" spans="1:5" x14ac:dyDescent="0.2">
      <c r="A1537" s="351" t="s">
        <v>2204</v>
      </c>
      <c r="B1537" s="353" t="s">
        <v>2201</v>
      </c>
      <c r="C1537" s="354"/>
      <c r="D1537" s="357" t="s">
        <v>61</v>
      </c>
      <c r="E1537" s="325" t="s">
        <v>1454</v>
      </c>
    </row>
    <row r="1538" spans="1:5" x14ac:dyDescent="0.2">
      <c r="A1538" s="359"/>
      <c r="B1538" s="360"/>
      <c r="C1538" s="361"/>
      <c r="D1538" s="362"/>
      <c r="E1538" s="326" t="s">
        <v>1455</v>
      </c>
    </row>
    <row r="1539" spans="1:5" x14ac:dyDescent="0.2">
      <c r="A1539" s="343" t="s">
        <v>2205</v>
      </c>
      <c r="B1539" s="345" t="s">
        <v>2201</v>
      </c>
      <c r="C1539" s="346"/>
      <c r="D1539" s="349" t="s">
        <v>61</v>
      </c>
      <c r="E1539" s="327" t="s">
        <v>1454</v>
      </c>
    </row>
    <row r="1540" spans="1:5" x14ac:dyDescent="0.2">
      <c r="A1540" s="344"/>
      <c r="B1540" s="347"/>
      <c r="C1540" s="348"/>
      <c r="D1540" s="350"/>
      <c r="E1540" s="328" t="s">
        <v>1455</v>
      </c>
    </row>
    <row r="1541" spans="1:5" x14ac:dyDescent="0.2">
      <c r="A1541" s="351" t="s">
        <v>2206</v>
      </c>
      <c r="B1541" s="353" t="s">
        <v>2201</v>
      </c>
      <c r="C1541" s="354"/>
      <c r="D1541" s="357" t="s">
        <v>61</v>
      </c>
      <c r="E1541" s="325" t="s">
        <v>1454</v>
      </c>
    </row>
    <row r="1542" spans="1:5" x14ac:dyDescent="0.2">
      <c r="A1542" s="359"/>
      <c r="B1542" s="360"/>
      <c r="C1542" s="361"/>
      <c r="D1542" s="362"/>
      <c r="E1542" s="326" t="s">
        <v>1455</v>
      </c>
    </row>
    <row r="1543" spans="1:5" x14ac:dyDescent="0.2">
      <c r="A1543" s="343" t="s">
        <v>2207</v>
      </c>
      <c r="B1543" s="345" t="s">
        <v>2201</v>
      </c>
      <c r="C1543" s="346"/>
      <c r="D1543" s="349" t="s">
        <v>61</v>
      </c>
      <c r="E1543" s="327" t="s">
        <v>1454</v>
      </c>
    </row>
    <row r="1544" spans="1:5" x14ac:dyDescent="0.2">
      <c r="A1544" s="344"/>
      <c r="B1544" s="347"/>
      <c r="C1544" s="348"/>
      <c r="D1544" s="350"/>
      <c r="E1544" s="328" t="s">
        <v>1455</v>
      </c>
    </row>
    <row r="1545" spans="1:5" x14ac:dyDescent="0.2">
      <c r="A1545" s="351" t="s">
        <v>2133</v>
      </c>
      <c r="B1545" s="353"/>
      <c r="C1545" s="354"/>
      <c r="D1545" s="357" t="s">
        <v>61</v>
      </c>
      <c r="E1545" s="325" t="s">
        <v>1454</v>
      </c>
    </row>
    <row r="1546" spans="1:5" x14ac:dyDescent="0.2">
      <c r="A1546" s="359"/>
      <c r="B1546" s="360"/>
      <c r="C1546" s="361"/>
      <c r="D1546" s="362"/>
      <c r="E1546" s="326" t="s">
        <v>1455</v>
      </c>
    </row>
    <row r="1547" spans="1:5" x14ac:dyDescent="0.2">
      <c r="A1547" s="343" t="s">
        <v>2152</v>
      </c>
      <c r="B1547" s="345"/>
      <c r="C1547" s="346"/>
      <c r="D1547" s="349" t="s">
        <v>61</v>
      </c>
      <c r="E1547" s="327" t="s">
        <v>1454</v>
      </c>
    </row>
    <row r="1548" spans="1:5" x14ac:dyDescent="0.2">
      <c r="A1548" s="344"/>
      <c r="B1548" s="347"/>
      <c r="C1548" s="348"/>
      <c r="D1548" s="350"/>
      <c r="E1548" s="328" t="s">
        <v>1455</v>
      </c>
    </row>
    <row r="1549" spans="1:5" x14ac:dyDescent="0.2">
      <c r="A1549" s="351" t="s">
        <v>2163</v>
      </c>
      <c r="B1549" s="353"/>
      <c r="C1549" s="354"/>
      <c r="D1549" s="357" t="s">
        <v>61</v>
      </c>
      <c r="E1549" s="325" t="s">
        <v>1454</v>
      </c>
    </row>
    <row r="1550" spans="1:5" x14ac:dyDescent="0.2">
      <c r="A1550" s="359"/>
      <c r="B1550" s="360"/>
      <c r="C1550" s="361"/>
      <c r="D1550" s="362"/>
      <c r="E1550" s="326" t="s">
        <v>1455</v>
      </c>
    </row>
    <row r="1551" spans="1:5" x14ac:dyDescent="0.2">
      <c r="A1551" s="343" t="s">
        <v>2177</v>
      </c>
      <c r="B1551" s="345"/>
      <c r="C1551" s="346"/>
      <c r="D1551" s="349" t="s">
        <v>61</v>
      </c>
      <c r="E1551" s="327" t="s">
        <v>1454</v>
      </c>
    </row>
    <row r="1552" spans="1:5" x14ac:dyDescent="0.2">
      <c r="A1552" s="344"/>
      <c r="B1552" s="347"/>
      <c r="C1552" s="348"/>
      <c r="D1552" s="350"/>
      <c r="E1552" s="328" t="s">
        <v>1455</v>
      </c>
    </row>
    <row r="1553" spans="1:5" x14ac:dyDescent="0.2">
      <c r="A1553" s="351" t="s">
        <v>2190</v>
      </c>
      <c r="B1553" s="353"/>
      <c r="C1553" s="354"/>
      <c r="D1553" s="357" t="s">
        <v>61</v>
      </c>
      <c r="E1553" s="325" t="s">
        <v>1454</v>
      </c>
    </row>
    <row r="1554" spans="1:5" x14ac:dyDescent="0.2">
      <c r="A1554" s="359"/>
      <c r="B1554" s="360"/>
      <c r="C1554" s="361"/>
      <c r="D1554" s="362"/>
      <c r="E1554" s="326" t="s">
        <v>1455</v>
      </c>
    </row>
    <row r="1555" spans="1:5" x14ac:dyDescent="0.2">
      <c r="A1555" s="343" t="s">
        <v>2208</v>
      </c>
      <c r="B1555" s="345" t="s">
        <v>2190</v>
      </c>
      <c r="C1555" s="346"/>
      <c r="D1555" s="349" t="s">
        <v>61</v>
      </c>
      <c r="E1555" s="327" t="s">
        <v>1454</v>
      </c>
    </row>
    <row r="1556" spans="1:5" x14ac:dyDescent="0.2">
      <c r="A1556" s="344"/>
      <c r="B1556" s="347"/>
      <c r="C1556" s="348"/>
      <c r="D1556" s="350"/>
      <c r="E1556" s="328" t="s">
        <v>1455</v>
      </c>
    </row>
    <row r="1557" spans="1:5" x14ac:dyDescent="0.2">
      <c r="A1557" s="351" t="s">
        <v>2182</v>
      </c>
      <c r="B1557" s="353" t="s">
        <v>2133</v>
      </c>
      <c r="C1557" s="354"/>
      <c r="D1557" s="357" t="s">
        <v>61</v>
      </c>
      <c r="E1557" s="325" t="s">
        <v>1454</v>
      </c>
    </row>
    <row r="1558" spans="1:5" x14ac:dyDescent="0.2">
      <c r="A1558" s="359"/>
      <c r="B1558" s="360"/>
      <c r="C1558" s="361"/>
      <c r="D1558" s="362"/>
      <c r="E1558" s="326" t="s">
        <v>1455</v>
      </c>
    </row>
    <row r="1559" spans="1:5" x14ac:dyDescent="0.2">
      <c r="A1559" s="343" t="s">
        <v>2209</v>
      </c>
      <c r="B1559" s="345" t="s">
        <v>2177</v>
      </c>
      <c r="C1559" s="346"/>
      <c r="D1559" s="349" t="s">
        <v>61</v>
      </c>
      <c r="E1559" s="327" t="s">
        <v>1454</v>
      </c>
    </row>
    <row r="1560" spans="1:5" x14ac:dyDescent="0.2">
      <c r="A1560" s="344"/>
      <c r="B1560" s="347"/>
      <c r="C1560" s="348"/>
      <c r="D1560" s="350"/>
      <c r="E1560" s="328" t="s">
        <v>1455</v>
      </c>
    </row>
    <row r="1561" spans="1:5" x14ac:dyDescent="0.2">
      <c r="A1561" s="351" t="s">
        <v>2210</v>
      </c>
      <c r="B1561" s="353" t="s">
        <v>2190</v>
      </c>
      <c r="C1561" s="354"/>
      <c r="D1561" s="357" t="s">
        <v>61</v>
      </c>
      <c r="E1561" s="325" t="s">
        <v>1454</v>
      </c>
    </row>
    <row r="1562" spans="1:5" x14ac:dyDescent="0.2">
      <c r="A1562" s="359"/>
      <c r="B1562" s="360"/>
      <c r="C1562" s="361"/>
      <c r="D1562" s="362"/>
      <c r="E1562" s="326" t="s">
        <v>1455</v>
      </c>
    </row>
    <row r="1563" spans="1:5" x14ac:dyDescent="0.2">
      <c r="A1563" s="343" t="s">
        <v>1837</v>
      </c>
      <c r="B1563" s="345" t="s">
        <v>2152</v>
      </c>
      <c r="C1563" s="346"/>
      <c r="D1563" s="349" t="s">
        <v>61</v>
      </c>
      <c r="E1563" s="327" t="s">
        <v>1454</v>
      </c>
    </row>
    <row r="1564" spans="1:5" x14ac:dyDescent="0.2">
      <c r="A1564" s="344"/>
      <c r="B1564" s="347"/>
      <c r="C1564" s="348"/>
      <c r="D1564" s="350"/>
      <c r="E1564" s="328" t="s">
        <v>1455</v>
      </c>
    </row>
    <row r="1565" spans="1:5" x14ac:dyDescent="0.2">
      <c r="A1565" s="351" t="s">
        <v>2201</v>
      </c>
      <c r="B1565" s="353"/>
      <c r="C1565" s="354"/>
      <c r="D1565" s="357" t="s">
        <v>61</v>
      </c>
      <c r="E1565" s="325" t="s">
        <v>1454</v>
      </c>
    </row>
    <row r="1566" spans="1:5" x14ac:dyDescent="0.2">
      <c r="A1566" s="359"/>
      <c r="B1566" s="360"/>
      <c r="C1566" s="361"/>
      <c r="D1566" s="362"/>
      <c r="E1566" s="326" t="s">
        <v>1455</v>
      </c>
    </row>
    <row r="1567" spans="1:5" x14ac:dyDescent="0.2">
      <c r="A1567" s="323" t="s">
        <v>2211</v>
      </c>
      <c r="B1567" s="365"/>
      <c r="C1567" s="366"/>
      <c r="D1567" s="313" t="s">
        <v>62</v>
      </c>
      <c r="E1567" s="324"/>
    </row>
    <row r="1568" spans="1:5" x14ac:dyDescent="0.2">
      <c r="A1568" s="321" t="s">
        <v>2212</v>
      </c>
      <c r="B1568" s="363"/>
      <c r="C1568" s="364"/>
      <c r="D1568" s="312" t="s">
        <v>62</v>
      </c>
      <c r="E1568" s="322"/>
    </row>
    <row r="1569" spans="1:5" x14ac:dyDescent="0.2">
      <c r="A1569" s="323" t="s">
        <v>2213</v>
      </c>
      <c r="B1569" s="365"/>
      <c r="C1569" s="366"/>
      <c r="D1569" s="313" t="s">
        <v>62</v>
      </c>
      <c r="E1569" s="324"/>
    </row>
    <row r="1570" spans="1:5" x14ac:dyDescent="0.2">
      <c r="A1570" s="321" t="s">
        <v>2214</v>
      </c>
      <c r="B1570" s="363"/>
      <c r="C1570" s="364"/>
      <c r="D1570" s="312" t="s">
        <v>62</v>
      </c>
      <c r="E1570" s="322"/>
    </row>
    <row r="1571" spans="1:5" x14ac:dyDescent="0.2">
      <c r="A1571" s="323" t="s">
        <v>2215</v>
      </c>
      <c r="B1571" s="365"/>
      <c r="C1571" s="366"/>
      <c r="D1571" s="313" t="s">
        <v>62</v>
      </c>
      <c r="E1571" s="324"/>
    </row>
    <row r="1572" spans="1:5" x14ac:dyDescent="0.2">
      <c r="A1572" s="321" t="s">
        <v>2216</v>
      </c>
      <c r="B1572" s="363"/>
      <c r="C1572" s="364"/>
      <c r="D1572" s="312" t="s">
        <v>62</v>
      </c>
      <c r="E1572" s="322"/>
    </row>
    <row r="1573" spans="1:5" x14ac:dyDescent="0.2">
      <c r="A1573" s="323" t="s">
        <v>2217</v>
      </c>
      <c r="B1573" s="365"/>
      <c r="C1573" s="366"/>
      <c r="D1573" s="313" t="s">
        <v>62</v>
      </c>
      <c r="E1573" s="324"/>
    </row>
    <row r="1574" spans="1:5" x14ac:dyDescent="0.2">
      <c r="A1574" s="321" t="s">
        <v>2218</v>
      </c>
      <c r="B1574" s="363"/>
      <c r="C1574" s="364"/>
      <c r="D1574" s="312" t="s">
        <v>62</v>
      </c>
      <c r="E1574" s="322"/>
    </row>
    <row r="1575" spans="1:5" x14ac:dyDescent="0.2">
      <c r="A1575" s="323" t="s">
        <v>2219</v>
      </c>
      <c r="B1575" s="365"/>
      <c r="C1575" s="366"/>
      <c r="D1575" s="313" t="s">
        <v>62</v>
      </c>
      <c r="E1575" s="324"/>
    </row>
    <row r="1576" spans="1:5" x14ac:dyDescent="0.2">
      <c r="A1576" s="321" t="s">
        <v>2220</v>
      </c>
      <c r="B1576" s="363"/>
      <c r="C1576" s="364"/>
      <c r="D1576" s="312" t="s">
        <v>62</v>
      </c>
      <c r="E1576" s="322"/>
    </row>
    <row r="1577" spans="1:5" x14ac:dyDescent="0.2">
      <c r="A1577" s="323" t="s">
        <v>2221</v>
      </c>
      <c r="B1577" s="365"/>
      <c r="C1577" s="366"/>
      <c r="D1577" s="313" t="s">
        <v>62</v>
      </c>
      <c r="E1577" s="324"/>
    </row>
    <row r="1578" spans="1:5" x14ac:dyDescent="0.2">
      <c r="A1578" s="351" t="s">
        <v>2222</v>
      </c>
      <c r="B1578" s="353"/>
      <c r="C1578" s="354"/>
      <c r="D1578" s="357" t="s">
        <v>62</v>
      </c>
      <c r="E1578" s="325" t="s">
        <v>1454</v>
      </c>
    </row>
    <row r="1579" spans="1:5" x14ac:dyDescent="0.2">
      <c r="A1579" s="359"/>
      <c r="B1579" s="360"/>
      <c r="C1579" s="361"/>
      <c r="D1579" s="362"/>
      <c r="E1579" s="326" t="s">
        <v>1455</v>
      </c>
    </row>
    <row r="1580" spans="1:5" x14ac:dyDescent="0.2">
      <c r="A1580" s="323" t="s">
        <v>2223</v>
      </c>
      <c r="B1580" s="365"/>
      <c r="C1580" s="366"/>
      <c r="D1580" s="313" t="s">
        <v>62</v>
      </c>
      <c r="E1580" s="324"/>
    </row>
    <row r="1581" spans="1:5" x14ac:dyDescent="0.2">
      <c r="A1581" s="321" t="s">
        <v>2224</v>
      </c>
      <c r="B1581" s="363"/>
      <c r="C1581" s="364"/>
      <c r="D1581" s="312" t="s">
        <v>62</v>
      </c>
      <c r="E1581" s="322"/>
    </row>
    <row r="1582" spans="1:5" x14ac:dyDescent="0.2">
      <c r="A1582" s="323" t="s">
        <v>2225</v>
      </c>
      <c r="B1582" s="365"/>
      <c r="C1582" s="366"/>
      <c r="D1582" s="313" t="s">
        <v>62</v>
      </c>
      <c r="E1582" s="324"/>
    </row>
    <row r="1583" spans="1:5" x14ac:dyDescent="0.2">
      <c r="A1583" s="321" t="s">
        <v>2226</v>
      </c>
      <c r="B1583" s="363"/>
      <c r="C1583" s="364"/>
      <c r="D1583" s="312" t="s">
        <v>62</v>
      </c>
      <c r="E1583" s="322"/>
    </row>
    <row r="1584" spans="1:5" x14ac:dyDescent="0.2">
      <c r="A1584" s="323" t="s">
        <v>2227</v>
      </c>
      <c r="B1584" s="365"/>
      <c r="C1584" s="366"/>
      <c r="D1584" s="313" t="s">
        <v>62</v>
      </c>
      <c r="E1584" s="324"/>
    </row>
    <row r="1585" spans="1:5" x14ac:dyDescent="0.2">
      <c r="A1585" s="321" t="s">
        <v>2228</v>
      </c>
      <c r="B1585" s="363"/>
      <c r="C1585" s="364"/>
      <c r="D1585" s="312" t="s">
        <v>62</v>
      </c>
      <c r="E1585" s="322"/>
    </row>
    <row r="1586" spans="1:5" x14ac:dyDescent="0.2">
      <c r="A1586" s="323" t="s">
        <v>2229</v>
      </c>
      <c r="B1586" s="365"/>
      <c r="C1586" s="366"/>
      <c r="D1586" s="313" t="s">
        <v>62</v>
      </c>
      <c r="E1586" s="324"/>
    </row>
    <row r="1587" spans="1:5" x14ac:dyDescent="0.2">
      <c r="A1587" s="351" t="s">
        <v>2230</v>
      </c>
      <c r="B1587" s="353" t="s">
        <v>2231</v>
      </c>
      <c r="C1587" s="354"/>
      <c r="D1587" s="357" t="s">
        <v>62</v>
      </c>
      <c r="E1587" s="325" t="s">
        <v>1454</v>
      </c>
    </row>
    <row r="1588" spans="1:5" x14ac:dyDescent="0.2">
      <c r="A1588" s="359"/>
      <c r="B1588" s="360"/>
      <c r="C1588" s="361"/>
      <c r="D1588" s="362"/>
      <c r="E1588" s="326" t="s">
        <v>1455</v>
      </c>
    </row>
    <row r="1589" spans="1:5" x14ac:dyDescent="0.2">
      <c r="A1589" s="343" t="s">
        <v>2232</v>
      </c>
      <c r="B1589" s="345" t="s">
        <v>2231</v>
      </c>
      <c r="C1589" s="346"/>
      <c r="D1589" s="349" t="s">
        <v>62</v>
      </c>
      <c r="E1589" s="327" t="s">
        <v>1454</v>
      </c>
    </row>
    <row r="1590" spans="1:5" x14ac:dyDescent="0.2">
      <c r="A1590" s="344"/>
      <c r="B1590" s="347"/>
      <c r="C1590" s="348"/>
      <c r="D1590" s="350"/>
      <c r="E1590" s="328" t="s">
        <v>1455</v>
      </c>
    </row>
    <row r="1591" spans="1:5" x14ac:dyDescent="0.2">
      <c r="A1591" s="351" t="s">
        <v>2233</v>
      </c>
      <c r="B1591" s="353" t="s">
        <v>2231</v>
      </c>
      <c r="C1591" s="354"/>
      <c r="D1591" s="357" t="s">
        <v>62</v>
      </c>
      <c r="E1591" s="325" t="s">
        <v>1454</v>
      </c>
    </row>
    <row r="1592" spans="1:5" x14ac:dyDescent="0.2">
      <c r="A1592" s="359"/>
      <c r="B1592" s="360"/>
      <c r="C1592" s="361"/>
      <c r="D1592" s="362"/>
      <c r="E1592" s="326" t="s">
        <v>1455</v>
      </c>
    </row>
    <row r="1593" spans="1:5" x14ac:dyDescent="0.2">
      <c r="A1593" s="343" t="s">
        <v>2234</v>
      </c>
      <c r="B1593" s="345" t="s">
        <v>2231</v>
      </c>
      <c r="C1593" s="346"/>
      <c r="D1593" s="349" t="s">
        <v>62</v>
      </c>
      <c r="E1593" s="327" t="s">
        <v>1454</v>
      </c>
    </row>
    <row r="1594" spans="1:5" x14ac:dyDescent="0.2">
      <c r="A1594" s="344"/>
      <c r="B1594" s="347"/>
      <c r="C1594" s="348"/>
      <c r="D1594" s="350"/>
      <c r="E1594" s="328" t="s">
        <v>1455</v>
      </c>
    </row>
    <row r="1595" spans="1:5" x14ac:dyDescent="0.2">
      <c r="A1595" s="351" t="s">
        <v>2235</v>
      </c>
      <c r="B1595" s="353" t="s">
        <v>2231</v>
      </c>
      <c r="C1595" s="354"/>
      <c r="D1595" s="357" t="s">
        <v>62</v>
      </c>
      <c r="E1595" s="325" t="s">
        <v>1454</v>
      </c>
    </row>
    <row r="1596" spans="1:5" x14ac:dyDescent="0.2">
      <c r="A1596" s="359"/>
      <c r="B1596" s="360"/>
      <c r="C1596" s="361"/>
      <c r="D1596" s="362"/>
      <c r="E1596" s="326" t="s">
        <v>1455</v>
      </c>
    </row>
    <row r="1597" spans="1:5" x14ac:dyDescent="0.2">
      <c r="A1597" s="343" t="s">
        <v>2236</v>
      </c>
      <c r="B1597" s="345" t="s">
        <v>2231</v>
      </c>
      <c r="C1597" s="346"/>
      <c r="D1597" s="349" t="s">
        <v>62</v>
      </c>
      <c r="E1597" s="327" t="s">
        <v>1454</v>
      </c>
    </row>
    <row r="1598" spans="1:5" x14ac:dyDescent="0.2">
      <c r="A1598" s="344"/>
      <c r="B1598" s="347"/>
      <c r="C1598" s="348"/>
      <c r="D1598" s="350"/>
      <c r="E1598" s="328" t="s">
        <v>1455</v>
      </c>
    </row>
    <row r="1599" spans="1:5" x14ac:dyDescent="0.2">
      <c r="A1599" s="351" t="s">
        <v>2237</v>
      </c>
      <c r="B1599" s="353" t="s">
        <v>2231</v>
      </c>
      <c r="C1599" s="354"/>
      <c r="D1599" s="357" t="s">
        <v>62</v>
      </c>
      <c r="E1599" s="325" t="s">
        <v>1454</v>
      </c>
    </row>
    <row r="1600" spans="1:5" x14ac:dyDescent="0.2">
      <c r="A1600" s="359"/>
      <c r="B1600" s="360"/>
      <c r="C1600" s="361"/>
      <c r="D1600" s="362"/>
      <c r="E1600" s="326" t="s">
        <v>1455</v>
      </c>
    </row>
    <row r="1601" spans="1:5" x14ac:dyDescent="0.2">
      <c r="A1601" s="343" t="s">
        <v>2238</v>
      </c>
      <c r="B1601" s="345" t="s">
        <v>2231</v>
      </c>
      <c r="C1601" s="346"/>
      <c r="D1601" s="349" t="s">
        <v>62</v>
      </c>
      <c r="E1601" s="327" t="s">
        <v>1454</v>
      </c>
    </row>
    <row r="1602" spans="1:5" x14ac:dyDescent="0.2">
      <c r="A1602" s="344"/>
      <c r="B1602" s="347"/>
      <c r="C1602" s="348"/>
      <c r="D1602" s="350"/>
      <c r="E1602" s="328" t="s">
        <v>1455</v>
      </c>
    </row>
    <row r="1603" spans="1:5" x14ac:dyDescent="0.2">
      <c r="A1603" s="351" t="s">
        <v>2239</v>
      </c>
      <c r="B1603" s="353" t="s">
        <v>2231</v>
      </c>
      <c r="C1603" s="354"/>
      <c r="D1603" s="357" t="s">
        <v>62</v>
      </c>
      <c r="E1603" s="325" t="s">
        <v>1454</v>
      </c>
    </row>
    <row r="1604" spans="1:5" x14ac:dyDescent="0.2">
      <c r="A1604" s="359"/>
      <c r="B1604" s="360"/>
      <c r="C1604" s="361"/>
      <c r="D1604" s="362"/>
      <c r="E1604" s="326" t="s">
        <v>1455</v>
      </c>
    </row>
    <row r="1605" spans="1:5" x14ac:dyDescent="0.2">
      <c r="A1605" s="343" t="s">
        <v>2240</v>
      </c>
      <c r="B1605" s="345" t="s">
        <v>2231</v>
      </c>
      <c r="C1605" s="346"/>
      <c r="D1605" s="349" t="s">
        <v>62</v>
      </c>
      <c r="E1605" s="327" t="s">
        <v>1454</v>
      </c>
    </row>
    <row r="1606" spans="1:5" x14ac:dyDescent="0.2">
      <c r="A1606" s="344"/>
      <c r="B1606" s="347"/>
      <c r="C1606" s="348"/>
      <c r="D1606" s="350"/>
      <c r="E1606" s="328" t="s">
        <v>1455</v>
      </c>
    </row>
    <row r="1607" spans="1:5" x14ac:dyDescent="0.2">
      <c r="A1607" s="351" t="s">
        <v>2241</v>
      </c>
      <c r="B1607" s="353" t="s">
        <v>2231</v>
      </c>
      <c r="C1607" s="354"/>
      <c r="D1607" s="357" t="s">
        <v>62</v>
      </c>
      <c r="E1607" s="325" t="s">
        <v>1454</v>
      </c>
    </row>
    <row r="1608" spans="1:5" x14ac:dyDescent="0.2">
      <c r="A1608" s="359"/>
      <c r="B1608" s="360"/>
      <c r="C1608" s="361"/>
      <c r="D1608" s="362"/>
      <c r="E1608" s="326" t="s">
        <v>1455</v>
      </c>
    </row>
    <row r="1609" spans="1:5" x14ac:dyDescent="0.2">
      <c r="A1609" s="343" t="s">
        <v>2242</v>
      </c>
      <c r="B1609" s="345" t="s">
        <v>2231</v>
      </c>
      <c r="C1609" s="346"/>
      <c r="D1609" s="349" t="s">
        <v>62</v>
      </c>
      <c r="E1609" s="327" t="s">
        <v>1454</v>
      </c>
    </row>
    <row r="1610" spans="1:5" x14ac:dyDescent="0.2">
      <c r="A1610" s="344"/>
      <c r="B1610" s="347"/>
      <c r="C1610" s="348"/>
      <c r="D1610" s="350"/>
      <c r="E1610" s="328" t="s">
        <v>1455</v>
      </c>
    </row>
    <row r="1611" spans="1:5" x14ac:dyDescent="0.2">
      <c r="A1611" s="351" t="s">
        <v>2243</v>
      </c>
      <c r="B1611" s="353" t="s">
        <v>2231</v>
      </c>
      <c r="C1611" s="354"/>
      <c r="D1611" s="357" t="s">
        <v>62</v>
      </c>
      <c r="E1611" s="325" t="s">
        <v>1454</v>
      </c>
    </row>
    <row r="1612" spans="1:5" x14ac:dyDescent="0.2">
      <c r="A1612" s="359"/>
      <c r="B1612" s="360"/>
      <c r="C1612" s="361"/>
      <c r="D1612" s="362"/>
      <c r="E1612" s="326" t="s">
        <v>1455</v>
      </c>
    </row>
    <row r="1613" spans="1:5" x14ac:dyDescent="0.2">
      <c r="A1613" s="343" t="s">
        <v>2244</v>
      </c>
      <c r="B1613" s="345" t="s">
        <v>2231</v>
      </c>
      <c r="C1613" s="346"/>
      <c r="D1613" s="349" t="s">
        <v>62</v>
      </c>
      <c r="E1613" s="327" t="s">
        <v>1454</v>
      </c>
    </row>
    <row r="1614" spans="1:5" x14ac:dyDescent="0.2">
      <c r="A1614" s="344"/>
      <c r="B1614" s="347"/>
      <c r="C1614" s="348"/>
      <c r="D1614" s="350"/>
      <c r="E1614" s="328" t="s">
        <v>1455</v>
      </c>
    </row>
    <row r="1615" spans="1:5" x14ac:dyDescent="0.2">
      <c r="A1615" s="351" t="s">
        <v>2245</v>
      </c>
      <c r="B1615" s="353" t="s">
        <v>2231</v>
      </c>
      <c r="C1615" s="354"/>
      <c r="D1615" s="357" t="s">
        <v>62</v>
      </c>
      <c r="E1615" s="325" t="s">
        <v>1454</v>
      </c>
    </row>
    <row r="1616" spans="1:5" x14ac:dyDescent="0.2">
      <c r="A1616" s="359"/>
      <c r="B1616" s="360"/>
      <c r="C1616" s="361"/>
      <c r="D1616" s="362"/>
      <c r="E1616" s="326" t="s">
        <v>1455</v>
      </c>
    </row>
    <row r="1617" spans="1:5" x14ac:dyDescent="0.2">
      <c r="A1617" s="343" t="s">
        <v>2246</v>
      </c>
      <c r="B1617" s="345" t="s">
        <v>2231</v>
      </c>
      <c r="C1617" s="346"/>
      <c r="D1617" s="349" t="s">
        <v>62</v>
      </c>
      <c r="E1617" s="327" t="s">
        <v>1454</v>
      </c>
    </row>
    <row r="1618" spans="1:5" x14ac:dyDescent="0.2">
      <c r="A1618" s="344"/>
      <c r="B1618" s="347"/>
      <c r="C1618" s="348"/>
      <c r="D1618" s="350"/>
      <c r="E1618" s="328" t="s">
        <v>1455</v>
      </c>
    </row>
    <row r="1619" spans="1:5" x14ac:dyDescent="0.2">
      <c r="A1619" s="351" t="s">
        <v>2247</v>
      </c>
      <c r="B1619" s="353" t="s">
        <v>2231</v>
      </c>
      <c r="C1619" s="354"/>
      <c r="D1619" s="357" t="s">
        <v>62</v>
      </c>
      <c r="E1619" s="325" t="s">
        <v>1454</v>
      </c>
    </row>
    <row r="1620" spans="1:5" x14ac:dyDescent="0.2">
      <c r="A1620" s="359"/>
      <c r="B1620" s="360"/>
      <c r="C1620" s="361"/>
      <c r="D1620" s="362"/>
      <c r="E1620" s="326" t="s">
        <v>1455</v>
      </c>
    </row>
    <row r="1621" spans="1:5" x14ac:dyDescent="0.2">
      <c r="A1621" s="343" t="s">
        <v>2248</v>
      </c>
      <c r="B1621" s="345" t="s">
        <v>2231</v>
      </c>
      <c r="C1621" s="346"/>
      <c r="D1621" s="349" t="s">
        <v>62</v>
      </c>
      <c r="E1621" s="327" t="s">
        <v>1454</v>
      </c>
    </row>
    <row r="1622" spans="1:5" x14ac:dyDescent="0.2">
      <c r="A1622" s="344"/>
      <c r="B1622" s="347"/>
      <c r="C1622" s="348"/>
      <c r="D1622" s="350"/>
      <c r="E1622" s="328" t="s">
        <v>1455</v>
      </c>
    </row>
    <row r="1623" spans="1:5" x14ac:dyDescent="0.2">
      <c r="A1623" s="351" t="s">
        <v>2249</v>
      </c>
      <c r="B1623" s="353" t="s">
        <v>2231</v>
      </c>
      <c r="C1623" s="354"/>
      <c r="D1623" s="357" t="s">
        <v>62</v>
      </c>
      <c r="E1623" s="325" t="s">
        <v>1454</v>
      </c>
    </row>
    <row r="1624" spans="1:5" x14ac:dyDescent="0.2">
      <c r="A1624" s="359"/>
      <c r="B1624" s="360"/>
      <c r="C1624" s="361"/>
      <c r="D1624" s="362"/>
      <c r="E1624" s="326" t="s">
        <v>1455</v>
      </c>
    </row>
    <row r="1625" spans="1:5" x14ac:dyDescent="0.2">
      <c r="A1625" s="343" t="s">
        <v>2250</v>
      </c>
      <c r="B1625" s="345" t="s">
        <v>2231</v>
      </c>
      <c r="C1625" s="346"/>
      <c r="D1625" s="349" t="s">
        <v>62</v>
      </c>
      <c r="E1625" s="327" t="s">
        <v>1454</v>
      </c>
    </row>
    <row r="1626" spans="1:5" x14ac:dyDescent="0.2">
      <c r="A1626" s="344"/>
      <c r="B1626" s="347"/>
      <c r="C1626" s="348"/>
      <c r="D1626" s="350"/>
      <c r="E1626" s="328" t="s">
        <v>1455</v>
      </c>
    </row>
    <row r="1627" spans="1:5" x14ac:dyDescent="0.2">
      <c r="A1627" s="351" t="s">
        <v>2251</v>
      </c>
      <c r="B1627" s="353" t="s">
        <v>2231</v>
      </c>
      <c r="C1627" s="354"/>
      <c r="D1627" s="357" t="s">
        <v>62</v>
      </c>
      <c r="E1627" s="325" t="s">
        <v>1454</v>
      </c>
    </row>
    <row r="1628" spans="1:5" x14ac:dyDescent="0.2">
      <c r="A1628" s="359"/>
      <c r="B1628" s="360"/>
      <c r="C1628" s="361"/>
      <c r="D1628" s="362"/>
      <c r="E1628" s="326" t="s">
        <v>1455</v>
      </c>
    </row>
    <row r="1629" spans="1:5" x14ac:dyDescent="0.2">
      <c r="A1629" s="343" t="s">
        <v>2252</v>
      </c>
      <c r="B1629" s="345" t="s">
        <v>2231</v>
      </c>
      <c r="C1629" s="346"/>
      <c r="D1629" s="349" t="s">
        <v>62</v>
      </c>
      <c r="E1629" s="327" t="s">
        <v>1454</v>
      </c>
    </row>
    <row r="1630" spans="1:5" x14ac:dyDescent="0.2">
      <c r="A1630" s="344"/>
      <c r="B1630" s="347"/>
      <c r="C1630" s="348"/>
      <c r="D1630" s="350"/>
      <c r="E1630" s="328" t="s">
        <v>1455</v>
      </c>
    </row>
    <row r="1631" spans="1:5" x14ac:dyDescent="0.2">
      <c r="A1631" s="351" t="s">
        <v>2253</v>
      </c>
      <c r="B1631" s="353" t="s">
        <v>2231</v>
      </c>
      <c r="C1631" s="354"/>
      <c r="D1631" s="357" t="s">
        <v>62</v>
      </c>
      <c r="E1631" s="325" t="s">
        <v>1454</v>
      </c>
    </row>
    <row r="1632" spans="1:5" x14ac:dyDescent="0.2">
      <c r="A1632" s="359"/>
      <c r="B1632" s="360"/>
      <c r="C1632" s="361"/>
      <c r="D1632" s="362"/>
      <c r="E1632" s="326" t="s">
        <v>1455</v>
      </c>
    </row>
    <row r="1633" spans="1:5" x14ac:dyDescent="0.2">
      <c r="A1633" s="343" t="s">
        <v>2254</v>
      </c>
      <c r="B1633" s="345" t="s">
        <v>2231</v>
      </c>
      <c r="C1633" s="346"/>
      <c r="D1633" s="349" t="s">
        <v>62</v>
      </c>
      <c r="E1633" s="327" t="s">
        <v>1454</v>
      </c>
    </row>
    <row r="1634" spans="1:5" x14ac:dyDescent="0.2">
      <c r="A1634" s="344"/>
      <c r="B1634" s="347"/>
      <c r="C1634" s="348"/>
      <c r="D1634" s="350"/>
      <c r="E1634" s="328" t="s">
        <v>1455</v>
      </c>
    </row>
    <row r="1635" spans="1:5" x14ac:dyDescent="0.2">
      <c r="A1635" s="351" t="s">
        <v>2255</v>
      </c>
      <c r="B1635" s="353" t="s">
        <v>2256</v>
      </c>
      <c r="C1635" s="354"/>
      <c r="D1635" s="357" t="s">
        <v>62</v>
      </c>
      <c r="E1635" s="325" t="s">
        <v>1454</v>
      </c>
    </row>
    <row r="1636" spans="1:5" x14ac:dyDescent="0.2">
      <c r="A1636" s="359"/>
      <c r="B1636" s="360"/>
      <c r="C1636" s="361"/>
      <c r="D1636" s="362"/>
      <c r="E1636" s="326" t="s">
        <v>1455</v>
      </c>
    </row>
    <row r="1637" spans="1:5" x14ac:dyDescent="0.2">
      <c r="A1637" s="343" t="s">
        <v>2257</v>
      </c>
      <c r="B1637" s="345" t="s">
        <v>2256</v>
      </c>
      <c r="C1637" s="346"/>
      <c r="D1637" s="349" t="s">
        <v>62</v>
      </c>
      <c r="E1637" s="327" t="s">
        <v>1454</v>
      </c>
    </row>
    <row r="1638" spans="1:5" x14ac:dyDescent="0.2">
      <c r="A1638" s="344"/>
      <c r="B1638" s="347"/>
      <c r="C1638" s="348"/>
      <c r="D1638" s="350"/>
      <c r="E1638" s="328" t="s">
        <v>1455</v>
      </c>
    </row>
    <row r="1639" spans="1:5" x14ac:dyDescent="0.2">
      <c r="A1639" s="351" t="s">
        <v>2258</v>
      </c>
      <c r="B1639" s="353" t="s">
        <v>2256</v>
      </c>
      <c r="C1639" s="354"/>
      <c r="D1639" s="357" t="s">
        <v>62</v>
      </c>
      <c r="E1639" s="325" t="s">
        <v>1454</v>
      </c>
    </row>
    <row r="1640" spans="1:5" x14ac:dyDescent="0.2">
      <c r="A1640" s="359"/>
      <c r="B1640" s="360"/>
      <c r="C1640" s="361"/>
      <c r="D1640" s="362"/>
      <c r="E1640" s="326" t="s">
        <v>1455</v>
      </c>
    </row>
    <row r="1641" spans="1:5" x14ac:dyDescent="0.2">
      <c r="A1641" s="343" t="s">
        <v>2259</v>
      </c>
      <c r="B1641" s="345" t="s">
        <v>2256</v>
      </c>
      <c r="C1641" s="346"/>
      <c r="D1641" s="349" t="s">
        <v>62</v>
      </c>
      <c r="E1641" s="327" t="s">
        <v>1454</v>
      </c>
    </row>
    <row r="1642" spans="1:5" x14ac:dyDescent="0.2">
      <c r="A1642" s="344"/>
      <c r="B1642" s="347"/>
      <c r="C1642" s="348"/>
      <c r="D1642" s="350"/>
      <c r="E1642" s="328" t="s">
        <v>1455</v>
      </c>
    </row>
    <row r="1643" spans="1:5" x14ac:dyDescent="0.2">
      <c r="A1643" s="351" t="s">
        <v>2260</v>
      </c>
      <c r="B1643" s="353" t="s">
        <v>2256</v>
      </c>
      <c r="C1643" s="354"/>
      <c r="D1643" s="357" t="s">
        <v>62</v>
      </c>
      <c r="E1643" s="325" t="s">
        <v>1454</v>
      </c>
    </row>
    <row r="1644" spans="1:5" x14ac:dyDescent="0.2">
      <c r="A1644" s="359"/>
      <c r="B1644" s="360"/>
      <c r="C1644" s="361"/>
      <c r="D1644" s="362"/>
      <c r="E1644" s="326" t="s">
        <v>1455</v>
      </c>
    </row>
    <row r="1645" spans="1:5" x14ac:dyDescent="0.2">
      <c r="A1645" s="343" t="s">
        <v>2261</v>
      </c>
      <c r="B1645" s="345" t="s">
        <v>2256</v>
      </c>
      <c r="C1645" s="346"/>
      <c r="D1645" s="349" t="s">
        <v>62</v>
      </c>
      <c r="E1645" s="327" t="s">
        <v>1454</v>
      </c>
    </row>
    <row r="1646" spans="1:5" x14ac:dyDescent="0.2">
      <c r="A1646" s="344"/>
      <c r="B1646" s="347"/>
      <c r="C1646" s="348"/>
      <c r="D1646" s="350"/>
      <c r="E1646" s="328" t="s">
        <v>1455</v>
      </c>
    </row>
    <row r="1647" spans="1:5" x14ac:dyDescent="0.2">
      <c r="A1647" s="351" t="s">
        <v>2262</v>
      </c>
      <c r="B1647" s="353" t="s">
        <v>2256</v>
      </c>
      <c r="C1647" s="354"/>
      <c r="D1647" s="357" t="s">
        <v>62</v>
      </c>
      <c r="E1647" s="325" t="s">
        <v>1454</v>
      </c>
    </row>
    <row r="1648" spans="1:5" x14ac:dyDescent="0.2">
      <c r="A1648" s="359"/>
      <c r="B1648" s="360"/>
      <c r="C1648" s="361"/>
      <c r="D1648" s="362"/>
      <c r="E1648" s="326" t="s">
        <v>1455</v>
      </c>
    </row>
    <row r="1649" spans="1:5" x14ac:dyDescent="0.2">
      <c r="A1649" s="343" t="s">
        <v>2263</v>
      </c>
      <c r="B1649" s="345" t="s">
        <v>2264</v>
      </c>
      <c r="C1649" s="346"/>
      <c r="D1649" s="349" t="s">
        <v>62</v>
      </c>
      <c r="E1649" s="327" t="s">
        <v>1454</v>
      </c>
    </row>
    <row r="1650" spans="1:5" x14ac:dyDescent="0.2">
      <c r="A1650" s="344"/>
      <c r="B1650" s="347"/>
      <c r="C1650" s="348"/>
      <c r="D1650" s="350"/>
      <c r="E1650" s="328" t="s">
        <v>1455</v>
      </c>
    </row>
    <row r="1651" spans="1:5" x14ac:dyDescent="0.2">
      <c r="A1651" s="351" t="s">
        <v>2265</v>
      </c>
      <c r="B1651" s="353" t="s">
        <v>2264</v>
      </c>
      <c r="C1651" s="354"/>
      <c r="D1651" s="357" t="s">
        <v>62</v>
      </c>
      <c r="E1651" s="325" t="s">
        <v>1454</v>
      </c>
    </row>
    <row r="1652" spans="1:5" x14ac:dyDescent="0.2">
      <c r="A1652" s="359"/>
      <c r="B1652" s="360"/>
      <c r="C1652" s="361"/>
      <c r="D1652" s="362"/>
      <c r="E1652" s="326" t="s">
        <v>1455</v>
      </c>
    </row>
    <row r="1653" spans="1:5" x14ac:dyDescent="0.2">
      <c r="A1653" s="343" t="s">
        <v>2266</v>
      </c>
      <c r="B1653" s="345" t="s">
        <v>2264</v>
      </c>
      <c r="C1653" s="346"/>
      <c r="D1653" s="349" t="s">
        <v>62</v>
      </c>
      <c r="E1653" s="327" t="s">
        <v>1454</v>
      </c>
    </row>
    <row r="1654" spans="1:5" x14ac:dyDescent="0.2">
      <c r="A1654" s="344"/>
      <c r="B1654" s="347"/>
      <c r="C1654" s="348"/>
      <c r="D1654" s="350"/>
      <c r="E1654" s="328" t="s">
        <v>1455</v>
      </c>
    </row>
    <row r="1655" spans="1:5" x14ac:dyDescent="0.2">
      <c r="A1655" s="351" t="s">
        <v>2267</v>
      </c>
      <c r="B1655" s="353" t="s">
        <v>2264</v>
      </c>
      <c r="C1655" s="354"/>
      <c r="D1655" s="357" t="s">
        <v>62</v>
      </c>
      <c r="E1655" s="325" t="s">
        <v>1454</v>
      </c>
    </row>
    <row r="1656" spans="1:5" x14ac:dyDescent="0.2">
      <c r="A1656" s="359"/>
      <c r="B1656" s="360"/>
      <c r="C1656" s="361"/>
      <c r="D1656" s="362"/>
      <c r="E1656" s="326" t="s">
        <v>1455</v>
      </c>
    </row>
    <row r="1657" spans="1:5" x14ac:dyDescent="0.2">
      <c r="A1657" s="343" t="s">
        <v>2268</v>
      </c>
      <c r="B1657" s="345" t="s">
        <v>2264</v>
      </c>
      <c r="C1657" s="346"/>
      <c r="D1657" s="349" t="s">
        <v>62</v>
      </c>
      <c r="E1657" s="327" t="s">
        <v>1454</v>
      </c>
    </row>
    <row r="1658" spans="1:5" x14ac:dyDescent="0.2">
      <c r="A1658" s="344"/>
      <c r="B1658" s="347"/>
      <c r="C1658" s="348"/>
      <c r="D1658" s="350"/>
      <c r="E1658" s="328" t="s">
        <v>1455</v>
      </c>
    </row>
    <row r="1659" spans="1:5" x14ac:dyDescent="0.2">
      <c r="A1659" s="351" t="s">
        <v>2269</v>
      </c>
      <c r="B1659" s="353" t="s">
        <v>2264</v>
      </c>
      <c r="C1659" s="354"/>
      <c r="D1659" s="357" t="s">
        <v>62</v>
      </c>
      <c r="E1659" s="325" t="s">
        <v>1454</v>
      </c>
    </row>
    <row r="1660" spans="1:5" x14ac:dyDescent="0.2">
      <c r="A1660" s="359"/>
      <c r="B1660" s="360"/>
      <c r="C1660" s="361"/>
      <c r="D1660" s="362"/>
      <c r="E1660" s="326" t="s">
        <v>1455</v>
      </c>
    </row>
    <row r="1661" spans="1:5" x14ac:dyDescent="0.2">
      <c r="A1661" s="343" t="s">
        <v>2270</v>
      </c>
      <c r="B1661" s="345" t="s">
        <v>2264</v>
      </c>
      <c r="C1661" s="346"/>
      <c r="D1661" s="349" t="s">
        <v>62</v>
      </c>
      <c r="E1661" s="327" t="s">
        <v>1454</v>
      </c>
    </row>
    <row r="1662" spans="1:5" x14ac:dyDescent="0.2">
      <c r="A1662" s="344"/>
      <c r="B1662" s="347"/>
      <c r="C1662" s="348"/>
      <c r="D1662" s="350"/>
      <c r="E1662" s="328" t="s">
        <v>1455</v>
      </c>
    </row>
    <row r="1663" spans="1:5" x14ac:dyDescent="0.2">
      <c r="A1663" s="351" t="s">
        <v>2271</v>
      </c>
      <c r="B1663" s="353" t="s">
        <v>2264</v>
      </c>
      <c r="C1663" s="354"/>
      <c r="D1663" s="357" t="s">
        <v>62</v>
      </c>
      <c r="E1663" s="325" t="s">
        <v>1454</v>
      </c>
    </row>
    <row r="1664" spans="1:5" x14ac:dyDescent="0.2">
      <c r="A1664" s="359"/>
      <c r="B1664" s="360"/>
      <c r="C1664" s="361"/>
      <c r="D1664" s="362"/>
      <c r="E1664" s="326" t="s">
        <v>1455</v>
      </c>
    </row>
    <row r="1665" spans="1:5" x14ac:dyDescent="0.2">
      <c r="A1665" s="343" t="s">
        <v>2272</v>
      </c>
      <c r="B1665" s="345" t="s">
        <v>2273</v>
      </c>
      <c r="C1665" s="346"/>
      <c r="D1665" s="349" t="s">
        <v>62</v>
      </c>
      <c r="E1665" s="327" t="s">
        <v>1454</v>
      </c>
    </row>
    <row r="1666" spans="1:5" x14ac:dyDescent="0.2">
      <c r="A1666" s="344"/>
      <c r="B1666" s="347"/>
      <c r="C1666" s="348"/>
      <c r="D1666" s="350"/>
      <c r="E1666" s="328" t="s">
        <v>1455</v>
      </c>
    </row>
    <row r="1667" spans="1:5" x14ac:dyDescent="0.2">
      <c r="A1667" s="351" t="s">
        <v>2274</v>
      </c>
      <c r="B1667" s="353" t="s">
        <v>2273</v>
      </c>
      <c r="C1667" s="354"/>
      <c r="D1667" s="357" t="s">
        <v>62</v>
      </c>
      <c r="E1667" s="325" t="s">
        <v>1454</v>
      </c>
    </row>
    <row r="1668" spans="1:5" x14ac:dyDescent="0.2">
      <c r="A1668" s="359"/>
      <c r="B1668" s="360"/>
      <c r="C1668" s="361"/>
      <c r="D1668" s="362"/>
      <c r="E1668" s="326" t="s">
        <v>1455</v>
      </c>
    </row>
    <row r="1669" spans="1:5" x14ac:dyDescent="0.2">
      <c r="A1669" s="343" t="s">
        <v>2275</v>
      </c>
      <c r="B1669" s="345" t="s">
        <v>2273</v>
      </c>
      <c r="C1669" s="346"/>
      <c r="D1669" s="349" t="s">
        <v>62</v>
      </c>
      <c r="E1669" s="327" t="s">
        <v>1454</v>
      </c>
    </row>
    <row r="1670" spans="1:5" x14ac:dyDescent="0.2">
      <c r="A1670" s="344"/>
      <c r="B1670" s="347"/>
      <c r="C1670" s="348"/>
      <c r="D1670" s="350"/>
      <c r="E1670" s="328" t="s">
        <v>1455</v>
      </c>
    </row>
    <row r="1671" spans="1:5" x14ac:dyDescent="0.2">
      <c r="A1671" s="351" t="s">
        <v>2276</v>
      </c>
      <c r="B1671" s="353" t="s">
        <v>2273</v>
      </c>
      <c r="C1671" s="354"/>
      <c r="D1671" s="357" t="s">
        <v>62</v>
      </c>
      <c r="E1671" s="325" t="s">
        <v>1454</v>
      </c>
    </row>
    <row r="1672" spans="1:5" x14ac:dyDescent="0.2">
      <c r="A1672" s="359"/>
      <c r="B1672" s="360"/>
      <c r="C1672" s="361"/>
      <c r="D1672" s="362"/>
      <c r="E1672" s="326" t="s">
        <v>1455</v>
      </c>
    </row>
    <row r="1673" spans="1:5" x14ac:dyDescent="0.2">
      <c r="A1673" s="343" t="s">
        <v>2277</v>
      </c>
      <c r="B1673" s="345" t="s">
        <v>2273</v>
      </c>
      <c r="C1673" s="346"/>
      <c r="D1673" s="349" t="s">
        <v>62</v>
      </c>
      <c r="E1673" s="327" t="s">
        <v>1454</v>
      </c>
    </row>
    <row r="1674" spans="1:5" x14ac:dyDescent="0.2">
      <c r="A1674" s="344"/>
      <c r="B1674" s="347"/>
      <c r="C1674" s="348"/>
      <c r="D1674" s="350"/>
      <c r="E1674" s="328" t="s">
        <v>1455</v>
      </c>
    </row>
    <row r="1675" spans="1:5" x14ac:dyDescent="0.2">
      <c r="A1675" s="351" t="s">
        <v>2278</v>
      </c>
      <c r="B1675" s="353" t="s">
        <v>2279</v>
      </c>
      <c r="C1675" s="354"/>
      <c r="D1675" s="357" t="s">
        <v>62</v>
      </c>
      <c r="E1675" s="325" t="s">
        <v>1454</v>
      </c>
    </row>
    <row r="1676" spans="1:5" x14ac:dyDescent="0.2">
      <c r="A1676" s="359"/>
      <c r="B1676" s="360"/>
      <c r="C1676" s="361"/>
      <c r="D1676" s="362"/>
      <c r="E1676" s="326" t="s">
        <v>1455</v>
      </c>
    </row>
    <row r="1677" spans="1:5" x14ac:dyDescent="0.2">
      <c r="A1677" s="343" t="s">
        <v>2280</v>
      </c>
      <c r="B1677" s="345" t="s">
        <v>2273</v>
      </c>
      <c r="C1677" s="346"/>
      <c r="D1677" s="349" t="s">
        <v>62</v>
      </c>
      <c r="E1677" s="327" t="s">
        <v>1454</v>
      </c>
    </row>
    <row r="1678" spans="1:5" x14ac:dyDescent="0.2">
      <c r="A1678" s="344"/>
      <c r="B1678" s="347"/>
      <c r="C1678" s="348"/>
      <c r="D1678" s="350"/>
      <c r="E1678" s="328" t="s">
        <v>1455</v>
      </c>
    </row>
    <row r="1679" spans="1:5" x14ac:dyDescent="0.2">
      <c r="A1679" s="351" t="s">
        <v>2281</v>
      </c>
      <c r="B1679" s="353" t="s">
        <v>2273</v>
      </c>
      <c r="C1679" s="354"/>
      <c r="D1679" s="357" t="s">
        <v>62</v>
      </c>
      <c r="E1679" s="325" t="s">
        <v>1454</v>
      </c>
    </row>
    <row r="1680" spans="1:5" x14ac:dyDescent="0.2">
      <c r="A1680" s="359"/>
      <c r="B1680" s="360"/>
      <c r="C1680" s="361"/>
      <c r="D1680" s="362"/>
      <c r="E1680" s="326" t="s">
        <v>1455</v>
      </c>
    </row>
    <row r="1681" spans="1:5" x14ac:dyDescent="0.2">
      <c r="A1681" s="343" t="s">
        <v>2282</v>
      </c>
      <c r="B1681" s="345" t="s">
        <v>2279</v>
      </c>
      <c r="C1681" s="346"/>
      <c r="D1681" s="349" t="s">
        <v>62</v>
      </c>
      <c r="E1681" s="327" t="s">
        <v>1454</v>
      </c>
    </row>
    <row r="1682" spans="1:5" x14ac:dyDescent="0.2">
      <c r="A1682" s="344"/>
      <c r="B1682" s="347"/>
      <c r="C1682" s="348"/>
      <c r="D1682" s="350"/>
      <c r="E1682" s="328" t="s">
        <v>1455</v>
      </c>
    </row>
    <row r="1683" spans="1:5" x14ac:dyDescent="0.2">
      <c r="A1683" s="351" t="s">
        <v>2283</v>
      </c>
      <c r="B1683" s="353" t="s">
        <v>2279</v>
      </c>
      <c r="C1683" s="354"/>
      <c r="D1683" s="357" t="s">
        <v>62</v>
      </c>
      <c r="E1683" s="325" t="s">
        <v>1454</v>
      </c>
    </row>
    <row r="1684" spans="1:5" x14ac:dyDescent="0.2">
      <c r="A1684" s="359"/>
      <c r="B1684" s="360"/>
      <c r="C1684" s="361"/>
      <c r="D1684" s="362"/>
      <c r="E1684" s="326" t="s">
        <v>1455</v>
      </c>
    </row>
    <row r="1685" spans="1:5" x14ac:dyDescent="0.2">
      <c r="A1685" s="343" t="s">
        <v>2284</v>
      </c>
      <c r="B1685" s="345" t="s">
        <v>2273</v>
      </c>
      <c r="C1685" s="346"/>
      <c r="D1685" s="349" t="s">
        <v>62</v>
      </c>
      <c r="E1685" s="327" t="s">
        <v>1454</v>
      </c>
    </row>
    <row r="1686" spans="1:5" x14ac:dyDescent="0.2">
      <c r="A1686" s="344"/>
      <c r="B1686" s="347"/>
      <c r="C1686" s="348"/>
      <c r="D1686" s="350"/>
      <c r="E1686" s="328" t="s">
        <v>1455</v>
      </c>
    </row>
    <row r="1687" spans="1:5" x14ac:dyDescent="0.2">
      <c r="A1687" s="351" t="s">
        <v>2285</v>
      </c>
      <c r="B1687" s="353" t="s">
        <v>2273</v>
      </c>
      <c r="C1687" s="354"/>
      <c r="D1687" s="357" t="s">
        <v>62</v>
      </c>
      <c r="E1687" s="325" t="s">
        <v>1454</v>
      </c>
    </row>
    <row r="1688" spans="1:5" x14ac:dyDescent="0.2">
      <c r="A1688" s="359"/>
      <c r="B1688" s="360"/>
      <c r="C1688" s="361"/>
      <c r="D1688" s="362"/>
      <c r="E1688" s="326" t="s">
        <v>1455</v>
      </c>
    </row>
    <row r="1689" spans="1:5" x14ac:dyDescent="0.2">
      <c r="A1689" s="343" t="s">
        <v>2286</v>
      </c>
      <c r="B1689" s="345" t="s">
        <v>2273</v>
      </c>
      <c r="C1689" s="346"/>
      <c r="D1689" s="349" t="s">
        <v>62</v>
      </c>
      <c r="E1689" s="327" t="s">
        <v>1454</v>
      </c>
    </row>
    <row r="1690" spans="1:5" x14ac:dyDescent="0.2">
      <c r="A1690" s="344"/>
      <c r="B1690" s="347"/>
      <c r="C1690" s="348"/>
      <c r="D1690" s="350"/>
      <c r="E1690" s="328" t="s">
        <v>1455</v>
      </c>
    </row>
    <row r="1691" spans="1:5" x14ac:dyDescent="0.2">
      <c r="A1691" s="351" t="s">
        <v>2287</v>
      </c>
      <c r="B1691" s="353" t="s">
        <v>2279</v>
      </c>
      <c r="C1691" s="354"/>
      <c r="D1691" s="357" t="s">
        <v>62</v>
      </c>
      <c r="E1691" s="325" t="s">
        <v>1454</v>
      </c>
    </row>
    <row r="1692" spans="1:5" x14ac:dyDescent="0.2">
      <c r="A1692" s="359"/>
      <c r="B1692" s="360"/>
      <c r="C1692" s="361"/>
      <c r="D1692" s="362"/>
      <c r="E1692" s="326" t="s">
        <v>1455</v>
      </c>
    </row>
    <row r="1693" spans="1:5" x14ac:dyDescent="0.2">
      <c r="A1693" s="343" t="s">
        <v>2288</v>
      </c>
      <c r="B1693" s="345" t="s">
        <v>2273</v>
      </c>
      <c r="C1693" s="346"/>
      <c r="D1693" s="349" t="s">
        <v>62</v>
      </c>
      <c r="E1693" s="327" t="s">
        <v>1454</v>
      </c>
    </row>
    <row r="1694" spans="1:5" x14ac:dyDescent="0.2">
      <c r="A1694" s="344"/>
      <c r="B1694" s="347"/>
      <c r="C1694" s="348"/>
      <c r="D1694" s="350"/>
      <c r="E1694" s="328" t="s">
        <v>1455</v>
      </c>
    </row>
    <row r="1695" spans="1:5" x14ac:dyDescent="0.2">
      <c r="A1695" s="351" t="s">
        <v>2289</v>
      </c>
      <c r="B1695" s="353" t="s">
        <v>2273</v>
      </c>
      <c r="C1695" s="354"/>
      <c r="D1695" s="357" t="s">
        <v>62</v>
      </c>
      <c r="E1695" s="325" t="s">
        <v>1454</v>
      </c>
    </row>
    <row r="1696" spans="1:5" x14ac:dyDescent="0.2">
      <c r="A1696" s="359"/>
      <c r="B1696" s="360"/>
      <c r="C1696" s="361"/>
      <c r="D1696" s="362"/>
      <c r="E1696" s="326" t="s">
        <v>1455</v>
      </c>
    </row>
    <row r="1697" spans="1:5" x14ac:dyDescent="0.2">
      <c r="A1697" s="343" t="s">
        <v>2290</v>
      </c>
      <c r="B1697" s="345" t="s">
        <v>2273</v>
      </c>
      <c r="C1697" s="346"/>
      <c r="D1697" s="349" t="s">
        <v>62</v>
      </c>
      <c r="E1697" s="327" t="s">
        <v>1454</v>
      </c>
    </row>
    <row r="1698" spans="1:5" x14ac:dyDescent="0.2">
      <c r="A1698" s="344"/>
      <c r="B1698" s="347"/>
      <c r="C1698" s="348"/>
      <c r="D1698" s="350"/>
      <c r="E1698" s="328" t="s">
        <v>1455</v>
      </c>
    </row>
    <row r="1699" spans="1:5" x14ac:dyDescent="0.2">
      <c r="A1699" s="351" t="s">
        <v>2291</v>
      </c>
      <c r="B1699" s="353" t="s">
        <v>2273</v>
      </c>
      <c r="C1699" s="354"/>
      <c r="D1699" s="357" t="s">
        <v>62</v>
      </c>
      <c r="E1699" s="325" t="s">
        <v>1454</v>
      </c>
    </row>
    <row r="1700" spans="1:5" x14ac:dyDescent="0.2">
      <c r="A1700" s="359"/>
      <c r="B1700" s="360"/>
      <c r="C1700" s="361"/>
      <c r="D1700" s="362"/>
      <c r="E1700" s="326" t="s">
        <v>1455</v>
      </c>
    </row>
    <row r="1701" spans="1:5" x14ac:dyDescent="0.2">
      <c r="A1701" s="343" t="s">
        <v>2292</v>
      </c>
      <c r="B1701" s="345" t="s">
        <v>2273</v>
      </c>
      <c r="C1701" s="346"/>
      <c r="D1701" s="349" t="s">
        <v>62</v>
      </c>
      <c r="E1701" s="327" t="s">
        <v>1454</v>
      </c>
    </row>
    <row r="1702" spans="1:5" x14ac:dyDescent="0.2">
      <c r="A1702" s="344"/>
      <c r="B1702" s="347"/>
      <c r="C1702" s="348"/>
      <c r="D1702" s="350"/>
      <c r="E1702" s="328" t="s">
        <v>1455</v>
      </c>
    </row>
    <row r="1703" spans="1:5" x14ac:dyDescent="0.2">
      <c r="A1703" s="351" t="s">
        <v>2293</v>
      </c>
      <c r="B1703" s="353" t="s">
        <v>2273</v>
      </c>
      <c r="C1703" s="354"/>
      <c r="D1703" s="357" t="s">
        <v>62</v>
      </c>
      <c r="E1703" s="325" t="s">
        <v>1454</v>
      </c>
    </row>
    <row r="1704" spans="1:5" x14ac:dyDescent="0.2">
      <c r="A1704" s="359"/>
      <c r="B1704" s="360"/>
      <c r="C1704" s="361"/>
      <c r="D1704" s="362"/>
      <c r="E1704" s="326" t="s">
        <v>1455</v>
      </c>
    </row>
    <row r="1705" spans="1:5" x14ac:dyDescent="0.2">
      <c r="A1705" s="343" t="s">
        <v>2294</v>
      </c>
      <c r="B1705" s="345" t="s">
        <v>2295</v>
      </c>
      <c r="C1705" s="346"/>
      <c r="D1705" s="349" t="s">
        <v>62</v>
      </c>
      <c r="E1705" s="327" t="s">
        <v>1454</v>
      </c>
    </row>
    <row r="1706" spans="1:5" x14ac:dyDescent="0.2">
      <c r="A1706" s="344"/>
      <c r="B1706" s="347"/>
      <c r="C1706" s="348"/>
      <c r="D1706" s="350"/>
      <c r="E1706" s="328" t="s">
        <v>1455</v>
      </c>
    </row>
    <row r="1707" spans="1:5" x14ac:dyDescent="0.2">
      <c r="A1707" s="351" t="s">
        <v>2296</v>
      </c>
      <c r="B1707" s="353" t="s">
        <v>2295</v>
      </c>
      <c r="C1707" s="354"/>
      <c r="D1707" s="357" t="s">
        <v>62</v>
      </c>
      <c r="E1707" s="325" t="s">
        <v>1454</v>
      </c>
    </row>
    <row r="1708" spans="1:5" x14ac:dyDescent="0.2">
      <c r="A1708" s="359"/>
      <c r="B1708" s="360"/>
      <c r="C1708" s="361"/>
      <c r="D1708" s="362"/>
      <c r="E1708" s="326" t="s">
        <v>1455</v>
      </c>
    </row>
    <row r="1709" spans="1:5" x14ac:dyDescent="0.2">
      <c r="A1709" s="343" t="s">
        <v>2297</v>
      </c>
      <c r="B1709" s="345" t="s">
        <v>2295</v>
      </c>
      <c r="C1709" s="346"/>
      <c r="D1709" s="349" t="s">
        <v>62</v>
      </c>
      <c r="E1709" s="327" t="s">
        <v>1454</v>
      </c>
    </row>
    <row r="1710" spans="1:5" x14ac:dyDescent="0.2">
      <c r="A1710" s="344"/>
      <c r="B1710" s="347"/>
      <c r="C1710" s="348"/>
      <c r="D1710" s="350"/>
      <c r="E1710" s="328" t="s">
        <v>1455</v>
      </c>
    </row>
    <row r="1711" spans="1:5" x14ac:dyDescent="0.2">
      <c r="A1711" s="351" t="s">
        <v>2298</v>
      </c>
      <c r="B1711" s="353" t="s">
        <v>2295</v>
      </c>
      <c r="C1711" s="354"/>
      <c r="D1711" s="357" t="s">
        <v>62</v>
      </c>
      <c r="E1711" s="325" t="s">
        <v>1454</v>
      </c>
    </row>
    <row r="1712" spans="1:5" x14ac:dyDescent="0.2">
      <c r="A1712" s="359"/>
      <c r="B1712" s="360"/>
      <c r="C1712" s="361"/>
      <c r="D1712" s="362"/>
      <c r="E1712" s="326" t="s">
        <v>1455</v>
      </c>
    </row>
    <row r="1713" spans="1:5" x14ac:dyDescent="0.2">
      <c r="A1713" s="343" t="s">
        <v>2299</v>
      </c>
      <c r="B1713" s="345" t="s">
        <v>2295</v>
      </c>
      <c r="C1713" s="346"/>
      <c r="D1713" s="349" t="s">
        <v>62</v>
      </c>
      <c r="E1713" s="327" t="s">
        <v>1454</v>
      </c>
    </row>
    <row r="1714" spans="1:5" x14ac:dyDescent="0.2">
      <c r="A1714" s="344"/>
      <c r="B1714" s="347"/>
      <c r="C1714" s="348"/>
      <c r="D1714" s="350"/>
      <c r="E1714" s="328" t="s">
        <v>1455</v>
      </c>
    </row>
    <row r="1715" spans="1:5" x14ac:dyDescent="0.2">
      <c r="A1715" s="351" t="s">
        <v>2300</v>
      </c>
      <c r="B1715" s="353" t="s">
        <v>2295</v>
      </c>
      <c r="C1715" s="354"/>
      <c r="D1715" s="357" t="s">
        <v>62</v>
      </c>
      <c r="E1715" s="325" t="s">
        <v>1454</v>
      </c>
    </row>
    <row r="1716" spans="1:5" x14ac:dyDescent="0.2">
      <c r="A1716" s="359"/>
      <c r="B1716" s="360"/>
      <c r="C1716" s="361"/>
      <c r="D1716" s="362"/>
      <c r="E1716" s="326" t="s">
        <v>1455</v>
      </c>
    </row>
    <row r="1717" spans="1:5" x14ac:dyDescent="0.2">
      <c r="A1717" s="343" t="s">
        <v>2301</v>
      </c>
      <c r="B1717" s="345" t="s">
        <v>2295</v>
      </c>
      <c r="C1717" s="346"/>
      <c r="D1717" s="349" t="s">
        <v>62</v>
      </c>
      <c r="E1717" s="327" t="s">
        <v>1454</v>
      </c>
    </row>
    <row r="1718" spans="1:5" x14ac:dyDescent="0.2">
      <c r="A1718" s="344"/>
      <c r="B1718" s="347"/>
      <c r="C1718" s="348"/>
      <c r="D1718" s="350"/>
      <c r="E1718" s="328" t="s">
        <v>1455</v>
      </c>
    </row>
    <row r="1719" spans="1:5" x14ac:dyDescent="0.2">
      <c r="A1719" s="351" t="s">
        <v>2263</v>
      </c>
      <c r="B1719" s="353" t="s">
        <v>2295</v>
      </c>
      <c r="C1719" s="354"/>
      <c r="D1719" s="357" t="s">
        <v>62</v>
      </c>
      <c r="E1719" s="325" t="s">
        <v>1454</v>
      </c>
    </row>
    <row r="1720" spans="1:5" x14ac:dyDescent="0.2">
      <c r="A1720" s="359"/>
      <c r="B1720" s="360"/>
      <c r="C1720" s="361"/>
      <c r="D1720" s="362"/>
      <c r="E1720" s="326" t="s">
        <v>1455</v>
      </c>
    </row>
    <row r="1721" spans="1:5" x14ac:dyDescent="0.2">
      <c r="A1721" s="343" t="s">
        <v>2302</v>
      </c>
      <c r="B1721" s="345" t="s">
        <v>2303</v>
      </c>
      <c r="C1721" s="346"/>
      <c r="D1721" s="349" t="s">
        <v>62</v>
      </c>
      <c r="E1721" s="327" t="s">
        <v>1454</v>
      </c>
    </row>
    <row r="1722" spans="1:5" x14ac:dyDescent="0.2">
      <c r="A1722" s="344"/>
      <c r="B1722" s="347"/>
      <c r="C1722" s="348"/>
      <c r="D1722" s="350"/>
      <c r="E1722" s="328" t="s">
        <v>1455</v>
      </c>
    </row>
    <row r="1723" spans="1:5" x14ac:dyDescent="0.2">
      <c r="A1723" s="351" t="s">
        <v>2304</v>
      </c>
      <c r="B1723" s="353" t="s">
        <v>2303</v>
      </c>
      <c r="C1723" s="354"/>
      <c r="D1723" s="357" t="s">
        <v>62</v>
      </c>
      <c r="E1723" s="325" t="s">
        <v>1454</v>
      </c>
    </row>
    <row r="1724" spans="1:5" x14ac:dyDescent="0.2">
      <c r="A1724" s="359"/>
      <c r="B1724" s="360"/>
      <c r="C1724" s="361"/>
      <c r="D1724" s="362"/>
      <c r="E1724" s="326" t="s">
        <v>1455</v>
      </c>
    </row>
    <row r="1725" spans="1:5" x14ac:dyDescent="0.2">
      <c r="A1725" s="343" t="s">
        <v>2305</v>
      </c>
      <c r="B1725" s="345" t="s">
        <v>2303</v>
      </c>
      <c r="C1725" s="346"/>
      <c r="D1725" s="349" t="s">
        <v>62</v>
      </c>
      <c r="E1725" s="327" t="s">
        <v>1454</v>
      </c>
    </row>
    <row r="1726" spans="1:5" x14ac:dyDescent="0.2">
      <c r="A1726" s="344"/>
      <c r="B1726" s="347"/>
      <c r="C1726" s="348"/>
      <c r="D1726" s="350"/>
      <c r="E1726" s="328" t="s">
        <v>1455</v>
      </c>
    </row>
    <row r="1727" spans="1:5" x14ac:dyDescent="0.2">
      <c r="A1727" s="351" t="s">
        <v>2306</v>
      </c>
      <c r="B1727" s="353" t="s">
        <v>2303</v>
      </c>
      <c r="C1727" s="354"/>
      <c r="D1727" s="357" t="s">
        <v>62</v>
      </c>
      <c r="E1727" s="325" t="s">
        <v>1454</v>
      </c>
    </row>
    <row r="1728" spans="1:5" x14ac:dyDescent="0.2">
      <c r="A1728" s="359"/>
      <c r="B1728" s="360"/>
      <c r="C1728" s="361"/>
      <c r="D1728" s="362"/>
      <c r="E1728" s="326" t="s">
        <v>1455</v>
      </c>
    </row>
    <row r="1729" spans="1:5" x14ac:dyDescent="0.2">
      <c r="A1729" s="343" t="s">
        <v>2307</v>
      </c>
      <c r="B1729" s="345" t="s">
        <v>2303</v>
      </c>
      <c r="C1729" s="346"/>
      <c r="D1729" s="349" t="s">
        <v>62</v>
      </c>
      <c r="E1729" s="327" t="s">
        <v>1454</v>
      </c>
    </row>
    <row r="1730" spans="1:5" x14ac:dyDescent="0.2">
      <c r="A1730" s="344"/>
      <c r="B1730" s="347"/>
      <c r="C1730" s="348"/>
      <c r="D1730" s="350"/>
      <c r="E1730" s="328" t="s">
        <v>1455</v>
      </c>
    </row>
    <row r="1731" spans="1:5" x14ac:dyDescent="0.2">
      <c r="A1731" s="351" t="s">
        <v>2308</v>
      </c>
      <c r="B1731" s="353" t="s">
        <v>2303</v>
      </c>
      <c r="C1731" s="354"/>
      <c r="D1731" s="357" t="s">
        <v>62</v>
      </c>
      <c r="E1731" s="325" t="s">
        <v>1454</v>
      </c>
    </row>
    <row r="1732" spans="1:5" x14ac:dyDescent="0.2">
      <c r="A1732" s="359"/>
      <c r="B1732" s="360"/>
      <c r="C1732" s="361"/>
      <c r="D1732" s="362"/>
      <c r="E1732" s="326" t="s">
        <v>1455</v>
      </c>
    </row>
    <row r="1733" spans="1:5" x14ac:dyDescent="0.2">
      <c r="A1733" s="343" t="s">
        <v>2309</v>
      </c>
      <c r="B1733" s="345" t="s">
        <v>2303</v>
      </c>
      <c r="C1733" s="346"/>
      <c r="D1733" s="349" t="s">
        <v>62</v>
      </c>
      <c r="E1733" s="327" t="s">
        <v>1454</v>
      </c>
    </row>
    <row r="1734" spans="1:5" x14ac:dyDescent="0.2">
      <c r="A1734" s="344"/>
      <c r="B1734" s="347"/>
      <c r="C1734" s="348"/>
      <c r="D1734" s="350"/>
      <c r="E1734" s="328" t="s">
        <v>1455</v>
      </c>
    </row>
    <row r="1735" spans="1:5" x14ac:dyDescent="0.2">
      <c r="A1735" s="351" t="s">
        <v>2310</v>
      </c>
      <c r="B1735" s="353" t="s">
        <v>2303</v>
      </c>
      <c r="C1735" s="354"/>
      <c r="D1735" s="357" t="s">
        <v>62</v>
      </c>
      <c r="E1735" s="325" t="s">
        <v>1454</v>
      </c>
    </row>
    <row r="1736" spans="1:5" x14ac:dyDescent="0.2">
      <c r="A1736" s="359"/>
      <c r="B1736" s="360"/>
      <c r="C1736" s="361"/>
      <c r="D1736" s="362"/>
      <c r="E1736" s="326" t="s">
        <v>1455</v>
      </c>
    </row>
    <row r="1737" spans="1:5" x14ac:dyDescent="0.2">
      <c r="A1737" s="343" t="s">
        <v>2311</v>
      </c>
      <c r="B1737" s="345" t="s">
        <v>2303</v>
      </c>
      <c r="C1737" s="346"/>
      <c r="D1737" s="349" t="s">
        <v>62</v>
      </c>
      <c r="E1737" s="327" t="s">
        <v>1454</v>
      </c>
    </row>
    <row r="1738" spans="1:5" x14ac:dyDescent="0.2">
      <c r="A1738" s="344"/>
      <c r="B1738" s="347"/>
      <c r="C1738" s="348"/>
      <c r="D1738" s="350"/>
      <c r="E1738" s="328" t="s">
        <v>1455</v>
      </c>
    </row>
    <row r="1739" spans="1:5" x14ac:dyDescent="0.2">
      <c r="A1739" s="351" t="s">
        <v>2312</v>
      </c>
      <c r="B1739" s="353" t="s">
        <v>2303</v>
      </c>
      <c r="C1739" s="354"/>
      <c r="D1739" s="357" t="s">
        <v>62</v>
      </c>
      <c r="E1739" s="325" t="s">
        <v>1454</v>
      </c>
    </row>
    <row r="1740" spans="1:5" x14ac:dyDescent="0.2">
      <c r="A1740" s="359"/>
      <c r="B1740" s="360"/>
      <c r="C1740" s="361"/>
      <c r="D1740" s="362"/>
      <c r="E1740" s="326" t="s">
        <v>1455</v>
      </c>
    </row>
    <row r="1741" spans="1:5" x14ac:dyDescent="0.2">
      <c r="A1741" s="343" t="s">
        <v>2313</v>
      </c>
      <c r="B1741" s="345" t="s">
        <v>2303</v>
      </c>
      <c r="C1741" s="346"/>
      <c r="D1741" s="349" t="s">
        <v>62</v>
      </c>
      <c r="E1741" s="327" t="s">
        <v>1454</v>
      </c>
    </row>
    <row r="1742" spans="1:5" x14ac:dyDescent="0.2">
      <c r="A1742" s="344"/>
      <c r="B1742" s="347"/>
      <c r="C1742" s="348"/>
      <c r="D1742" s="350"/>
      <c r="E1742" s="328" t="s">
        <v>1455</v>
      </c>
    </row>
    <row r="1743" spans="1:5" x14ac:dyDescent="0.2">
      <c r="A1743" s="351" t="s">
        <v>2314</v>
      </c>
      <c r="B1743" s="353" t="s">
        <v>2303</v>
      </c>
      <c r="C1743" s="354"/>
      <c r="D1743" s="357" t="s">
        <v>62</v>
      </c>
      <c r="E1743" s="325" t="s">
        <v>1454</v>
      </c>
    </row>
    <row r="1744" spans="1:5" x14ac:dyDescent="0.2">
      <c r="A1744" s="359"/>
      <c r="B1744" s="360"/>
      <c r="C1744" s="361"/>
      <c r="D1744" s="362"/>
      <c r="E1744" s="326" t="s">
        <v>1455</v>
      </c>
    </row>
    <row r="1745" spans="1:5" x14ac:dyDescent="0.2">
      <c r="A1745" s="343" t="s">
        <v>2315</v>
      </c>
      <c r="B1745" s="345" t="s">
        <v>2303</v>
      </c>
      <c r="C1745" s="346"/>
      <c r="D1745" s="349" t="s">
        <v>62</v>
      </c>
      <c r="E1745" s="327" t="s">
        <v>1454</v>
      </c>
    </row>
    <row r="1746" spans="1:5" x14ac:dyDescent="0.2">
      <c r="A1746" s="344"/>
      <c r="B1746" s="347"/>
      <c r="C1746" s="348"/>
      <c r="D1746" s="350"/>
      <c r="E1746" s="328" t="s">
        <v>1455</v>
      </c>
    </row>
    <row r="1747" spans="1:5" x14ac:dyDescent="0.2">
      <c r="A1747" s="351" t="s">
        <v>2316</v>
      </c>
      <c r="B1747" s="353" t="s">
        <v>2317</v>
      </c>
      <c r="C1747" s="354"/>
      <c r="D1747" s="357" t="s">
        <v>62</v>
      </c>
      <c r="E1747" s="325" t="s">
        <v>1454</v>
      </c>
    </row>
    <row r="1748" spans="1:5" x14ac:dyDescent="0.2">
      <c r="A1748" s="359"/>
      <c r="B1748" s="360"/>
      <c r="C1748" s="361"/>
      <c r="D1748" s="362"/>
      <c r="E1748" s="326" t="s">
        <v>1455</v>
      </c>
    </row>
    <row r="1749" spans="1:5" x14ac:dyDescent="0.2">
      <c r="A1749" s="343" t="s">
        <v>2318</v>
      </c>
      <c r="B1749" s="345" t="s">
        <v>2317</v>
      </c>
      <c r="C1749" s="346"/>
      <c r="D1749" s="349" t="s">
        <v>62</v>
      </c>
      <c r="E1749" s="327" t="s">
        <v>1454</v>
      </c>
    </row>
    <row r="1750" spans="1:5" x14ac:dyDescent="0.2">
      <c r="A1750" s="344"/>
      <c r="B1750" s="347"/>
      <c r="C1750" s="348"/>
      <c r="D1750" s="350"/>
      <c r="E1750" s="328" t="s">
        <v>1455</v>
      </c>
    </row>
    <row r="1751" spans="1:5" x14ac:dyDescent="0.2">
      <c r="A1751" s="351" t="s">
        <v>2319</v>
      </c>
      <c r="B1751" s="353" t="s">
        <v>2317</v>
      </c>
      <c r="C1751" s="354"/>
      <c r="D1751" s="357" t="s">
        <v>62</v>
      </c>
      <c r="E1751" s="325" t="s">
        <v>1454</v>
      </c>
    </row>
    <row r="1752" spans="1:5" x14ac:dyDescent="0.2">
      <c r="A1752" s="359"/>
      <c r="B1752" s="360"/>
      <c r="C1752" s="361"/>
      <c r="D1752" s="362"/>
      <c r="E1752" s="326" t="s">
        <v>1455</v>
      </c>
    </row>
    <row r="1753" spans="1:5" x14ac:dyDescent="0.2">
      <c r="A1753" s="343" t="s">
        <v>2320</v>
      </c>
      <c r="B1753" s="345" t="s">
        <v>2317</v>
      </c>
      <c r="C1753" s="346"/>
      <c r="D1753" s="349" t="s">
        <v>62</v>
      </c>
      <c r="E1753" s="327" t="s">
        <v>1454</v>
      </c>
    </row>
    <row r="1754" spans="1:5" x14ac:dyDescent="0.2">
      <c r="A1754" s="344"/>
      <c r="B1754" s="347"/>
      <c r="C1754" s="348"/>
      <c r="D1754" s="350"/>
      <c r="E1754" s="328" t="s">
        <v>1455</v>
      </c>
    </row>
    <row r="1755" spans="1:5" x14ac:dyDescent="0.2">
      <c r="A1755" s="351" t="s">
        <v>2321</v>
      </c>
      <c r="B1755" s="353" t="s">
        <v>2317</v>
      </c>
      <c r="C1755" s="354"/>
      <c r="D1755" s="357" t="s">
        <v>62</v>
      </c>
      <c r="E1755" s="325" t="s">
        <v>1454</v>
      </c>
    </row>
    <row r="1756" spans="1:5" x14ac:dyDescent="0.2">
      <c r="A1756" s="359"/>
      <c r="B1756" s="360"/>
      <c r="C1756" s="361"/>
      <c r="D1756" s="362"/>
      <c r="E1756" s="326" t="s">
        <v>1455</v>
      </c>
    </row>
    <row r="1757" spans="1:5" x14ac:dyDescent="0.2">
      <c r="A1757" s="343" t="s">
        <v>2322</v>
      </c>
      <c r="B1757" s="345" t="s">
        <v>2323</v>
      </c>
      <c r="C1757" s="346"/>
      <c r="D1757" s="349" t="s">
        <v>62</v>
      </c>
      <c r="E1757" s="327" t="s">
        <v>1454</v>
      </c>
    </row>
    <row r="1758" spans="1:5" x14ac:dyDescent="0.2">
      <c r="A1758" s="344"/>
      <c r="B1758" s="347"/>
      <c r="C1758" s="348"/>
      <c r="D1758" s="350"/>
      <c r="E1758" s="328" t="s">
        <v>1455</v>
      </c>
    </row>
    <row r="1759" spans="1:5" x14ac:dyDescent="0.2">
      <c r="A1759" s="351" t="s">
        <v>2324</v>
      </c>
      <c r="B1759" s="353" t="s">
        <v>2323</v>
      </c>
      <c r="C1759" s="354"/>
      <c r="D1759" s="357" t="s">
        <v>62</v>
      </c>
      <c r="E1759" s="325" t="s">
        <v>1454</v>
      </c>
    </row>
    <row r="1760" spans="1:5" x14ac:dyDescent="0.2">
      <c r="A1760" s="359"/>
      <c r="B1760" s="360"/>
      <c r="C1760" s="361"/>
      <c r="D1760" s="362"/>
      <c r="E1760" s="326" t="s">
        <v>1455</v>
      </c>
    </row>
    <row r="1761" spans="1:5" x14ac:dyDescent="0.2">
      <c r="A1761" s="343" t="s">
        <v>2325</v>
      </c>
      <c r="B1761" s="345" t="s">
        <v>2323</v>
      </c>
      <c r="C1761" s="346"/>
      <c r="D1761" s="349" t="s">
        <v>62</v>
      </c>
      <c r="E1761" s="327" t="s">
        <v>1454</v>
      </c>
    </row>
    <row r="1762" spans="1:5" x14ac:dyDescent="0.2">
      <c r="A1762" s="344"/>
      <c r="B1762" s="347"/>
      <c r="C1762" s="348"/>
      <c r="D1762" s="350"/>
      <c r="E1762" s="328" t="s">
        <v>1455</v>
      </c>
    </row>
    <row r="1763" spans="1:5" x14ac:dyDescent="0.2">
      <c r="A1763" s="351" t="s">
        <v>2326</v>
      </c>
      <c r="B1763" s="353" t="s">
        <v>2323</v>
      </c>
      <c r="C1763" s="354"/>
      <c r="D1763" s="357" t="s">
        <v>62</v>
      </c>
      <c r="E1763" s="325" t="s">
        <v>1454</v>
      </c>
    </row>
    <row r="1764" spans="1:5" x14ac:dyDescent="0.2">
      <c r="A1764" s="359"/>
      <c r="B1764" s="360"/>
      <c r="C1764" s="361"/>
      <c r="D1764" s="362"/>
      <c r="E1764" s="326" t="s">
        <v>1455</v>
      </c>
    </row>
    <row r="1765" spans="1:5" x14ac:dyDescent="0.2">
      <c r="A1765" s="343" t="s">
        <v>2327</v>
      </c>
      <c r="B1765" s="345" t="s">
        <v>2328</v>
      </c>
      <c r="C1765" s="346"/>
      <c r="D1765" s="349" t="s">
        <v>62</v>
      </c>
      <c r="E1765" s="327" t="s">
        <v>1454</v>
      </c>
    </row>
    <row r="1766" spans="1:5" x14ac:dyDescent="0.2">
      <c r="A1766" s="344"/>
      <c r="B1766" s="347"/>
      <c r="C1766" s="348"/>
      <c r="D1766" s="350"/>
      <c r="E1766" s="328" t="s">
        <v>1455</v>
      </c>
    </row>
    <row r="1767" spans="1:5" x14ac:dyDescent="0.2">
      <c r="A1767" s="351" t="s">
        <v>2329</v>
      </c>
      <c r="B1767" s="353" t="s">
        <v>2328</v>
      </c>
      <c r="C1767" s="354"/>
      <c r="D1767" s="357" t="s">
        <v>62</v>
      </c>
      <c r="E1767" s="325" t="s">
        <v>1454</v>
      </c>
    </row>
    <row r="1768" spans="1:5" x14ac:dyDescent="0.2">
      <c r="A1768" s="359"/>
      <c r="B1768" s="360"/>
      <c r="C1768" s="361"/>
      <c r="D1768" s="362"/>
      <c r="E1768" s="326" t="s">
        <v>1455</v>
      </c>
    </row>
    <row r="1769" spans="1:5" x14ac:dyDescent="0.2">
      <c r="A1769" s="343" t="s">
        <v>2330</v>
      </c>
      <c r="B1769" s="345" t="s">
        <v>2328</v>
      </c>
      <c r="C1769" s="346"/>
      <c r="D1769" s="349" t="s">
        <v>62</v>
      </c>
      <c r="E1769" s="327" t="s">
        <v>1454</v>
      </c>
    </row>
    <row r="1770" spans="1:5" x14ac:dyDescent="0.2">
      <c r="A1770" s="344"/>
      <c r="B1770" s="347"/>
      <c r="C1770" s="348"/>
      <c r="D1770" s="350"/>
      <c r="E1770" s="328" t="s">
        <v>1455</v>
      </c>
    </row>
    <row r="1771" spans="1:5" x14ac:dyDescent="0.2">
      <c r="A1771" s="351" t="s">
        <v>2331</v>
      </c>
      <c r="B1771" s="353" t="s">
        <v>2328</v>
      </c>
      <c r="C1771" s="354"/>
      <c r="D1771" s="357" t="s">
        <v>62</v>
      </c>
      <c r="E1771" s="325" t="s">
        <v>1454</v>
      </c>
    </row>
    <row r="1772" spans="1:5" x14ac:dyDescent="0.2">
      <c r="A1772" s="359"/>
      <c r="B1772" s="360"/>
      <c r="C1772" s="361"/>
      <c r="D1772" s="362"/>
      <c r="E1772" s="326" t="s">
        <v>1455</v>
      </c>
    </row>
    <row r="1773" spans="1:5" x14ac:dyDescent="0.2">
      <c r="A1773" s="343" t="s">
        <v>2332</v>
      </c>
      <c r="B1773" s="345" t="s">
        <v>2328</v>
      </c>
      <c r="C1773" s="346"/>
      <c r="D1773" s="349" t="s">
        <v>62</v>
      </c>
      <c r="E1773" s="327" t="s">
        <v>1454</v>
      </c>
    </row>
    <row r="1774" spans="1:5" x14ac:dyDescent="0.2">
      <c r="A1774" s="344"/>
      <c r="B1774" s="347"/>
      <c r="C1774" s="348"/>
      <c r="D1774" s="350"/>
      <c r="E1774" s="328" t="s">
        <v>1455</v>
      </c>
    </row>
    <row r="1775" spans="1:5" x14ac:dyDescent="0.2">
      <c r="A1775" s="351" t="s">
        <v>2333</v>
      </c>
      <c r="B1775" s="353" t="s">
        <v>2328</v>
      </c>
      <c r="C1775" s="354"/>
      <c r="D1775" s="357" t="s">
        <v>62</v>
      </c>
      <c r="E1775" s="325" t="s">
        <v>1454</v>
      </c>
    </row>
    <row r="1776" spans="1:5" x14ac:dyDescent="0.2">
      <c r="A1776" s="359"/>
      <c r="B1776" s="360"/>
      <c r="C1776" s="361"/>
      <c r="D1776" s="362"/>
      <c r="E1776" s="326" t="s">
        <v>1455</v>
      </c>
    </row>
    <row r="1777" spans="1:5" x14ac:dyDescent="0.2">
      <c r="A1777" s="343" t="s">
        <v>2334</v>
      </c>
      <c r="B1777" s="345" t="s">
        <v>2328</v>
      </c>
      <c r="C1777" s="346"/>
      <c r="D1777" s="349" t="s">
        <v>62</v>
      </c>
      <c r="E1777" s="327" t="s">
        <v>1454</v>
      </c>
    </row>
    <row r="1778" spans="1:5" x14ac:dyDescent="0.2">
      <c r="A1778" s="344"/>
      <c r="B1778" s="347"/>
      <c r="C1778" s="348"/>
      <c r="D1778" s="350"/>
      <c r="E1778" s="328" t="s">
        <v>1455</v>
      </c>
    </row>
    <row r="1779" spans="1:5" x14ac:dyDescent="0.2">
      <c r="A1779" s="351" t="s">
        <v>2335</v>
      </c>
      <c r="B1779" s="353" t="s">
        <v>2328</v>
      </c>
      <c r="C1779" s="354"/>
      <c r="D1779" s="357" t="s">
        <v>62</v>
      </c>
      <c r="E1779" s="325" t="s">
        <v>1454</v>
      </c>
    </row>
    <row r="1780" spans="1:5" x14ac:dyDescent="0.2">
      <c r="A1780" s="359"/>
      <c r="B1780" s="360"/>
      <c r="C1780" s="361"/>
      <c r="D1780" s="362"/>
      <c r="E1780" s="326" t="s">
        <v>1455</v>
      </c>
    </row>
    <row r="1781" spans="1:5" x14ac:dyDescent="0.2">
      <c r="A1781" s="343" t="s">
        <v>2336</v>
      </c>
      <c r="B1781" s="345" t="s">
        <v>2328</v>
      </c>
      <c r="C1781" s="346"/>
      <c r="D1781" s="349" t="s">
        <v>62</v>
      </c>
      <c r="E1781" s="327" t="s">
        <v>1454</v>
      </c>
    </row>
    <row r="1782" spans="1:5" x14ac:dyDescent="0.2">
      <c r="A1782" s="344"/>
      <c r="B1782" s="347"/>
      <c r="C1782" s="348"/>
      <c r="D1782" s="350"/>
      <c r="E1782" s="328" t="s">
        <v>1455</v>
      </c>
    </row>
    <row r="1783" spans="1:5" x14ac:dyDescent="0.2">
      <c r="A1783" s="351" t="s">
        <v>2337</v>
      </c>
      <c r="B1783" s="353" t="s">
        <v>2338</v>
      </c>
      <c r="C1783" s="354"/>
      <c r="D1783" s="357" t="s">
        <v>62</v>
      </c>
      <c r="E1783" s="325" t="s">
        <v>1454</v>
      </c>
    </row>
    <row r="1784" spans="1:5" x14ac:dyDescent="0.2">
      <c r="A1784" s="359"/>
      <c r="B1784" s="360"/>
      <c r="C1784" s="361"/>
      <c r="D1784" s="362"/>
      <c r="E1784" s="326" t="s">
        <v>1455</v>
      </c>
    </row>
    <row r="1785" spans="1:5" x14ac:dyDescent="0.2">
      <c r="A1785" s="343" t="s">
        <v>2339</v>
      </c>
      <c r="B1785" s="345" t="s">
        <v>2338</v>
      </c>
      <c r="C1785" s="346"/>
      <c r="D1785" s="349" t="s">
        <v>62</v>
      </c>
      <c r="E1785" s="327" t="s">
        <v>1454</v>
      </c>
    </row>
    <row r="1786" spans="1:5" x14ac:dyDescent="0.2">
      <c r="A1786" s="344"/>
      <c r="B1786" s="347"/>
      <c r="C1786" s="348"/>
      <c r="D1786" s="350"/>
      <c r="E1786" s="328" t="s">
        <v>1455</v>
      </c>
    </row>
    <row r="1787" spans="1:5" x14ac:dyDescent="0.2">
      <c r="A1787" s="351" t="s">
        <v>2340</v>
      </c>
      <c r="B1787" s="353" t="s">
        <v>2338</v>
      </c>
      <c r="C1787" s="354"/>
      <c r="D1787" s="357" t="s">
        <v>62</v>
      </c>
      <c r="E1787" s="325" t="s">
        <v>1454</v>
      </c>
    </row>
    <row r="1788" spans="1:5" x14ac:dyDescent="0.2">
      <c r="A1788" s="359"/>
      <c r="B1788" s="360"/>
      <c r="C1788" s="361"/>
      <c r="D1788" s="362"/>
      <c r="E1788" s="326" t="s">
        <v>1455</v>
      </c>
    </row>
    <row r="1789" spans="1:5" x14ac:dyDescent="0.2">
      <c r="A1789" s="343" t="s">
        <v>2341</v>
      </c>
      <c r="B1789" s="345" t="s">
        <v>2338</v>
      </c>
      <c r="C1789" s="346"/>
      <c r="D1789" s="349" t="s">
        <v>62</v>
      </c>
      <c r="E1789" s="327" t="s">
        <v>1454</v>
      </c>
    </row>
    <row r="1790" spans="1:5" x14ac:dyDescent="0.2">
      <c r="A1790" s="344"/>
      <c r="B1790" s="347"/>
      <c r="C1790" s="348"/>
      <c r="D1790" s="350"/>
      <c r="E1790" s="328" t="s">
        <v>1455</v>
      </c>
    </row>
    <row r="1791" spans="1:5" x14ac:dyDescent="0.2">
      <c r="A1791" s="351" t="s">
        <v>2342</v>
      </c>
      <c r="B1791" s="353" t="s">
        <v>2338</v>
      </c>
      <c r="C1791" s="354"/>
      <c r="D1791" s="357" t="s">
        <v>62</v>
      </c>
      <c r="E1791" s="325" t="s">
        <v>1454</v>
      </c>
    </row>
    <row r="1792" spans="1:5" x14ac:dyDescent="0.2">
      <c r="A1792" s="359"/>
      <c r="B1792" s="360"/>
      <c r="C1792" s="361"/>
      <c r="D1792" s="362"/>
      <c r="E1792" s="326" t="s">
        <v>1455</v>
      </c>
    </row>
    <row r="1793" spans="1:5" x14ac:dyDescent="0.2">
      <c r="A1793" s="343" t="s">
        <v>2343</v>
      </c>
      <c r="B1793" s="345" t="s">
        <v>2338</v>
      </c>
      <c r="C1793" s="346"/>
      <c r="D1793" s="349" t="s">
        <v>62</v>
      </c>
      <c r="E1793" s="327" t="s">
        <v>1454</v>
      </c>
    </row>
    <row r="1794" spans="1:5" x14ac:dyDescent="0.2">
      <c r="A1794" s="344"/>
      <c r="B1794" s="347"/>
      <c r="C1794" s="348"/>
      <c r="D1794" s="350"/>
      <c r="E1794" s="328" t="s">
        <v>1455</v>
      </c>
    </row>
    <row r="1795" spans="1:5" x14ac:dyDescent="0.2">
      <c r="A1795" s="351" t="s">
        <v>2344</v>
      </c>
      <c r="B1795" s="353" t="s">
        <v>2338</v>
      </c>
      <c r="C1795" s="354"/>
      <c r="D1795" s="357" t="s">
        <v>62</v>
      </c>
      <c r="E1795" s="325" t="s">
        <v>1454</v>
      </c>
    </row>
    <row r="1796" spans="1:5" x14ac:dyDescent="0.2">
      <c r="A1796" s="359"/>
      <c r="B1796" s="360"/>
      <c r="C1796" s="361"/>
      <c r="D1796" s="362"/>
      <c r="E1796" s="326" t="s">
        <v>1455</v>
      </c>
    </row>
    <row r="1797" spans="1:5" x14ac:dyDescent="0.2">
      <c r="A1797" s="343" t="s">
        <v>2345</v>
      </c>
      <c r="B1797" s="345" t="s">
        <v>2338</v>
      </c>
      <c r="C1797" s="346"/>
      <c r="D1797" s="349" t="s">
        <v>62</v>
      </c>
      <c r="E1797" s="327" t="s">
        <v>1454</v>
      </c>
    </row>
    <row r="1798" spans="1:5" x14ac:dyDescent="0.2">
      <c r="A1798" s="344"/>
      <c r="B1798" s="347"/>
      <c r="C1798" s="348"/>
      <c r="D1798" s="350"/>
      <c r="E1798" s="328" t="s">
        <v>1455</v>
      </c>
    </row>
    <row r="1799" spans="1:5" x14ac:dyDescent="0.2">
      <c r="A1799" s="351" t="s">
        <v>2346</v>
      </c>
      <c r="B1799" s="353" t="s">
        <v>2347</v>
      </c>
      <c r="C1799" s="354"/>
      <c r="D1799" s="357" t="s">
        <v>62</v>
      </c>
      <c r="E1799" s="325" t="s">
        <v>1454</v>
      </c>
    </row>
    <row r="1800" spans="1:5" x14ac:dyDescent="0.2">
      <c r="A1800" s="359"/>
      <c r="B1800" s="360"/>
      <c r="C1800" s="361"/>
      <c r="D1800" s="362"/>
      <c r="E1800" s="326" t="s">
        <v>1455</v>
      </c>
    </row>
    <row r="1801" spans="1:5" x14ac:dyDescent="0.2">
      <c r="A1801" s="343" t="s">
        <v>2348</v>
      </c>
      <c r="B1801" s="345" t="s">
        <v>2347</v>
      </c>
      <c r="C1801" s="346"/>
      <c r="D1801" s="349" t="s">
        <v>62</v>
      </c>
      <c r="E1801" s="327" t="s">
        <v>1454</v>
      </c>
    </row>
    <row r="1802" spans="1:5" x14ac:dyDescent="0.2">
      <c r="A1802" s="344"/>
      <c r="B1802" s="347"/>
      <c r="C1802" s="348"/>
      <c r="D1802" s="350"/>
      <c r="E1802" s="328" t="s">
        <v>1455</v>
      </c>
    </row>
    <row r="1803" spans="1:5" x14ac:dyDescent="0.2">
      <c r="A1803" s="351" t="s">
        <v>2349</v>
      </c>
      <c r="B1803" s="353" t="s">
        <v>2347</v>
      </c>
      <c r="C1803" s="354"/>
      <c r="D1803" s="357" t="s">
        <v>62</v>
      </c>
      <c r="E1803" s="325" t="s">
        <v>1454</v>
      </c>
    </row>
    <row r="1804" spans="1:5" x14ac:dyDescent="0.2">
      <c r="A1804" s="359"/>
      <c r="B1804" s="360"/>
      <c r="C1804" s="361"/>
      <c r="D1804" s="362"/>
      <c r="E1804" s="326" t="s">
        <v>1455</v>
      </c>
    </row>
    <row r="1805" spans="1:5" x14ac:dyDescent="0.2">
      <c r="A1805" s="343" t="s">
        <v>2350</v>
      </c>
      <c r="B1805" s="345" t="s">
        <v>2347</v>
      </c>
      <c r="C1805" s="346"/>
      <c r="D1805" s="349" t="s">
        <v>62</v>
      </c>
      <c r="E1805" s="327" t="s">
        <v>1454</v>
      </c>
    </row>
    <row r="1806" spans="1:5" x14ac:dyDescent="0.2">
      <c r="A1806" s="344"/>
      <c r="B1806" s="347"/>
      <c r="C1806" s="348"/>
      <c r="D1806" s="350"/>
      <c r="E1806" s="328" t="s">
        <v>1455</v>
      </c>
    </row>
    <row r="1807" spans="1:5" x14ac:dyDescent="0.2">
      <c r="A1807" s="351" t="s">
        <v>2351</v>
      </c>
      <c r="B1807" s="353" t="s">
        <v>2347</v>
      </c>
      <c r="C1807" s="354"/>
      <c r="D1807" s="357" t="s">
        <v>62</v>
      </c>
      <c r="E1807" s="325" t="s">
        <v>1454</v>
      </c>
    </row>
    <row r="1808" spans="1:5" x14ac:dyDescent="0.2">
      <c r="A1808" s="359"/>
      <c r="B1808" s="360"/>
      <c r="C1808" s="361"/>
      <c r="D1808" s="362"/>
      <c r="E1808" s="326" t="s">
        <v>1455</v>
      </c>
    </row>
    <row r="1809" spans="1:5" x14ac:dyDescent="0.2">
      <c r="A1809" s="343" t="s">
        <v>2352</v>
      </c>
      <c r="B1809" s="345" t="s">
        <v>2347</v>
      </c>
      <c r="C1809" s="346"/>
      <c r="D1809" s="349" t="s">
        <v>62</v>
      </c>
      <c r="E1809" s="327" t="s">
        <v>1454</v>
      </c>
    </row>
    <row r="1810" spans="1:5" x14ac:dyDescent="0.2">
      <c r="A1810" s="344"/>
      <c r="B1810" s="347"/>
      <c r="C1810" s="348"/>
      <c r="D1810" s="350"/>
      <c r="E1810" s="328" t="s">
        <v>1455</v>
      </c>
    </row>
    <row r="1811" spans="1:5" x14ac:dyDescent="0.2">
      <c r="A1811" s="351" t="s">
        <v>2353</v>
      </c>
      <c r="B1811" s="353" t="s">
        <v>2347</v>
      </c>
      <c r="C1811" s="354"/>
      <c r="D1811" s="357" t="s">
        <v>62</v>
      </c>
      <c r="E1811" s="325" t="s">
        <v>1454</v>
      </c>
    </row>
    <row r="1812" spans="1:5" x14ac:dyDescent="0.2">
      <c r="A1812" s="359"/>
      <c r="B1812" s="360"/>
      <c r="C1812" s="361"/>
      <c r="D1812" s="362"/>
      <c r="E1812" s="326" t="s">
        <v>1455</v>
      </c>
    </row>
    <row r="1813" spans="1:5" x14ac:dyDescent="0.2">
      <c r="A1813" s="343" t="s">
        <v>2354</v>
      </c>
      <c r="B1813" s="345" t="s">
        <v>2347</v>
      </c>
      <c r="C1813" s="346"/>
      <c r="D1813" s="349" t="s">
        <v>62</v>
      </c>
      <c r="E1813" s="327" t="s">
        <v>1454</v>
      </c>
    </row>
    <row r="1814" spans="1:5" x14ac:dyDescent="0.2">
      <c r="A1814" s="344"/>
      <c r="B1814" s="347"/>
      <c r="C1814" s="348"/>
      <c r="D1814" s="350"/>
      <c r="E1814" s="328" t="s">
        <v>1455</v>
      </c>
    </row>
    <row r="1815" spans="1:5" x14ac:dyDescent="0.2">
      <c r="A1815" s="351" t="s">
        <v>2355</v>
      </c>
      <c r="B1815" s="353" t="s">
        <v>2347</v>
      </c>
      <c r="C1815" s="354"/>
      <c r="D1815" s="357" t="s">
        <v>62</v>
      </c>
      <c r="E1815" s="325" t="s">
        <v>1454</v>
      </c>
    </row>
    <row r="1816" spans="1:5" x14ac:dyDescent="0.2">
      <c r="A1816" s="359"/>
      <c r="B1816" s="360"/>
      <c r="C1816" s="361"/>
      <c r="D1816" s="362"/>
      <c r="E1816" s="326" t="s">
        <v>1455</v>
      </c>
    </row>
    <row r="1817" spans="1:5" x14ac:dyDescent="0.2">
      <c r="A1817" s="343" t="s">
        <v>2356</v>
      </c>
      <c r="B1817" s="345" t="s">
        <v>2347</v>
      </c>
      <c r="C1817" s="346"/>
      <c r="D1817" s="349" t="s">
        <v>62</v>
      </c>
      <c r="E1817" s="327" t="s">
        <v>1454</v>
      </c>
    </row>
    <row r="1818" spans="1:5" x14ac:dyDescent="0.2">
      <c r="A1818" s="344"/>
      <c r="B1818" s="347"/>
      <c r="C1818" s="348"/>
      <c r="D1818" s="350"/>
      <c r="E1818" s="328" t="s">
        <v>1455</v>
      </c>
    </row>
    <row r="1819" spans="1:5" x14ac:dyDescent="0.2">
      <c r="A1819" s="351" t="s">
        <v>2357</v>
      </c>
      <c r="B1819" s="353" t="s">
        <v>2347</v>
      </c>
      <c r="C1819" s="354"/>
      <c r="D1819" s="357" t="s">
        <v>62</v>
      </c>
      <c r="E1819" s="325" t="s">
        <v>1454</v>
      </c>
    </row>
    <row r="1820" spans="1:5" x14ac:dyDescent="0.2">
      <c r="A1820" s="359"/>
      <c r="B1820" s="360"/>
      <c r="C1820" s="361"/>
      <c r="D1820" s="362"/>
      <c r="E1820" s="326" t="s">
        <v>1455</v>
      </c>
    </row>
    <row r="1821" spans="1:5" x14ac:dyDescent="0.2">
      <c r="A1821" s="343" t="s">
        <v>2358</v>
      </c>
      <c r="B1821" s="345" t="s">
        <v>2347</v>
      </c>
      <c r="C1821" s="346"/>
      <c r="D1821" s="349" t="s">
        <v>62</v>
      </c>
      <c r="E1821" s="327" t="s">
        <v>1454</v>
      </c>
    </row>
    <row r="1822" spans="1:5" x14ac:dyDescent="0.2">
      <c r="A1822" s="344"/>
      <c r="B1822" s="347"/>
      <c r="C1822" s="348"/>
      <c r="D1822" s="350"/>
      <c r="E1822" s="328" t="s">
        <v>1455</v>
      </c>
    </row>
    <row r="1823" spans="1:5" x14ac:dyDescent="0.2">
      <c r="A1823" s="351" t="s">
        <v>2359</v>
      </c>
      <c r="B1823" s="353" t="s">
        <v>2347</v>
      </c>
      <c r="C1823" s="354"/>
      <c r="D1823" s="357" t="s">
        <v>62</v>
      </c>
      <c r="E1823" s="325" t="s">
        <v>1454</v>
      </c>
    </row>
    <row r="1824" spans="1:5" x14ac:dyDescent="0.2">
      <c r="A1824" s="359"/>
      <c r="B1824" s="360"/>
      <c r="C1824" s="361"/>
      <c r="D1824" s="362"/>
      <c r="E1824" s="326" t="s">
        <v>1455</v>
      </c>
    </row>
    <row r="1825" spans="1:5" x14ac:dyDescent="0.2">
      <c r="A1825" s="343" t="s">
        <v>2360</v>
      </c>
      <c r="B1825" s="345" t="s">
        <v>2347</v>
      </c>
      <c r="C1825" s="346"/>
      <c r="D1825" s="349" t="s">
        <v>62</v>
      </c>
      <c r="E1825" s="327" t="s">
        <v>1454</v>
      </c>
    </row>
    <row r="1826" spans="1:5" x14ac:dyDescent="0.2">
      <c r="A1826" s="344"/>
      <c r="B1826" s="347"/>
      <c r="C1826" s="348"/>
      <c r="D1826" s="350"/>
      <c r="E1826" s="328" t="s">
        <v>1455</v>
      </c>
    </row>
    <row r="1827" spans="1:5" x14ac:dyDescent="0.2">
      <c r="A1827" s="351" t="s">
        <v>2361</v>
      </c>
      <c r="B1827" s="353" t="s">
        <v>2347</v>
      </c>
      <c r="C1827" s="354"/>
      <c r="D1827" s="357" t="s">
        <v>62</v>
      </c>
      <c r="E1827" s="325" t="s">
        <v>1454</v>
      </c>
    </row>
    <row r="1828" spans="1:5" x14ac:dyDescent="0.2">
      <c r="A1828" s="359"/>
      <c r="B1828" s="360"/>
      <c r="C1828" s="361"/>
      <c r="D1828" s="362"/>
      <c r="E1828" s="326" t="s">
        <v>1455</v>
      </c>
    </row>
    <row r="1829" spans="1:5" x14ac:dyDescent="0.2">
      <c r="A1829" s="343" t="s">
        <v>2362</v>
      </c>
      <c r="B1829" s="345" t="s">
        <v>2363</v>
      </c>
      <c r="C1829" s="346"/>
      <c r="D1829" s="349" t="s">
        <v>62</v>
      </c>
      <c r="E1829" s="327" t="s">
        <v>1454</v>
      </c>
    </row>
    <row r="1830" spans="1:5" x14ac:dyDescent="0.2">
      <c r="A1830" s="344"/>
      <c r="B1830" s="347"/>
      <c r="C1830" s="348"/>
      <c r="D1830" s="350"/>
      <c r="E1830" s="328" t="s">
        <v>1455</v>
      </c>
    </row>
    <row r="1831" spans="1:5" x14ac:dyDescent="0.2">
      <c r="A1831" s="351" t="s">
        <v>2364</v>
      </c>
      <c r="B1831" s="353" t="s">
        <v>2363</v>
      </c>
      <c r="C1831" s="354"/>
      <c r="D1831" s="357" t="s">
        <v>62</v>
      </c>
      <c r="E1831" s="325" t="s">
        <v>1454</v>
      </c>
    </row>
    <row r="1832" spans="1:5" x14ac:dyDescent="0.2">
      <c r="A1832" s="359"/>
      <c r="B1832" s="360"/>
      <c r="C1832" s="361"/>
      <c r="D1832" s="362"/>
      <c r="E1832" s="326" t="s">
        <v>1455</v>
      </c>
    </row>
    <row r="1833" spans="1:5" x14ac:dyDescent="0.2">
      <c r="A1833" s="343" t="s">
        <v>2365</v>
      </c>
      <c r="B1833" s="345" t="s">
        <v>2363</v>
      </c>
      <c r="C1833" s="346"/>
      <c r="D1833" s="349" t="s">
        <v>62</v>
      </c>
      <c r="E1833" s="327" t="s">
        <v>1454</v>
      </c>
    </row>
    <row r="1834" spans="1:5" x14ac:dyDescent="0.2">
      <c r="A1834" s="344"/>
      <c r="B1834" s="347"/>
      <c r="C1834" s="348"/>
      <c r="D1834" s="350"/>
      <c r="E1834" s="328" t="s">
        <v>1455</v>
      </c>
    </row>
    <row r="1835" spans="1:5" x14ac:dyDescent="0.2">
      <c r="A1835" s="351" t="s">
        <v>2366</v>
      </c>
      <c r="B1835" s="353" t="s">
        <v>2363</v>
      </c>
      <c r="C1835" s="354"/>
      <c r="D1835" s="357" t="s">
        <v>62</v>
      </c>
      <c r="E1835" s="325" t="s">
        <v>1454</v>
      </c>
    </row>
    <row r="1836" spans="1:5" x14ac:dyDescent="0.2">
      <c r="A1836" s="359"/>
      <c r="B1836" s="360"/>
      <c r="C1836" s="361"/>
      <c r="D1836" s="362"/>
      <c r="E1836" s="326" t="s">
        <v>1455</v>
      </c>
    </row>
    <row r="1837" spans="1:5" x14ac:dyDescent="0.2">
      <c r="A1837" s="343" t="s">
        <v>2367</v>
      </c>
      <c r="B1837" s="345" t="s">
        <v>2363</v>
      </c>
      <c r="C1837" s="346"/>
      <c r="D1837" s="349" t="s">
        <v>62</v>
      </c>
      <c r="E1837" s="327" t="s">
        <v>1454</v>
      </c>
    </row>
    <row r="1838" spans="1:5" x14ac:dyDescent="0.2">
      <c r="A1838" s="344"/>
      <c r="B1838" s="347"/>
      <c r="C1838" s="348"/>
      <c r="D1838" s="350"/>
      <c r="E1838" s="328" t="s">
        <v>1455</v>
      </c>
    </row>
    <row r="1839" spans="1:5" x14ac:dyDescent="0.2">
      <c r="A1839" s="351" t="s">
        <v>2368</v>
      </c>
      <c r="B1839" s="353" t="s">
        <v>2363</v>
      </c>
      <c r="C1839" s="354"/>
      <c r="D1839" s="357" t="s">
        <v>62</v>
      </c>
      <c r="E1839" s="325" t="s">
        <v>1454</v>
      </c>
    </row>
    <row r="1840" spans="1:5" x14ac:dyDescent="0.2">
      <c r="A1840" s="359"/>
      <c r="B1840" s="360"/>
      <c r="C1840" s="361"/>
      <c r="D1840" s="362"/>
      <c r="E1840" s="326" t="s">
        <v>1455</v>
      </c>
    </row>
    <row r="1841" spans="1:5" x14ac:dyDescent="0.2">
      <c r="A1841" s="343" t="s">
        <v>2369</v>
      </c>
      <c r="B1841" s="345" t="s">
        <v>2363</v>
      </c>
      <c r="C1841" s="346"/>
      <c r="D1841" s="349" t="s">
        <v>62</v>
      </c>
      <c r="E1841" s="327" t="s">
        <v>1454</v>
      </c>
    </row>
    <row r="1842" spans="1:5" x14ac:dyDescent="0.2">
      <c r="A1842" s="344"/>
      <c r="B1842" s="347"/>
      <c r="C1842" s="348"/>
      <c r="D1842" s="350"/>
      <c r="E1842" s="328" t="s">
        <v>1455</v>
      </c>
    </row>
    <row r="1843" spans="1:5" x14ac:dyDescent="0.2">
      <c r="A1843" s="351" t="s">
        <v>2370</v>
      </c>
      <c r="B1843" s="353" t="s">
        <v>2363</v>
      </c>
      <c r="C1843" s="354"/>
      <c r="D1843" s="357" t="s">
        <v>62</v>
      </c>
      <c r="E1843" s="325" t="s">
        <v>1454</v>
      </c>
    </row>
    <row r="1844" spans="1:5" x14ac:dyDescent="0.2">
      <c r="A1844" s="359"/>
      <c r="B1844" s="360"/>
      <c r="C1844" s="361"/>
      <c r="D1844" s="362"/>
      <c r="E1844" s="326" t="s">
        <v>1455</v>
      </c>
    </row>
    <row r="1845" spans="1:5" x14ac:dyDescent="0.2">
      <c r="A1845" s="343" t="s">
        <v>2371</v>
      </c>
      <c r="B1845" s="345" t="s">
        <v>2363</v>
      </c>
      <c r="C1845" s="346"/>
      <c r="D1845" s="349" t="s">
        <v>62</v>
      </c>
      <c r="E1845" s="327" t="s">
        <v>1454</v>
      </c>
    </row>
    <row r="1846" spans="1:5" x14ac:dyDescent="0.2">
      <c r="A1846" s="344"/>
      <c r="B1846" s="347"/>
      <c r="C1846" s="348"/>
      <c r="D1846" s="350"/>
      <c r="E1846" s="328" t="s">
        <v>1455</v>
      </c>
    </row>
    <row r="1847" spans="1:5" x14ac:dyDescent="0.2">
      <c r="A1847" s="351" t="s">
        <v>2372</v>
      </c>
      <c r="B1847" s="353" t="s">
        <v>2363</v>
      </c>
      <c r="C1847" s="354"/>
      <c r="D1847" s="357" t="s">
        <v>62</v>
      </c>
      <c r="E1847" s="325" t="s">
        <v>1454</v>
      </c>
    </row>
    <row r="1848" spans="1:5" x14ac:dyDescent="0.2">
      <c r="A1848" s="359"/>
      <c r="B1848" s="360"/>
      <c r="C1848" s="361"/>
      <c r="D1848" s="362"/>
      <c r="E1848" s="326" t="s">
        <v>1455</v>
      </c>
    </row>
    <row r="1849" spans="1:5" x14ac:dyDescent="0.2">
      <c r="A1849" s="343" t="s">
        <v>2373</v>
      </c>
      <c r="B1849" s="345" t="s">
        <v>2363</v>
      </c>
      <c r="C1849" s="346"/>
      <c r="D1849" s="349" t="s">
        <v>62</v>
      </c>
      <c r="E1849" s="327" t="s">
        <v>1454</v>
      </c>
    </row>
    <row r="1850" spans="1:5" x14ac:dyDescent="0.2">
      <c r="A1850" s="344"/>
      <c r="B1850" s="347"/>
      <c r="C1850" s="348"/>
      <c r="D1850" s="350"/>
      <c r="E1850" s="328" t="s">
        <v>1455</v>
      </c>
    </row>
    <row r="1851" spans="1:5" x14ac:dyDescent="0.2">
      <c r="A1851" s="351" t="s">
        <v>2374</v>
      </c>
      <c r="B1851" s="353" t="s">
        <v>2363</v>
      </c>
      <c r="C1851" s="354"/>
      <c r="D1851" s="357" t="s">
        <v>62</v>
      </c>
      <c r="E1851" s="325" t="s">
        <v>1454</v>
      </c>
    </row>
    <row r="1852" spans="1:5" x14ac:dyDescent="0.2">
      <c r="A1852" s="359"/>
      <c r="B1852" s="360"/>
      <c r="C1852" s="361"/>
      <c r="D1852" s="362"/>
      <c r="E1852" s="326" t="s">
        <v>1455</v>
      </c>
    </row>
    <row r="1853" spans="1:5" x14ac:dyDescent="0.2">
      <c r="A1853" s="343" t="s">
        <v>2375</v>
      </c>
      <c r="B1853" s="345" t="s">
        <v>2363</v>
      </c>
      <c r="C1853" s="346"/>
      <c r="D1853" s="349" t="s">
        <v>62</v>
      </c>
      <c r="E1853" s="327" t="s">
        <v>1454</v>
      </c>
    </row>
    <row r="1854" spans="1:5" x14ac:dyDescent="0.2">
      <c r="A1854" s="344"/>
      <c r="B1854" s="347"/>
      <c r="C1854" s="348"/>
      <c r="D1854" s="350"/>
      <c r="E1854" s="328" t="s">
        <v>1455</v>
      </c>
    </row>
    <row r="1855" spans="1:5" x14ac:dyDescent="0.2">
      <c r="A1855" s="351" t="s">
        <v>2376</v>
      </c>
      <c r="B1855" s="353" t="s">
        <v>2363</v>
      </c>
      <c r="C1855" s="354"/>
      <c r="D1855" s="357" t="s">
        <v>62</v>
      </c>
      <c r="E1855" s="325" t="s">
        <v>1454</v>
      </c>
    </row>
    <row r="1856" spans="1:5" x14ac:dyDescent="0.2">
      <c r="A1856" s="359"/>
      <c r="B1856" s="360"/>
      <c r="C1856" s="361"/>
      <c r="D1856" s="362"/>
      <c r="E1856" s="326" t="s">
        <v>1455</v>
      </c>
    </row>
    <row r="1857" spans="1:5" x14ac:dyDescent="0.2">
      <c r="A1857" s="343" t="s">
        <v>2377</v>
      </c>
      <c r="B1857" s="345" t="s">
        <v>2363</v>
      </c>
      <c r="C1857" s="346"/>
      <c r="D1857" s="349" t="s">
        <v>62</v>
      </c>
      <c r="E1857" s="327" t="s">
        <v>1454</v>
      </c>
    </row>
    <row r="1858" spans="1:5" x14ac:dyDescent="0.2">
      <c r="A1858" s="344"/>
      <c r="B1858" s="347"/>
      <c r="C1858" s="348"/>
      <c r="D1858" s="350"/>
      <c r="E1858" s="328" t="s">
        <v>1455</v>
      </c>
    </row>
    <row r="1859" spans="1:5" x14ac:dyDescent="0.2">
      <c r="A1859" s="351" t="s">
        <v>2378</v>
      </c>
      <c r="B1859" s="353" t="s">
        <v>2363</v>
      </c>
      <c r="C1859" s="354"/>
      <c r="D1859" s="357" t="s">
        <v>62</v>
      </c>
      <c r="E1859" s="325" t="s">
        <v>1454</v>
      </c>
    </row>
    <row r="1860" spans="1:5" x14ac:dyDescent="0.2">
      <c r="A1860" s="359"/>
      <c r="B1860" s="360"/>
      <c r="C1860" s="361"/>
      <c r="D1860" s="362"/>
      <c r="E1860" s="326" t="s">
        <v>1455</v>
      </c>
    </row>
    <row r="1861" spans="1:5" x14ac:dyDescent="0.2">
      <c r="A1861" s="343" t="s">
        <v>2379</v>
      </c>
      <c r="B1861" s="345" t="s">
        <v>2363</v>
      </c>
      <c r="C1861" s="346"/>
      <c r="D1861" s="349" t="s">
        <v>62</v>
      </c>
      <c r="E1861" s="327" t="s">
        <v>1454</v>
      </c>
    </row>
    <row r="1862" spans="1:5" x14ac:dyDescent="0.2">
      <c r="A1862" s="344"/>
      <c r="B1862" s="347"/>
      <c r="C1862" s="348"/>
      <c r="D1862" s="350"/>
      <c r="E1862" s="328" t="s">
        <v>1455</v>
      </c>
    </row>
    <row r="1863" spans="1:5" x14ac:dyDescent="0.2">
      <c r="A1863" s="351" t="s">
        <v>2380</v>
      </c>
      <c r="B1863" s="353" t="s">
        <v>2381</v>
      </c>
      <c r="C1863" s="354"/>
      <c r="D1863" s="357" t="s">
        <v>62</v>
      </c>
      <c r="E1863" s="325" t="s">
        <v>1454</v>
      </c>
    </row>
    <row r="1864" spans="1:5" x14ac:dyDescent="0.2">
      <c r="A1864" s="359"/>
      <c r="B1864" s="360"/>
      <c r="C1864" s="361"/>
      <c r="D1864" s="362"/>
      <c r="E1864" s="326" t="s">
        <v>1455</v>
      </c>
    </row>
    <row r="1865" spans="1:5" x14ac:dyDescent="0.2">
      <c r="A1865" s="343" t="s">
        <v>2382</v>
      </c>
      <c r="B1865" s="345" t="s">
        <v>2381</v>
      </c>
      <c r="C1865" s="346"/>
      <c r="D1865" s="349" t="s">
        <v>62</v>
      </c>
      <c r="E1865" s="327" t="s">
        <v>1454</v>
      </c>
    </row>
    <row r="1866" spans="1:5" x14ac:dyDescent="0.2">
      <c r="A1866" s="344"/>
      <c r="B1866" s="347"/>
      <c r="C1866" s="348"/>
      <c r="D1866" s="350"/>
      <c r="E1866" s="328" t="s">
        <v>1455</v>
      </c>
    </row>
    <row r="1867" spans="1:5" x14ac:dyDescent="0.2">
      <c r="A1867" s="351" t="s">
        <v>2182</v>
      </c>
      <c r="B1867" s="353" t="s">
        <v>2381</v>
      </c>
      <c r="C1867" s="354"/>
      <c r="D1867" s="357" t="s">
        <v>62</v>
      </c>
      <c r="E1867" s="325" t="s">
        <v>1454</v>
      </c>
    </row>
    <row r="1868" spans="1:5" x14ac:dyDescent="0.2">
      <c r="A1868" s="359"/>
      <c r="B1868" s="360"/>
      <c r="C1868" s="361"/>
      <c r="D1868" s="362"/>
      <c r="E1868" s="326" t="s">
        <v>1455</v>
      </c>
    </row>
    <row r="1869" spans="1:5" x14ac:dyDescent="0.2">
      <c r="A1869" s="343" t="s">
        <v>1941</v>
      </c>
      <c r="B1869" s="345" t="s">
        <v>2381</v>
      </c>
      <c r="C1869" s="346"/>
      <c r="D1869" s="349" t="s">
        <v>62</v>
      </c>
      <c r="E1869" s="327" t="s">
        <v>1454</v>
      </c>
    </row>
    <row r="1870" spans="1:5" x14ac:dyDescent="0.2">
      <c r="A1870" s="344"/>
      <c r="B1870" s="347"/>
      <c r="C1870" s="348"/>
      <c r="D1870" s="350"/>
      <c r="E1870" s="328" t="s">
        <v>1455</v>
      </c>
    </row>
    <row r="1871" spans="1:5" x14ac:dyDescent="0.2">
      <c r="A1871" s="351" t="s">
        <v>2383</v>
      </c>
      <c r="B1871" s="353" t="s">
        <v>2381</v>
      </c>
      <c r="C1871" s="354"/>
      <c r="D1871" s="357" t="s">
        <v>62</v>
      </c>
      <c r="E1871" s="325" t="s">
        <v>1454</v>
      </c>
    </row>
    <row r="1872" spans="1:5" x14ac:dyDescent="0.2">
      <c r="A1872" s="359"/>
      <c r="B1872" s="360"/>
      <c r="C1872" s="361"/>
      <c r="D1872" s="362"/>
      <c r="E1872" s="326" t="s">
        <v>1455</v>
      </c>
    </row>
    <row r="1873" spans="1:5" x14ac:dyDescent="0.2">
      <c r="A1873" s="343" t="s">
        <v>2384</v>
      </c>
      <c r="B1873" s="345" t="s">
        <v>2381</v>
      </c>
      <c r="C1873" s="346"/>
      <c r="D1873" s="349" t="s">
        <v>62</v>
      </c>
      <c r="E1873" s="327" t="s">
        <v>1454</v>
      </c>
    </row>
    <row r="1874" spans="1:5" x14ac:dyDescent="0.2">
      <c r="A1874" s="344"/>
      <c r="B1874" s="347"/>
      <c r="C1874" s="348"/>
      <c r="D1874" s="350"/>
      <c r="E1874" s="328" t="s">
        <v>1455</v>
      </c>
    </row>
    <row r="1875" spans="1:5" x14ac:dyDescent="0.2">
      <c r="A1875" s="351" t="s">
        <v>2385</v>
      </c>
      <c r="B1875" s="353" t="s">
        <v>2381</v>
      </c>
      <c r="C1875" s="354"/>
      <c r="D1875" s="357" t="s">
        <v>62</v>
      </c>
      <c r="E1875" s="325" t="s">
        <v>1454</v>
      </c>
    </row>
    <row r="1876" spans="1:5" x14ac:dyDescent="0.2">
      <c r="A1876" s="359"/>
      <c r="B1876" s="360"/>
      <c r="C1876" s="361"/>
      <c r="D1876" s="362"/>
      <c r="E1876" s="326" t="s">
        <v>1455</v>
      </c>
    </row>
    <row r="1877" spans="1:5" x14ac:dyDescent="0.2">
      <c r="A1877" s="343" t="s">
        <v>2386</v>
      </c>
      <c r="B1877" s="345" t="s">
        <v>2387</v>
      </c>
      <c r="C1877" s="346"/>
      <c r="D1877" s="349" t="s">
        <v>62</v>
      </c>
      <c r="E1877" s="327" t="s">
        <v>1454</v>
      </c>
    </row>
    <row r="1878" spans="1:5" x14ac:dyDescent="0.2">
      <c r="A1878" s="344"/>
      <c r="B1878" s="347"/>
      <c r="C1878" s="348"/>
      <c r="D1878" s="350"/>
      <c r="E1878" s="328" t="s">
        <v>1455</v>
      </c>
    </row>
    <row r="1879" spans="1:5" x14ac:dyDescent="0.2">
      <c r="A1879" s="351" t="s">
        <v>2388</v>
      </c>
      <c r="B1879" s="353" t="s">
        <v>2387</v>
      </c>
      <c r="C1879" s="354"/>
      <c r="D1879" s="357" t="s">
        <v>62</v>
      </c>
      <c r="E1879" s="325" t="s">
        <v>1454</v>
      </c>
    </row>
    <row r="1880" spans="1:5" x14ac:dyDescent="0.2">
      <c r="A1880" s="359"/>
      <c r="B1880" s="360"/>
      <c r="C1880" s="361"/>
      <c r="D1880" s="362"/>
      <c r="E1880" s="326" t="s">
        <v>1455</v>
      </c>
    </row>
    <row r="1881" spans="1:5" x14ac:dyDescent="0.2">
      <c r="A1881" s="343" t="s">
        <v>2389</v>
      </c>
      <c r="B1881" s="345" t="s">
        <v>2387</v>
      </c>
      <c r="C1881" s="346"/>
      <c r="D1881" s="349" t="s">
        <v>62</v>
      </c>
      <c r="E1881" s="327" t="s">
        <v>1454</v>
      </c>
    </row>
    <row r="1882" spans="1:5" x14ac:dyDescent="0.2">
      <c r="A1882" s="344"/>
      <c r="B1882" s="347"/>
      <c r="C1882" s="348"/>
      <c r="D1882" s="350"/>
      <c r="E1882" s="328" t="s">
        <v>1455</v>
      </c>
    </row>
    <row r="1883" spans="1:5" x14ac:dyDescent="0.2">
      <c r="A1883" s="351" t="s">
        <v>2390</v>
      </c>
      <c r="B1883" s="353" t="s">
        <v>2387</v>
      </c>
      <c r="C1883" s="354"/>
      <c r="D1883" s="357" t="s">
        <v>62</v>
      </c>
      <c r="E1883" s="325" t="s">
        <v>1454</v>
      </c>
    </row>
    <row r="1884" spans="1:5" x14ac:dyDescent="0.2">
      <c r="A1884" s="359"/>
      <c r="B1884" s="360"/>
      <c r="C1884" s="361"/>
      <c r="D1884" s="362"/>
      <c r="E1884" s="326" t="s">
        <v>1455</v>
      </c>
    </row>
    <row r="1885" spans="1:5" x14ac:dyDescent="0.2">
      <c r="A1885" s="343" t="s">
        <v>2391</v>
      </c>
      <c r="B1885" s="345" t="s">
        <v>2387</v>
      </c>
      <c r="C1885" s="346"/>
      <c r="D1885" s="349" t="s">
        <v>62</v>
      </c>
      <c r="E1885" s="327" t="s">
        <v>1454</v>
      </c>
    </row>
    <row r="1886" spans="1:5" x14ac:dyDescent="0.2">
      <c r="A1886" s="344"/>
      <c r="B1886" s="347"/>
      <c r="C1886" s="348"/>
      <c r="D1886" s="350"/>
      <c r="E1886" s="328" t="s">
        <v>1455</v>
      </c>
    </row>
    <row r="1887" spans="1:5" x14ac:dyDescent="0.2">
      <c r="A1887" s="351" t="s">
        <v>2392</v>
      </c>
      <c r="B1887" s="353" t="s">
        <v>2387</v>
      </c>
      <c r="C1887" s="354"/>
      <c r="D1887" s="357" t="s">
        <v>62</v>
      </c>
      <c r="E1887" s="325" t="s">
        <v>1454</v>
      </c>
    </row>
    <row r="1888" spans="1:5" x14ac:dyDescent="0.2">
      <c r="A1888" s="359"/>
      <c r="B1888" s="360"/>
      <c r="C1888" s="361"/>
      <c r="D1888" s="362"/>
      <c r="E1888" s="326" t="s">
        <v>1455</v>
      </c>
    </row>
    <row r="1889" spans="1:5" x14ac:dyDescent="0.2">
      <c r="A1889" s="343" t="s">
        <v>2393</v>
      </c>
      <c r="B1889" s="345" t="s">
        <v>2387</v>
      </c>
      <c r="C1889" s="346"/>
      <c r="D1889" s="349" t="s">
        <v>62</v>
      </c>
      <c r="E1889" s="327" t="s">
        <v>1454</v>
      </c>
    </row>
    <row r="1890" spans="1:5" x14ac:dyDescent="0.2">
      <c r="A1890" s="344"/>
      <c r="B1890" s="347"/>
      <c r="C1890" s="348"/>
      <c r="D1890" s="350"/>
      <c r="E1890" s="328" t="s">
        <v>1455</v>
      </c>
    </row>
    <row r="1891" spans="1:5" x14ac:dyDescent="0.2">
      <c r="A1891" s="351" t="s">
        <v>2394</v>
      </c>
      <c r="B1891" s="353" t="s">
        <v>2387</v>
      </c>
      <c r="C1891" s="354"/>
      <c r="D1891" s="357" t="s">
        <v>62</v>
      </c>
      <c r="E1891" s="325" t="s">
        <v>1454</v>
      </c>
    </row>
    <row r="1892" spans="1:5" x14ac:dyDescent="0.2">
      <c r="A1892" s="359"/>
      <c r="B1892" s="360"/>
      <c r="C1892" s="361"/>
      <c r="D1892" s="362"/>
      <c r="E1892" s="326" t="s">
        <v>1455</v>
      </c>
    </row>
    <row r="1893" spans="1:5" x14ac:dyDescent="0.2">
      <c r="A1893" s="343" t="s">
        <v>2395</v>
      </c>
      <c r="B1893" s="345" t="s">
        <v>2387</v>
      </c>
      <c r="C1893" s="346"/>
      <c r="D1893" s="349" t="s">
        <v>62</v>
      </c>
      <c r="E1893" s="327" t="s">
        <v>1454</v>
      </c>
    </row>
    <row r="1894" spans="1:5" x14ac:dyDescent="0.2">
      <c r="A1894" s="344"/>
      <c r="B1894" s="347"/>
      <c r="C1894" s="348"/>
      <c r="D1894" s="350"/>
      <c r="E1894" s="328" t="s">
        <v>1455</v>
      </c>
    </row>
    <row r="1895" spans="1:5" x14ac:dyDescent="0.2">
      <c r="A1895" s="351" t="s">
        <v>2396</v>
      </c>
      <c r="B1895" s="353" t="s">
        <v>2387</v>
      </c>
      <c r="C1895" s="354"/>
      <c r="D1895" s="357" t="s">
        <v>62</v>
      </c>
      <c r="E1895" s="325" t="s">
        <v>1454</v>
      </c>
    </row>
    <row r="1896" spans="1:5" x14ac:dyDescent="0.2">
      <c r="A1896" s="359"/>
      <c r="B1896" s="360"/>
      <c r="C1896" s="361"/>
      <c r="D1896" s="362"/>
      <c r="E1896" s="326" t="s">
        <v>1455</v>
      </c>
    </row>
    <row r="1897" spans="1:5" x14ac:dyDescent="0.2">
      <c r="A1897" s="343" t="s">
        <v>2397</v>
      </c>
      <c r="B1897" s="345" t="s">
        <v>2387</v>
      </c>
      <c r="C1897" s="346"/>
      <c r="D1897" s="349" t="s">
        <v>62</v>
      </c>
      <c r="E1897" s="327" t="s">
        <v>1454</v>
      </c>
    </row>
    <row r="1898" spans="1:5" x14ac:dyDescent="0.2">
      <c r="A1898" s="344"/>
      <c r="B1898" s="347"/>
      <c r="C1898" s="348"/>
      <c r="D1898" s="350"/>
      <c r="E1898" s="328" t="s">
        <v>1455</v>
      </c>
    </row>
    <row r="1899" spans="1:5" x14ac:dyDescent="0.2">
      <c r="A1899" s="351" t="s">
        <v>2398</v>
      </c>
      <c r="B1899" s="353" t="s">
        <v>2387</v>
      </c>
      <c r="C1899" s="354"/>
      <c r="D1899" s="357" t="s">
        <v>62</v>
      </c>
      <c r="E1899" s="325" t="s">
        <v>1454</v>
      </c>
    </row>
    <row r="1900" spans="1:5" x14ac:dyDescent="0.2">
      <c r="A1900" s="359"/>
      <c r="B1900" s="360"/>
      <c r="C1900" s="361"/>
      <c r="D1900" s="362"/>
      <c r="E1900" s="326" t="s">
        <v>1455</v>
      </c>
    </row>
    <row r="1901" spans="1:5" x14ac:dyDescent="0.2">
      <c r="A1901" s="343" t="s">
        <v>2399</v>
      </c>
      <c r="B1901" s="345" t="s">
        <v>2400</v>
      </c>
      <c r="C1901" s="346"/>
      <c r="D1901" s="349" t="s">
        <v>62</v>
      </c>
      <c r="E1901" s="327" t="s">
        <v>1454</v>
      </c>
    </row>
    <row r="1902" spans="1:5" x14ac:dyDescent="0.2">
      <c r="A1902" s="344"/>
      <c r="B1902" s="347"/>
      <c r="C1902" s="348"/>
      <c r="D1902" s="350"/>
      <c r="E1902" s="328" t="s">
        <v>1455</v>
      </c>
    </row>
    <row r="1903" spans="1:5" x14ac:dyDescent="0.2">
      <c r="A1903" s="351" t="s">
        <v>2401</v>
      </c>
      <c r="B1903" s="353" t="s">
        <v>2400</v>
      </c>
      <c r="C1903" s="354"/>
      <c r="D1903" s="357" t="s">
        <v>62</v>
      </c>
      <c r="E1903" s="325" t="s">
        <v>1454</v>
      </c>
    </row>
    <row r="1904" spans="1:5" x14ac:dyDescent="0.2">
      <c r="A1904" s="359"/>
      <c r="B1904" s="360"/>
      <c r="C1904" s="361"/>
      <c r="D1904" s="362"/>
      <c r="E1904" s="326" t="s">
        <v>1455</v>
      </c>
    </row>
    <row r="1905" spans="1:5" x14ac:dyDescent="0.2">
      <c r="A1905" s="343" t="s">
        <v>2027</v>
      </c>
      <c r="B1905" s="345" t="s">
        <v>2400</v>
      </c>
      <c r="C1905" s="346"/>
      <c r="D1905" s="349" t="s">
        <v>62</v>
      </c>
      <c r="E1905" s="327" t="s">
        <v>1454</v>
      </c>
    </row>
    <row r="1906" spans="1:5" x14ac:dyDescent="0.2">
      <c r="A1906" s="344"/>
      <c r="B1906" s="347"/>
      <c r="C1906" s="348"/>
      <c r="D1906" s="350"/>
      <c r="E1906" s="328" t="s">
        <v>1455</v>
      </c>
    </row>
    <row r="1907" spans="1:5" x14ac:dyDescent="0.2">
      <c r="A1907" s="351" t="s">
        <v>2402</v>
      </c>
      <c r="B1907" s="353" t="s">
        <v>2400</v>
      </c>
      <c r="C1907" s="354"/>
      <c r="D1907" s="357" t="s">
        <v>62</v>
      </c>
      <c r="E1907" s="325" t="s">
        <v>1454</v>
      </c>
    </row>
    <row r="1908" spans="1:5" x14ac:dyDescent="0.2">
      <c r="A1908" s="359"/>
      <c r="B1908" s="360"/>
      <c r="C1908" s="361"/>
      <c r="D1908" s="362"/>
      <c r="E1908" s="326" t="s">
        <v>1455</v>
      </c>
    </row>
    <row r="1909" spans="1:5" x14ac:dyDescent="0.2">
      <c r="A1909" s="343" t="s">
        <v>2403</v>
      </c>
      <c r="B1909" s="345" t="s">
        <v>2400</v>
      </c>
      <c r="C1909" s="346"/>
      <c r="D1909" s="349" t="s">
        <v>62</v>
      </c>
      <c r="E1909" s="327" t="s">
        <v>1454</v>
      </c>
    </row>
    <row r="1910" spans="1:5" x14ac:dyDescent="0.2">
      <c r="A1910" s="344"/>
      <c r="B1910" s="347"/>
      <c r="C1910" s="348"/>
      <c r="D1910" s="350"/>
      <c r="E1910" s="328" t="s">
        <v>1455</v>
      </c>
    </row>
    <row r="1911" spans="1:5" x14ac:dyDescent="0.2">
      <c r="A1911" s="351" t="s">
        <v>2404</v>
      </c>
      <c r="B1911" s="353" t="s">
        <v>2405</v>
      </c>
      <c r="C1911" s="354"/>
      <c r="D1911" s="357" t="s">
        <v>62</v>
      </c>
      <c r="E1911" s="325" t="s">
        <v>1454</v>
      </c>
    </row>
    <row r="1912" spans="1:5" x14ac:dyDescent="0.2">
      <c r="A1912" s="359"/>
      <c r="B1912" s="360"/>
      <c r="C1912" s="361"/>
      <c r="D1912" s="362"/>
      <c r="E1912" s="326" t="s">
        <v>1455</v>
      </c>
    </row>
    <row r="1913" spans="1:5" x14ac:dyDescent="0.2">
      <c r="A1913" s="343" t="s">
        <v>2406</v>
      </c>
      <c r="B1913" s="345" t="s">
        <v>2405</v>
      </c>
      <c r="C1913" s="346"/>
      <c r="D1913" s="349" t="s">
        <v>62</v>
      </c>
      <c r="E1913" s="327" t="s">
        <v>1454</v>
      </c>
    </row>
    <row r="1914" spans="1:5" x14ac:dyDescent="0.2">
      <c r="A1914" s="344"/>
      <c r="B1914" s="347"/>
      <c r="C1914" s="348"/>
      <c r="D1914" s="350"/>
      <c r="E1914" s="328" t="s">
        <v>1455</v>
      </c>
    </row>
    <row r="1915" spans="1:5" x14ac:dyDescent="0.2">
      <c r="A1915" s="351" t="s">
        <v>2407</v>
      </c>
      <c r="B1915" s="353" t="s">
        <v>2405</v>
      </c>
      <c r="C1915" s="354"/>
      <c r="D1915" s="357" t="s">
        <v>62</v>
      </c>
      <c r="E1915" s="325" t="s">
        <v>1454</v>
      </c>
    </row>
    <row r="1916" spans="1:5" x14ac:dyDescent="0.2">
      <c r="A1916" s="359"/>
      <c r="B1916" s="360"/>
      <c r="C1916" s="361"/>
      <c r="D1916" s="362"/>
      <c r="E1916" s="326" t="s">
        <v>1455</v>
      </c>
    </row>
    <row r="1917" spans="1:5" x14ac:dyDescent="0.2">
      <c r="A1917" s="343" t="s">
        <v>1755</v>
      </c>
      <c r="B1917" s="345" t="s">
        <v>2405</v>
      </c>
      <c r="C1917" s="346"/>
      <c r="D1917" s="349" t="s">
        <v>62</v>
      </c>
      <c r="E1917" s="327" t="s">
        <v>1454</v>
      </c>
    </row>
    <row r="1918" spans="1:5" x14ac:dyDescent="0.2">
      <c r="A1918" s="344"/>
      <c r="B1918" s="347"/>
      <c r="C1918" s="348"/>
      <c r="D1918" s="350"/>
      <c r="E1918" s="328" t="s">
        <v>1455</v>
      </c>
    </row>
    <row r="1919" spans="1:5" x14ac:dyDescent="0.2">
      <c r="A1919" s="351" t="s">
        <v>2408</v>
      </c>
      <c r="B1919" s="353" t="s">
        <v>2409</v>
      </c>
      <c r="C1919" s="354"/>
      <c r="D1919" s="357" t="s">
        <v>62</v>
      </c>
      <c r="E1919" s="325" t="s">
        <v>1454</v>
      </c>
    </row>
    <row r="1920" spans="1:5" x14ac:dyDescent="0.2">
      <c r="A1920" s="359"/>
      <c r="B1920" s="360"/>
      <c r="C1920" s="361"/>
      <c r="D1920" s="362"/>
      <c r="E1920" s="326" t="s">
        <v>1455</v>
      </c>
    </row>
    <row r="1921" spans="1:5" x14ac:dyDescent="0.2">
      <c r="A1921" s="343" t="s">
        <v>2410</v>
      </c>
      <c r="B1921" s="345" t="s">
        <v>2409</v>
      </c>
      <c r="C1921" s="346"/>
      <c r="D1921" s="349" t="s">
        <v>62</v>
      </c>
      <c r="E1921" s="327" t="s">
        <v>1454</v>
      </c>
    </row>
    <row r="1922" spans="1:5" x14ac:dyDescent="0.2">
      <c r="A1922" s="344"/>
      <c r="B1922" s="347"/>
      <c r="C1922" s="348"/>
      <c r="D1922" s="350"/>
      <c r="E1922" s="328" t="s">
        <v>1455</v>
      </c>
    </row>
    <row r="1923" spans="1:5" x14ac:dyDescent="0.2">
      <c r="A1923" s="351" t="s">
        <v>2411</v>
      </c>
      <c r="B1923" s="353" t="s">
        <v>2409</v>
      </c>
      <c r="C1923" s="354"/>
      <c r="D1923" s="357" t="s">
        <v>62</v>
      </c>
      <c r="E1923" s="325" t="s">
        <v>1454</v>
      </c>
    </row>
    <row r="1924" spans="1:5" x14ac:dyDescent="0.2">
      <c r="A1924" s="359"/>
      <c r="B1924" s="360"/>
      <c r="C1924" s="361"/>
      <c r="D1924" s="362"/>
      <c r="E1924" s="326" t="s">
        <v>1455</v>
      </c>
    </row>
    <row r="1925" spans="1:5" x14ac:dyDescent="0.2">
      <c r="A1925" s="343" t="s">
        <v>2412</v>
      </c>
      <c r="B1925" s="345" t="s">
        <v>2409</v>
      </c>
      <c r="C1925" s="346"/>
      <c r="D1925" s="349" t="s">
        <v>62</v>
      </c>
      <c r="E1925" s="327" t="s">
        <v>1454</v>
      </c>
    </row>
    <row r="1926" spans="1:5" x14ac:dyDescent="0.2">
      <c r="A1926" s="344"/>
      <c r="B1926" s="347"/>
      <c r="C1926" s="348"/>
      <c r="D1926" s="350"/>
      <c r="E1926" s="328" t="s">
        <v>1455</v>
      </c>
    </row>
    <row r="1927" spans="1:5" x14ac:dyDescent="0.2">
      <c r="A1927" s="351" t="s">
        <v>2413</v>
      </c>
      <c r="B1927" s="353" t="s">
        <v>2409</v>
      </c>
      <c r="C1927" s="354"/>
      <c r="D1927" s="357" t="s">
        <v>62</v>
      </c>
      <c r="E1927" s="325" t="s">
        <v>1454</v>
      </c>
    </row>
    <row r="1928" spans="1:5" x14ac:dyDescent="0.2">
      <c r="A1928" s="359"/>
      <c r="B1928" s="360"/>
      <c r="C1928" s="361"/>
      <c r="D1928" s="362"/>
      <c r="E1928" s="326" t="s">
        <v>1455</v>
      </c>
    </row>
    <row r="1929" spans="1:5" x14ac:dyDescent="0.2">
      <c r="A1929" s="343" t="s">
        <v>2414</v>
      </c>
      <c r="B1929" s="345" t="s">
        <v>2409</v>
      </c>
      <c r="C1929" s="346"/>
      <c r="D1929" s="349" t="s">
        <v>62</v>
      </c>
      <c r="E1929" s="327" t="s">
        <v>1454</v>
      </c>
    </row>
    <row r="1930" spans="1:5" x14ac:dyDescent="0.2">
      <c r="A1930" s="344"/>
      <c r="B1930" s="347"/>
      <c r="C1930" s="348"/>
      <c r="D1930" s="350"/>
      <c r="E1930" s="328" t="s">
        <v>1455</v>
      </c>
    </row>
    <row r="1931" spans="1:5" x14ac:dyDescent="0.2">
      <c r="A1931" s="351" t="s">
        <v>2415</v>
      </c>
      <c r="B1931" s="353" t="s">
        <v>2409</v>
      </c>
      <c r="C1931" s="354"/>
      <c r="D1931" s="357" t="s">
        <v>62</v>
      </c>
      <c r="E1931" s="325" t="s">
        <v>1454</v>
      </c>
    </row>
    <row r="1932" spans="1:5" x14ac:dyDescent="0.2">
      <c r="A1932" s="359"/>
      <c r="B1932" s="360"/>
      <c r="C1932" s="361"/>
      <c r="D1932" s="362"/>
      <c r="E1932" s="326" t="s">
        <v>1455</v>
      </c>
    </row>
    <row r="1933" spans="1:5" x14ac:dyDescent="0.2">
      <c r="A1933" s="343" t="s">
        <v>2416</v>
      </c>
      <c r="B1933" s="345" t="s">
        <v>2417</v>
      </c>
      <c r="C1933" s="346"/>
      <c r="D1933" s="349" t="s">
        <v>62</v>
      </c>
      <c r="E1933" s="327" t="s">
        <v>1454</v>
      </c>
    </row>
    <row r="1934" spans="1:5" x14ac:dyDescent="0.2">
      <c r="A1934" s="344"/>
      <c r="B1934" s="347"/>
      <c r="C1934" s="348"/>
      <c r="D1934" s="350"/>
      <c r="E1934" s="328" t="s">
        <v>1455</v>
      </c>
    </row>
    <row r="1935" spans="1:5" x14ac:dyDescent="0.2">
      <c r="A1935" s="351" t="s">
        <v>2418</v>
      </c>
      <c r="B1935" s="353" t="s">
        <v>2417</v>
      </c>
      <c r="C1935" s="354"/>
      <c r="D1935" s="357" t="s">
        <v>62</v>
      </c>
      <c r="E1935" s="325" t="s">
        <v>1454</v>
      </c>
    </row>
    <row r="1936" spans="1:5" x14ac:dyDescent="0.2">
      <c r="A1936" s="359"/>
      <c r="B1936" s="360"/>
      <c r="C1936" s="361"/>
      <c r="D1936" s="362"/>
      <c r="E1936" s="326" t="s">
        <v>1455</v>
      </c>
    </row>
    <row r="1937" spans="1:5" x14ac:dyDescent="0.2">
      <c r="A1937" s="343" t="s">
        <v>2419</v>
      </c>
      <c r="B1937" s="345" t="s">
        <v>2417</v>
      </c>
      <c r="C1937" s="346"/>
      <c r="D1937" s="349" t="s">
        <v>62</v>
      </c>
      <c r="E1937" s="327" t="s">
        <v>1454</v>
      </c>
    </row>
    <row r="1938" spans="1:5" x14ac:dyDescent="0.2">
      <c r="A1938" s="344"/>
      <c r="B1938" s="347"/>
      <c r="C1938" s="348"/>
      <c r="D1938" s="350"/>
      <c r="E1938" s="328" t="s">
        <v>1455</v>
      </c>
    </row>
    <row r="1939" spans="1:5" x14ac:dyDescent="0.2">
      <c r="A1939" s="351" t="s">
        <v>2420</v>
      </c>
      <c r="B1939" s="353" t="s">
        <v>2421</v>
      </c>
      <c r="C1939" s="354"/>
      <c r="D1939" s="357" t="s">
        <v>62</v>
      </c>
      <c r="E1939" s="325" t="s">
        <v>1454</v>
      </c>
    </row>
    <row r="1940" spans="1:5" x14ac:dyDescent="0.2">
      <c r="A1940" s="359"/>
      <c r="B1940" s="360"/>
      <c r="C1940" s="361"/>
      <c r="D1940" s="362"/>
      <c r="E1940" s="326" t="s">
        <v>1455</v>
      </c>
    </row>
    <row r="1941" spans="1:5" x14ac:dyDescent="0.2">
      <c r="A1941" s="343" t="s">
        <v>2422</v>
      </c>
      <c r="B1941" s="345" t="s">
        <v>2421</v>
      </c>
      <c r="C1941" s="346"/>
      <c r="D1941" s="349" t="s">
        <v>62</v>
      </c>
      <c r="E1941" s="327" t="s">
        <v>1454</v>
      </c>
    </row>
    <row r="1942" spans="1:5" x14ac:dyDescent="0.2">
      <c r="A1942" s="344"/>
      <c r="B1942" s="347"/>
      <c r="C1942" s="348"/>
      <c r="D1942" s="350"/>
      <c r="E1942" s="328" t="s">
        <v>1455</v>
      </c>
    </row>
    <row r="1943" spans="1:5" x14ac:dyDescent="0.2">
      <c r="A1943" s="351" t="s">
        <v>2423</v>
      </c>
      <c r="B1943" s="353" t="s">
        <v>2421</v>
      </c>
      <c r="C1943" s="354"/>
      <c r="D1943" s="357" t="s">
        <v>62</v>
      </c>
      <c r="E1943" s="325" t="s">
        <v>1454</v>
      </c>
    </row>
    <row r="1944" spans="1:5" x14ac:dyDescent="0.2">
      <c r="A1944" s="359"/>
      <c r="B1944" s="360"/>
      <c r="C1944" s="361"/>
      <c r="D1944" s="362"/>
      <c r="E1944" s="326" t="s">
        <v>1455</v>
      </c>
    </row>
    <row r="1945" spans="1:5" x14ac:dyDescent="0.2">
      <c r="A1945" s="343" t="s">
        <v>2424</v>
      </c>
      <c r="B1945" s="345" t="s">
        <v>2421</v>
      </c>
      <c r="C1945" s="346"/>
      <c r="D1945" s="349" t="s">
        <v>62</v>
      </c>
      <c r="E1945" s="327" t="s">
        <v>1454</v>
      </c>
    </row>
    <row r="1946" spans="1:5" x14ac:dyDescent="0.2">
      <c r="A1946" s="344"/>
      <c r="B1946" s="347"/>
      <c r="C1946" s="348"/>
      <c r="D1946" s="350"/>
      <c r="E1946" s="328" t="s">
        <v>1455</v>
      </c>
    </row>
    <row r="1947" spans="1:5" x14ac:dyDescent="0.2">
      <c r="A1947" s="351" t="s">
        <v>2231</v>
      </c>
      <c r="B1947" s="353"/>
      <c r="C1947" s="354"/>
      <c r="D1947" s="357" t="s">
        <v>62</v>
      </c>
      <c r="E1947" s="325" t="s">
        <v>1454</v>
      </c>
    </row>
    <row r="1948" spans="1:5" x14ac:dyDescent="0.2">
      <c r="A1948" s="359"/>
      <c r="B1948" s="360"/>
      <c r="C1948" s="361"/>
      <c r="D1948" s="362"/>
      <c r="E1948" s="326" t="s">
        <v>1455</v>
      </c>
    </row>
    <row r="1949" spans="1:5" x14ac:dyDescent="0.2">
      <c r="A1949" s="343" t="s">
        <v>2256</v>
      </c>
      <c r="B1949" s="345"/>
      <c r="C1949" s="346"/>
      <c r="D1949" s="349" t="s">
        <v>62</v>
      </c>
      <c r="E1949" s="327" t="s">
        <v>1454</v>
      </c>
    </row>
    <row r="1950" spans="1:5" x14ac:dyDescent="0.2">
      <c r="A1950" s="344"/>
      <c r="B1950" s="347"/>
      <c r="C1950" s="348"/>
      <c r="D1950" s="350"/>
      <c r="E1950" s="328" t="s">
        <v>1455</v>
      </c>
    </row>
    <row r="1951" spans="1:5" x14ac:dyDescent="0.2">
      <c r="A1951" s="351" t="s">
        <v>2264</v>
      </c>
      <c r="B1951" s="353"/>
      <c r="C1951" s="354"/>
      <c r="D1951" s="357" t="s">
        <v>62</v>
      </c>
      <c r="E1951" s="325" t="s">
        <v>1454</v>
      </c>
    </row>
    <row r="1952" spans="1:5" x14ac:dyDescent="0.2">
      <c r="A1952" s="359"/>
      <c r="B1952" s="360"/>
      <c r="C1952" s="361"/>
      <c r="D1952" s="362"/>
      <c r="E1952" s="326" t="s">
        <v>1455</v>
      </c>
    </row>
    <row r="1953" spans="1:5" x14ac:dyDescent="0.2">
      <c r="A1953" s="343" t="s">
        <v>2273</v>
      </c>
      <c r="B1953" s="345"/>
      <c r="C1953" s="346"/>
      <c r="D1953" s="349" t="s">
        <v>62</v>
      </c>
      <c r="E1953" s="327" t="s">
        <v>1454</v>
      </c>
    </row>
    <row r="1954" spans="1:5" x14ac:dyDescent="0.2">
      <c r="A1954" s="344"/>
      <c r="B1954" s="347"/>
      <c r="C1954" s="348"/>
      <c r="D1954" s="350"/>
      <c r="E1954" s="328" t="s">
        <v>1455</v>
      </c>
    </row>
    <row r="1955" spans="1:5" x14ac:dyDescent="0.2">
      <c r="A1955" s="351" t="s">
        <v>2425</v>
      </c>
      <c r="B1955" s="353"/>
      <c r="C1955" s="354"/>
      <c r="D1955" s="357" t="s">
        <v>62</v>
      </c>
      <c r="E1955" s="325" t="s">
        <v>1454</v>
      </c>
    </row>
    <row r="1956" spans="1:5" x14ac:dyDescent="0.2">
      <c r="A1956" s="359"/>
      <c r="B1956" s="360"/>
      <c r="C1956" s="361"/>
      <c r="D1956" s="362"/>
      <c r="E1956" s="326" t="s">
        <v>1455</v>
      </c>
    </row>
    <row r="1957" spans="1:5" x14ac:dyDescent="0.2">
      <c r="A1957" s="343" t="s">
        <v>2295</v>
      </c>
      <c r="B1957" s="345"/>
      <c r="C1957" s="346"/>
      <c r="D1957" s="349" t="s">
        <v>62</v>
      </c>
      <c r="E1957" s="327" t="s">
        <v>1454</v>
      </c>
    </row>
    <row r="1958" spans="1:5" x14ac:dyDescent="0.2">
      <c r="A1958" s="344"/>
      <c r="B1958" s="347"/>
      <c r="C1958" s="348"/>
      <c r="D1958" s="350"/>
      <c r="E1958" s="328" t="s">
        <v>1455</v>
      </c>
    </row>
    <row r="1959" spans="1:5" x14ac:dyDescent="0.2">
      <c r="A1959" s="351" t="s">
        <v>2303</v>
      </c>
      <c r="B1959" s="353"/>
      <c r="C1959" s="354"/>
      <c r="D1959" s="357" t="s">
        <v>62</v>
      </c>
      <c r="E1959" s="325" t="s">
        <v>1454</v>
      </c>
    </row>
    <row r="1960" spans="1:5" x14ac:dyDescent="0.2">
      <c r="A1960" s="359"/>
      <c r="B1960" s="360"/>
      <c r="C1960" s="361"/>
      <c r="D1960" s="362"/>
      <c r="E1960" s="326" t="s">
        <v>1455</v>
      </c>
    </row>
    <row r="1961" spans="1:5" x14ac:dyDescent="0.2">
      <c r="A1961" s="343" t="s">
        <v>2317</v>
      </c>
      <c r="B1961" s="345"/>
      <c r="C1961" s="346"/>
      <c r="D1961" s="349" t="s">
        <v>62</v>
      </c>
      <c r="E1961" s="327" t="s">
        <v>1454</v>
      </c>
    </row>
    <row r="1962" spans="1:5" x14ac:dyDescent="0.2">
      <c r="A1962" s="344"/>
      <c r="B1962" s="347"/>
      <c r="C1962" s="348"/>
      <c r="D1962" s="350"/>
      <c r="E1962" s="328" t="s">
        <v>1455</v>
      </c>
    </row>
    <row r="1963" spans="1:5" x14ac:dyDescent="0.2">
      <c r="A1963" s="351" t="s">
        <v>2323</v>
      </c>
      <c r="B1963" s="353"/>
      <c r="C1963" s="354"/>
      <c r="D1963" s="357" t="s">
        <v>62</v>
      </c>
      <c r="E1963" s="325" t="s">
        <v>1454</v>
      </c>
    </row>
    <row r="1964" spans="1:5" x14ac:dyDescent="0.2">
      <c r="A1964" s="359"/>
      <c r="B1964" s="360"/>
      <c r="C1964" s="361"/>
      <c r="D1964" s="362"/>
      <c r="E1964" s="326" t="s">
        <v>1455</v>
      </c>
    </row>
    <row r="1965" spans="1:5" x14ac:dyDescent="0.2">
      <c r="A1965" s="343" t="s">
        <v>2328</v>
      </c>
      <c r="B1965" s="345"/>
      <c r="C1965" s="346"/>
      <c r="D1965" s="349" t="s">
        <v>62</v>
      </c>
      <c r="E1965" s="327" t="s">
        <v>1454</v>
      </c>
    </row>
    <row r="1966" spans="1:5" x14ac:dyDescent="0.2">
      <c r="A1966" s="344"/>
      <c r="B1966" s="347"/>
      <c r="C1966" s="348"/>
      <c r="D1966" s="350"/>
      <c r="E1966" s="328" t="s">
        <v>1455</v>
      </c>
    </row>
    <row r="1967" spans="1:5" x14ac:dyDescent="0.2">
      <c r="A1967" s="351" t="s">
        <v>2338</v>
      </c>
      <c r="B1967" s="353"/>
      <c r="C1967" s="354"/>
      <c r="D1967" s="357" t="s">
        <v>62</v>
      </c>
      <c r="E1967" s="325" t="s">
        <v>1454</v>
      </c>
    </row>
    <row r="1968" spans="1:5" x14ac:dyDescent="0.2">
      <c r="A1968" s="359"/>
      <c r="B1968" s="360"/>
      <c r="C1968" s="361"/>
      <c r="D1968" s="362"/>
      <c r="E1968" s="326" t="s">
        <v>1455</v>
      </c>
    </row>
    <row r="1969" spans="1:5" x14ac:dyDescent="0.2">
      <c r="A1969" s="343" t="s">
        <v>2363</v>
      </c>
      <c r="B1969" s="345"/>
      <c r="C1969" s="346"/>
      <c r="D1969" s="349" t="s">
        <v>62</v>
      </c>
      <c r="E1969" s="327" t="s">
        <v>1454</v>
      </c>
    </row>
    <row r="1970" spans="1:5" x14ac:dyDescent="0.2">
      <c r="A1970" s="344"/>
      <c r="B1970" s="347"/>
      <c r="C1970" s="348"/>
      <c r="D1970" s="350"/>
      <c r="E1970" s="328" t="s">
        <v>1455</v>
      </c>
    </row>
    <row r="1971" spans="1:5" x14ac:dyDescent="0.2">
      <c r="A1971" s="351" t="s">
        <v>2381</v>
      </c>
      <c r="B1971" s="353"/>
      <c r="C1971" s="354"/>
      <c r="D1971" s="357" t="s">
        <v>62</v>
      </c>
      <c r="E1971" s="325" t="s">
        <v>1454</v>
      </c>
    </row>
    <row r="1972" spans="1:5" x14ac:dyDescent="0.2">
      <c r="A1972" s="359"/>
      <c r="B1972" s="360"/>
      <c r="C1972" s="361"/>
      <c r="D1972" s="362"/>
      <c r="E1972" s="326" t="s">
        <v>1455</v>
      </c>
    </row>
    <row r="1973" spans="1:5" x14ac:dyDescent="0.2">
      <c r="A1973" s="343" t="s">
        <v>2387</v>
      </c>
      <c r="B1973" s="345"/>
      <c r="C1973" s="346"/>
      <c r="D1973" s="349" t="s">
        <v>62</v>
      </c>
      <c r="E1973" s="327" t="s">
        <v>1454</v>
      </c>
    </row>
    <row r="1974" spans="1:5" x14ac:dyDescent="0.2">
      <c r="A1974" s="344"/>
      <c r="B1974" s="347"/>
      <c r="C1974" s="348"/>
      <c r="D1974" s="350"/>
      <c r="E1974" s="328" t="s">
        <v>1455</v>
      </c>
    </row>
    <row r="1975" spans="1:5" x14ac:dyDescent="0.2">
      <c r="A1975" s="351" t="s">
        <v>2400</v>
      </c>
      <c r="B1975" s="353"/>
      <c r="C1975" s="354"/>
      <c r="D1975" s="357" t="s">
        <v>62</v>
      </c>
      <c r="E1975" s="325" t="s">
        <v>1454</v>
      </c>
    </row>
    <row r="1976" spans="1:5" x14ac:dyDescent="0.2">
      <c r="A1976" s="359"/>
      <c r="B1976" s="360"/>
      <c r="C1976" s="361"/>
      <c r="D1976" s="362"/>
      <c r="E1976" s="326" t="s">
        <v>1455</v>
      </c>
    </row>
    <row r="1977" spans="1:5" x14ac:dyDescent="0.2">
      <c r="A1977" s="343" t="s">
        <v>2405</v>
      </c>
      <c r="B1977" s="345"/>
      <c r="C1977" s="346"/>
      <c r="D1977" s="349" t="s">
        <v>62</v>
      </c>
      <c r="E1977" s="327" t="s">
        <v>1454</v>
      </c>
    </row>
    <row r="1978" spans="1:5" x14ac:dyDescent="0.2">
      <c r="A1978" s="344"/>
      <c r="B1978" s="347"/>
      <c r="C1978" s="348"/>
      <c r="D1978" s="350"/>
      <c r="E1978" s="328" t="s">
        <v>1455</v>
      </c>
    </row>
    <row r="1979" spans="1:5" x14ac:dyDescent="0.2">
      <c r="A1979" s="351" t="s">
        <v>2409</v>
      </c>
      <c r="B1979" s="353"/>
      <c r="C1979" s="354"/>
      <c r="D1979" s="357" t="s">
        <v>62</v>
      </c>
      <c r="E1979" s="325" t="s">
        <v>1454</v>
      </c>
    </row>
    <row r="1980" spans="1:5" x14ac:dyDescent="0.2">
      <c r="A1980" s="359"/>
      <c r="B1980" s="360"/>
      <c r="C1980" s="361"/>
      <c r="D1980" s="362"/>
      <c r="E1980" s="326" t="s">
        <v>1455</v>
      </c>
    </row>
    <row r="1981" spans="1:5" x14ac:dyDescent="0.2">
      <c r="A1981" s="343" t="s">
        <v>2417</v>
      </c>
      <c r="B1981" s="345"/>
      <c r="C1981" s="346"/>
      <c r="D1981" s="349" t="s">
        <v>62</v>
      </c>
      <c r="E1981" s="327" t="s">
        <v>1454</v>
      </c>
    </row>
    <row r="1982" spans="1:5" x14ac:dyDescent="0.2">
      <c r="A1982" s="344"/>
      <c r="B1982" s="347"/>
      <c r="C1982" s="348"/>
      <c r="D1982" s="350"/>
      <c r="E1982" s="328" t="s">
        <v>1455</v>
      </c>
    </row>
    <row r="1983" spans="1:5" x14ac:dyDescent="0.2">
      <c r="A1983" s="351" t="s">
        <v>2347</v>
      </c>
      <c r="B1983" s="353"/>
      <c r="C1983" s="354"/>
      <c r="D1983" s="357" t="s">
        <v>62</v>
      </c>
      <c r="E1983" s="325" t="s">
        <v>1454</v>
      </c>
    </row>
    <row r="1984" spans="1:5" x14ac:dyDescent="0.2">
      <c r="A1984" s="359"/>
      <c r="B1984" s="360"/>
      <c r="C1984" s="361"/>
      <c r="D1984" s="362"/>
      <c r="E1984" s="326" t="s">
        <v>1455</v>
      </c>
    </row>
    <row r="1985" spans="1:5" x14ac:dyDescent="0.2">
      <c r="A1985" s="343" t="s">
        <v>2426</v>
      </c>
      <c r="B1985" s="345" t="s">
        <v>2231</v>
      </c>
      <c r="C1985" s="346"/>
      <c r="D1985" s="349" t="s">
        <v>62</v>
      </c>
      <c r="E1985" s="327" t="s">
        <v>1454</v>
      </c>
    </row>
    <row r="1986" spans="1:5" x14ac:dyDescent="0.2">
      <c r="A1986" s="344"/>
      <c r="B1986" s="347"/>
      <c r="C1986" s="348"/>
      <c r="D1986" s="350"/>
      <c r="E1986" s="328" t="s">
        <v>1455</v>
      </c>
    </row>
    <row r="1987" spans="1:5" x14ac:dyDescent="0.2">
      <c r="A1987" s="351" t="s">
        <v>2427</v>
      </c>
      <c r="B1987" s="353" t="s">
        <v>2231</v>
      </c>
      <c r="C1987" s="354"/>
      <c r="D1987" s="357" t="s">
        <v>62</v>
      </c>
      <c r="E1987" s="325" t="s">
        <v>1454</v>
      </c>
    </row>
    <row r="1988" spans="1:5" x14ac:dyDescent="0.2">
      <c r="A1988" s="359"/>
      <c r="B1988" s="360"/>
      <c r="C1988" s="361"/>
      <c r="D1988" s="362"/>
      <c r="E1988" s="326" t="s">
        <v>1455</v>
      </c>
    </row>
    <row r="1989" spans="1:5" x14ac:dyDescent="0.2">
      <c r="A1989" s="343" t="s">
        <v>2428</v>
      </c>
      <c r="B1989" s="345" t="s">
        <v>2231</v>
      </c>
      <c r="C1989" s="346"/>
      <c r="D1989" s="349" t="s">
        <v>62</v>
      </c>
      <c r="E1989" s="327" t="s">
        <v>1454</v>
      </c>
    </row>
    <row r="1990" spans="1:5" x14ac:dyDescent="0.2">
      <c r="A1990" s="344"/>
      <c r="B1990" s="347"/>
      <c r="C1990" s="348"/>
      <c r="D1990" s="350"/>
      <c r="E1990" s="328" t="s">
        <v>1455</v>
      </c>
    </row>
    <row r="1991" spans="1:5" x14ac:dyDescent="0.2">
      <c r="A1991" s="351" t="s">
        <v>2429</v>
      </c>
      <c r="B1991" s="353" t="s">
        <v>2256</v>
      </c>
      <c r="C1991" s="354"/>
      <c r="D1991" s="357" t="s">
        <v>62</v>
      </c>
      <c r="E1991" s="325" t="s">
        <v>1454</v>
      </c>
    </row>
    <row r="1992" spans="1:5" x14ac:dyDescent="0.2">
      <c r="A1992" s="359"/>
      <c r="B1992" s="360"/>
      <c r="C1992" s="361"/>
      <c r="D1992" s="362"/>
      <c r="E1992" s="326" t="s">
        <v>1455</v>
      </c>
    </row>
    <row r="1993" spans="1:5" x14ac:dyDescent="0.2">
      <c r="A1993" s="343" t="s">
        <v>2430</v>
      </c>
      <c r="B1993" s="345" t="s">
        <v>2256</v>
      </c>
      <c r="C1993" s="346"/>
      <c r="D1993" s="349" t="s">
        <v>62</v>
      </c>
      <c r="E1993" s="327" t="s">
        <v>1454</v>
      </c>
    </row>
    <row r="1994" spans="1:5" x14ac:dyDescent="0.2">
      <c r="A1994" s="344"/>
      <c r="B1994" s="347"/>
      <c r="C1994" s="348"/>
      <c r="D1994" s="350"/>
      <c r="E1994" s="328" t="s">
        <v>1455</v>
      </c>
    </row>
    <row r="1995" spans="1:5" x14ac:dyDescent="0.2">
      <c r="A1995" s="351" t="s">
        <v>1799</v>
      </c>
      <c r="B1995" s="353" t="s">
        <v>2264</v>
      </c>
      <c r="C1995" s="354"/>
      <c r="D1995" s="357" t="s">
        <v>62</v>
      </c>
      <c r="E1995" s="325" t="s">
        <v>1454</v>
      </c>
    </row>
    <row r="1996" spans="1:5" x14ac:dyDescent="0.2">
      <c r="A1996" s="359"/>
      <c r="B1996" s="360"/>
      <c r="C1996" s="361"/>
      <c r="D1996" s="362"/>
      <c r="E1996" s="326" t="s">
        <v>1455</v>
      </c>
    </row>
    <row r="1997" spans="1:5" x14ac:dyDescent="0.2">
      <c r="A1997" s="343" t="s">
        <v>2431</v>
      </c>
      <c r="B1997" s="345" t="s">
        <v>2264</v>
      </c>
      <c r="C1997" s="346"/>
      <c r="D1997" s="349" t="s">
        <v>62</v>
      </c>
      <c r="E1997" s="327" t="s">
        <v>1454</v>
      </c>
    </row>
    <row r="1998" spans="1:5" x14ac:dyDescent="0.2">
      <c r="A1998" s="344"/>
      <c r="B1998" s="347"/>
      <c r="C1998" s="348"/>
      <c r="D1998" s="350"/>
      <c r="E1998" s="328" t="s">
        <v>1455</v>
      </c>
    </row>
    <row r="1999" spans="1:5" x14ac:dyDescent="0.2">
      <c r="A1999" s="351" t="s">
        <v>2432</v>
      </c>
      <c r="B1999" s="353" t="s">
        <v>2264</v>
      </c>
      <c r="C1999" s="354"/>
      <c r="D1999" s="357" t="s">
        <v>62</v>
      </c>
      <c r="E1999" s="325" t="s">
        <v>1454</v>
      </c>
    </row>
    <row r="2000" spans="1:5" x14ac:dyDescent="0.2">
      <c r="A2000" s="359"/>
      <c r="B2000" s="360"/>
      <c r="C2000" s="361"/>
      <c r="D2000" s="362"/>
      <c r="E2000" s="326" t="s">
        <v>1455</v>
      </c>
    </row>
    <row r="2001" spans="1:5" x14ac:dyDescent="0.2">
      <c r="A2001" s="343" t="s">
        <v>2433</v>
      </c>
      <c r="B2001" s="345" t="s">
        <v>2295</v>
      </c>
      <c r="C2001" s="346"/>
      <c r="D2001" s="349" t="s">
        <v>62</v>
      </c>
      <c r="E2001" s="327" t="s">
        <v>1454</v>
      </c>
    </row>
    <row r="2002" spans="1:5" x14ac:dyDescent="0.2">
      <c r="A2002" s="344"/>
      <c r="B2002" s="347"/>
      <c r="C2002" s="348"/>
      <c r="D2002" s="350"/>
      <c r="E2002" s="328" t="s">
        <v>1455</v>
      </c>
    </row>
    <row r="2003" spans="1:5" x14ac:dyDescent="0.2">
      <c r="A2003" s="351" t="s">
        <v>2434</v>
      </c>
      <c r="B2003" s="353" t="s">
        <v>2303</v>
      </c>
      <c r="C2003" s="354"/>
      <c r="D2003" s="357" t="s">
        <v>62</v>
      </c>
      <c r="E2003" s="325" t="s">
        <v>1454</v>
      </c>
    </row>
    <row r="2004" spans="1:5" x14ac:dyDescent="0.2">
      <c r="A2004" s="359"/>
      <c r="B2004" s="360"/>
      <c r="C2004" s="361"/>
      <c r="D2004" s="362"/>
      <c r="E2004" s="326" t="s">
        <v>1455</v>
      </c>
    </row>
    <row r="2005" spans="1:5" x14ac:dyDescent="0.2">
      <c r="A2005" s="343" t="s">
        <v>2435</v>
      </c>
      <c r="B2005" s="345" t="s">
        <v>2317</v>
      </c>
      <c r="C2005" s="346"/>
      <c r="D2005" s="349" t="s">
        <v>62</v>
      </c>
      <c r="E2005" s="327" t="s">
        <v>1454</v>
      </c>
    </row>
    <row r="2006" spans="1:5" x14ac:dyDescent="0.2">
      <c r="A2006" s="344"/>
      <c r="B2006" s="347"/>
      <c r="C2006" s="348"/>
      <c r="D2006" s="350"/>
      <c r="E2006" s="328" t="s">
        <v>1455</v>
      </c>
    </row>
    <row r="2007" spans="1:5" x14ac:dyDescent="0.2">
      <c r="A2007" s="351" t="s">
        <v>2436</v>
      </c>
      <c r="B2007" s="353" t="s">
        <v>2328</v>
      </c>
      <c r="C2007" s="354"/>
      <c r="D2007" s="357" t="s">
        <v>62</v>
      </c>
      <c r="E2007" s="325" t="s">
        <v>1454</v>
      </c>
    </row>
    <row r="2008" spans="1:5" x14ac:dyDescent="0.2">
      <c r="A2008" s="359"/>
      <c r="B2008" s="360"/>
      <c r="C2008" s="361"/>
      <c r="D2008" s="362"/>
      <c r="E2008" s="326" t="s">
        <v>1455</v>
      </c>
    </row>
    <row r="2009" spans="1:5" x14ac:dyDescent="0.2">
      <c r="A2009" s="343" t="s">
        <v>2437</v>
      </c>
      <c r="B2009" s="345" t="s">
        <v>2328</v>
      </c>
      <c r="C2009" s="346"/>
      <c r="D2009" s="349" t="s">
        <v>62</v>
      </c>
      <c r="E2009" s="327" t="s">
        <v>1454</v>
      </c>
    </row>
    <row r="2010" spans="1:5" x14ac:dyDescent="0.2">
      <c r="A2010" s="344"/>
      <c r="B2010" s="347"/>
      <c r="C2010" s="348"/>
      <c r="D2010" s="350"/>
      <c r="E2010" s="328" t="s">
        <v>1455</v>
      </c>
    </row>
    <row r="2011" spans="1:5" x14ac:dyDescent="0.2">
      <c r="A2011" s="351" t="s">
        <v>2438</v>
      </c>
      <c r="B2011" s="353" t="s">
        <v>2338</v>
      </c>
      <c r="C2011" s="354"/>
      <c r="D2011" s="357" t="s">
        <v>62</v>
      </c>
      <c r="E2011" s="325" t="s">
        <v>1454</v>
      </c>
    </row>
    <row r="2012" spans="1:5" x14ac:dyDescent="0.2">
      <c r="A2012" s="359"/>
      <c r="B2012" s="360"/>
      <c r="C2012" s="361"/>
      <c r="D2012" s="362"/>
      <c r="E2012" s="326" t="s">
        <v>1455</v>
      </c>
    </row>
    <row r="2013" spans="1:5" x14ac:dyDescent="0.2">
      <c r="A2013" s="343" t="s">
        <v>2439</v>
      </c>
      <c r="B2013" s="345" t="s">
        <v>2338</v>
      </c>
      <c r="C2013" s="346"/>
      <c r="D2013" s="349" t="s">
        <v>62</v>
      </c>
      <c r="E2013" s="327" t="s">
        <v>1454</v>
      </c>
    </row>
    <row r="2014" spans="1:5" x14ac:dyDescent="0.2">
      <c r="A2014" s="344"/>
      <c r="B2014" s="347"/>
      <c r="C2014" s="348"/>
      <c r="D2014" s="350"/>
      <c r="E2014" s="328" t="s">
        <v>1455</v>
      </c>
    </row>
    <row r="2015" spans="1:5" x14ac:dyDescent="0.2">
      <c r="A2015" s="351" t="s">
        <v>2440</v>
      </c>
      <c r="B2015" s="353" t="s">
        <v>2381</v>
      </c>
      <c r="C2015" s="354"/>
      <c r="D2015" s="357" t="s">
        <v>62</v>
      </c>
      <c r="E2015" s="325" t="s">
        <v>1454</v>
      </c>
    </row>
    <row r="2016" spans="1:5" x14ac:dyDescent="0.2">
      <c r="A2016" s="359"/>
      <c r="B2016" s="360"/>
      <c r="C2016" s="361"/>
      <c r="D2016" s="362"/>
      <c r="E2016" s="326" t="s">
        <v>1455</v>
      </c>
    </row>
    <row r="2017" spans="1:5" x14ac:dyDescent="0.2">
      <c r="A2017" s="343" t="s">
        <v>2441</v>
      </c>
      <c r="B2017" s="345" t="s">
        <v>2409</v>
      </c>
      <c r="C2017" s="346"/>
      <c r="D2017" s="349" t="s">
        <v>62</v>
      </c>
      <c r="E2017" s="327" t="s">
        <v>1454</v>
      </c>
    </row>
    <row r="2018" spans="1:5" x14ac:dyDescent="0.2">
      <c r="A2018" s="344"/>
      <c r="B2018" s="347"/>
      <c r="C2018" s="348"/>
      <c r="D2018" s="350"/>
      <c r="E2018" s="328" t="s">
        <v>1455</v>
      </c>
    </row>
    <row r="2019" spans="1:5" x14ac:dyDescent="0.2">
      <c r="A2019" s="321" t="s">
        <v>2442</v>
      </c>
      <c r="B2019" s="363"/>
      <c r="C2019" s="364"/>
      <c r="D2019" s="312" t="s">
        <v>62</v>
      </c>
      <c r="E2019" s="322"/>
    </row>
    <row r="2020" spans="1:5" x14ac:dyDescent="0.2">
      <c r="A2020" s="343" t="s">
        <v>2443</v>
      </c>
      <c r="B2020" s="345" t="s">
        <v>2363</v>
      </c>
      <c r="C2020" s="346"/>
      <c r="D2020" s="349" t="s">
        <v>62</v>
      </c>
      <c r="E2020" s="327" t="s">
        <v>1454</v>
      </c>
    </row>
    <row r="2021" spans="1:5" x14ac:dyDescent="0.2">
      <c r="A2021" s="344"/>
      <c r="B2021" s="347"/>
      <c r="C2021" s="348"/>
      <c r="D2021" s="350"/>
      <c r="E2021" s="328" t="s">
        <v>1455</v>
      </c>
    </row>
    <row r="2022" spans="1:5" x14ac:dyDescent="0.2">
      <c r="A2022" s="351" t="s">
        <v>2444</v>
      </c>
      <c r="B2022" s="353" t="s">
        <v>2387</v>
      </c>
      <c r="C2022" s="354"/>
      <c r="D2022" s="357" t="s">
        <v>62</v>
      </c>
      <c r="E2022" s="325" t="s">
        <v>1454</v>
      </c>
    </row>
    <row r="2023" spans="1:5" x14ac:dyDescent="0.2">
      <c r="A2023" s="359"/>
      <c r="B2023" s="360"/>
      <c r="C2023" s="361"/>
      <c r="D2023" s="362"/>
      <c r="E2023" s="326" t="s">
        <v>1455</v>
      </c>
    </row>
    <row r="2024" spans="1:5" x14ac:dyDescent="0.2">
      <c r="A2024" s="343" t="s">
        <v>2445</v>
      </c>
      <c r="B2024" s="345" t="s">
        <v>2417</v>
      </c>
      <c r="C2024" s="346"/>
      <c r="D2024" s="349" t="s">
        <v>62</v>
      </c>
      <c r="E2024" s="327" t="s">
        <v>1454</v>
      </c>
    </row>
    <row r="2025" spans="1:5" x14ac:dyDescent="0.2">
      <c r="A2025" s="344"/>
      <c r="B2025" s="347"/>
      <c r="C2025" s="348"/>
      <c r="D2025" s="350"/>
      <c r="E2025" s="328" t="s">
        <v>1455</v>
      </c>
    </row>
    <row r="2026" spans="1:5" x14ac:dyDescent="0.2">
      <c r="A2026" s="351" t="s">
        <v>2446</v>
      </c>
      <c r="B2026" s="353" t="s">
        <v>2421</v>
      </c>
      <c r="C2026" s="354"/>
      <c r="D2026" s="357" t="s">
        <v>62</v>
      </c>
      <c r="E2026" s="325" t="s">
        <v>1454</v>
      </c>
    </row>
    <row r="2027" spans="1:5" x14ac:dyDescent="0.2">
      <c r="A2027" s="359"/>
      <c r="B2027" s="360"/>
      <c r="C2027" s="361"/>
      <c r="D2027" s="362"/>
      <c r="E2027" s="326" t="s">
        <v>1455</v>
      </c>
    </row>
    <row r="2028" spans="1:5" x14ac:dyDescent="0.2">
      <c r="A2028" s="343" t="s">
        <v>2447</v>
      </c>
      <c r="B2028" s="345" t="s">
        <v>2363</v>
      </c>
      <c r="C2028" s="346"/>
      <c r="D2028" s="349" t="s">
        <v>62</v>
      </c>
      <c r="E2028" s="327" t="s">
        <v>1454</v>
      </c>
    </row>
    <row r="2029" spans="1:5" x14ac:dyDescent="0.2">
      <c r="A2029" s="344"/>
      <c r="B2029" s="347"/>
      <c r="C2029" s="348"/>
      <c r="D2029" s="350"/>
      <c r="E2029" s="328" t="s">
        <v>1455</v>
      </c>
    </row>
    <row r="2030" spans="1:5" x14ac:dyDescent="0.2">
      <c r="A2030" s="351" t="s">
        <v>2448</v>
      </c>
      <c r="B2030" s="353" t="s">
        <v>2256</v>
      </c>
      <c r="C2030" s="354"/>
      <c r="D2030" s="357" t="s">
        <v>62</v>
      </c>
      <c r="E2030" s="325" t="s">
        <v>1454</v>
      </c>
    </row>
    <row r="2031" spans="1:5" x14ac:dyDescent="0.2">
      <c r="A2031" s="359"/>
      <c r="B2031" s="360"/>
      <c r="C2031" s="361"/>
      <c r="D2031" s="362"/>
      <c r="E2031" s="326" t="s">
        <v>1455</v>
      </c>
    </row>
    <row r="2032" spans="1:5" x14ac:dyDescent="0.2">
      <c r="A2032" s="343" t="s">
        <v>2449</v>
      </c>
      <c r="B2032" s="345" t="s">
        <v>2273</v>
      </c>
      <c r="C2032" s="346"/>
      <c r="D2032" s="349" t="s">
        <v>62</v>
      </c>
      <c r="E2032" s="327" t="s">
        <v>1454</v>
      </c>
    </row>
    <row r="2033" spans="1:5" x14ac:dyDescent="0.2">
      <c r="A2033" s="344"/>
      <c r="B2033" s="347"/>
      <c r="C2033" s="348"/>
      <c r="D2033" s="350"/>
      <c r="E2033" s="328" t="s">
        <v>1455</v>
      </c>
    </row>
    <row r="2034" spans="1:5" x14ac:dyDescent="0.2">
      <c r="A2034" s="351" t="s">
        <v>2450</v>
      </c>
      <c r="B2034" s="353" t="s">
        <v>2328</v>
      </c>
      <c r="C2034" s="354"/>
      <c r="D2034" s="357" t="s">
        <v>62</v>
      </c>
      <c r="E2034" s="325" t="s">
        <v>1454</v>
      </c>
    </row>
    <row r="2035" spans="1:5" x14ac:dyDescent="0.2">
      <c r="A2035" s="359"/>
      <c r="B2035" s="360"/>
      <c r="C2035" s="361"/>
      <c r="D2035" s="362"/>
      <c r="E2035" s="326" t="s">
        <v>1455</v>
      </c>
    </row>
    <row r="2036" spans="1:5" x14ac:dyDescent="0.2">
      <c r="A2036" s="343" t="s">
        <v>2451</v>
      </c>
      <c r="B2036" s="345" t="s">
        <v>2363</v>
      </c>
      <c r="C2036" s="346"/>
      <c r="D2036" s="349" t="s">
        <v>62</v>
      </c>
      <c r="E2036" s="327" t="s">
        <v>1454</v>
      </c>
    </row>
    <row r="2037" spans="1:5" x14ac:dyDescent="0.2">
      <c r="A2037" s="344"/>
      <c r="B2037" s="347"/>
      <c r="C2037" s="348"/>
      <c r="D2037" s="350"/>
      <c r="E2037" s="328" t="s">
        <v>1455</v>
      </c>
    </row>
    <row r="2038" spans="1:5" x14ac:dyDescent="0.2">
      <c r="A2038" s="351" t="s">
        <v>1879</v>
      </c>
      <c r="B2038" s="353" t="s">
        <v>2381</v>
      </c>
      <c r="C2038" s="354"/>
      <c r="D2038" s="357" t="s">
        <v>62</v>
      </c>
      <c r="E2038" s="325" t="s">
        <v>1454</v>
      </c>
    </row>
    <row r="2039" spans="1:5" x14ac:dyDescent="0.2">
      <c r="A2039" s="359"/>
      <c r="B2039" s="360"/>
      <c r="C2039" s="361"/>
      <c r="D2039" s="362"/>
      <c r="E2039" s="326" t="s">
        <v>1455</v>
      </c>
    </row>
    <row r="2040" spans="1:5" x14ac:dyDescent="0.2">
      <c r="A2040" s="343" t="s">
        <v>2452</v>
      </c>
      <c r="B2040" s="345" t="s">
        <v>2387</v>
      </c>
      <c r="C2040" s="346"/>
      <c r="D2040" s="349" t="s">
        <v>62</v>
      </c>
      <c r="E2040" s="327" t="s">
        <v>1454</v>
      </c>
    </row>
    <row r="2041" spans="1:5" x14ac:dyDescent="0.2">
      <c r="A2041" s="344"/>
      <c r="B2041" s="347"/>
      <c r="C2041" s="348"/>
      <c r="D2041" s="350"/>
      <c r="E2041" s="328" t="s">
        <v>1455</v>
      </c>
    </row>
    <row r="2042" spans="1:5" x14ac:dyDescent="0.2">
      <c r="A2042" s="351" t="s">
        <v>2453</v>
      </c>
      <c r="B2042" s="353" t="s">
        <v>2409</v>
      </c>
      <c r="C2042" s="354"/>
      <c r="D2042" s="357" t="s">
        <v>62</v>
      </c>
      <c r="E2042" s="325" t="s">
        <v>1454</v>
      </c>
    </row>
    <row r="2043" spans="1:5" x14ac:dyDescent="0.2">
      <c r="A2043" s="359"/>
      <c r="B2043" s="360"/>
      <c r="C2043" s="361"/>
      <c r="D2043" s="362"/>
      <c r="E2043" s="326" t="s">
        <v>1455</v>
      </c>
    </row>
    <row r="2044" spans="1:5" x14ac:dyDescent="0.2">
      <c r="A2044" s="343" t="s">
        <v>2454</v>
      </c>
      <c r="B2044" s="345" t="s">
        <v>2231</v>
      </c>
      <c r="C2044" s="346"/>
      <c r="D2044" s="349" t="s">
        <v>62</v>
      </c>
      <c r="E2044" s="327" t="s">
        <v>1454</v>
      </c>
    </row>
    <row r="2045" spans="1:5" x14ac:dyDescent="0.2">
      <c r="A2045" s="344"/>
      <c r="B2045" s="347"/>
      <c r="C2045" s="348"/>
      <c r="D2045" s="350"/>
      <c r="E2045" s="328" t="s">
        <v>1455</v>
      </c>
    </row>
    <row r="2046" spans="1:5" x14ac:dyDescent="0.2">
      <c r="A2046" s="351" t="s">
        <v>2455</v>
      </c>
      <c r="B2046" s="353" t="s">
        <v>2256</v>
      </c>
      <c r="C2046" s="354"/>
      <c r="D2046" s="357" t="s">
        <v>62</v>
      </c>
      <c r="E2046" s="325" t="s">
        <v>1454</v>
      </c>
    </row>
    <row r="2047" spans="1:5" x14ac:dyDescent="0.2">
      <c r="A2047" s="359"/>
      <c r="B2047" s="360"/>
      <c r="C2047" s="361"/>
      <c r="D2047" s="362"/>
      <c r="E2047" s="326" t="s">
        <v>1455</v>
      </c>
    </row>
    <row r="2048" spans="1:5" x14ac:dyDescent="0.2">
      <c r="A2048" s="343" t="s">
        <v>2421</v>
      </c>
      <c r="B2048" s="345"/>
      <c r="C2048" s="346"/>
      <c r="D2048" s="349" t="s">
        <v>62</v>
      </c>
      <c r="E2048" s="327" t="s">
        <v>1454</v>
      </c>
    </row>
    <row r="2049" spans="1:5" x14ac:dyDescent="0.2">
      <c r="A2049" s="344"/>
      <c r="B2049" s="347"/>
      <c r="C2049" s="348"/>
      <c r="D2049" s="350"/>
      <c r="E2049" s="328" t="s">
        <v>1455</v>
      </c>
    </row>
    <row r="2050" spans="1:5" x14ac:dyDescent="0.2">
      <c r="A2050" s="351" t="s">
        <v>2279</v>
      </c>
      <c r="B2050" s="353"/>
      <c r="C2050" s="354"/>
      <c r="D2050" s="357" t="s">
        <v>62</v>
      </c>
      <c r="E2050" s="325" t="s">
        <v>1454</v>
      </c>
    </row>
    <row r="2051" spans="1:5" ht="15" thickBot="1" x14ac:dyDescent="0.25">
      <c r="A2051" s="352"/>
      <c r="B2051" s="355"/>
      <c r="C2051" s="356"/>
      <c r="D2051" s="358"/>
      <c r="E2051" s="329" t="s">
        <v>1455</v>
      </c>
    </row>
  </sheetData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3" r:id="rId2048" name="Control 1">
          <controlPr defaultSize="0" r:id="rId204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48" name="Control 1"/>
      </mc:Fallback>
    </mc:AlternateContent>
    <mc:AlternateContent xmlns:mc="http://schemas.openxmlformats.org/markup-compatibility/2006">
      <mc:Choice Requires="x14">
        <control shapeId="3074" r:id="rId2050" name="Control 2">
          <controlPr defaultSize="0" r:id="rId2051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0" name="Control 2"/>
      </mc:Fallback>
    </mc:AlternateContent>
    <mc:AlternateContent xmlns:mc="http://schemas.openxmlformats.org/markup-compatibility/2006">
      <mc:Choice Requires="x14">
        <control shapeId="3075" r:id="rId2052" name="Control 3">
          <controlPr defaultSize="0" r:id="rId2053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2" name="Control 3"/>
      </mc:Fallback>
    </mc:AlternateContent>
    <mc:AlternateContent xmlns:mc="http://schemas.openxmlformats.org/markup-compatibility/2006">
      <mc:Choice Requires="x14">
        <control shapeId="3076" r:id="rId2054" name="Control 4">
          <controlPr defaultSize="0" r:id="rId205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4" name="Control 4"/>
      </mc:Fallback>
    </mc:AlternateContent>
    <mc:AlternateContent xmlns:mc="http://schemas.openxmlformats.org/markup-compatibility/2006">
      <mc:Choice Requires="x14">
        <control shapeId="3077" r:id="rId2056" name="Control 5">
          <controlPr defaultSize="0" r:id="rId205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6" name="Control 5"/>
      </mc:Fallback>
    </mc:AlternateContent>
    <mc:AlternateContent xmlns:mc="http://schemas.openxmlformats.org/markup-compatibility/2006">
      <mc:Choice Requires="x14">
        <control shapeId="3078" r:id="rId2058" name="Control 6">
          <controlPr defaultSize="0" r:id="rId205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58" name="Control 6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 filterMode="1"/>
  <dimension ref="A1:F2051"/>
  <sheetViews>
    <sheetView workbookViewId="0">
      <selection activeCell="G347" sqref="G347"/>
    </sheetView>
  </sheetViews>
  <sheetFormatPr defaultRowHeight="14.25" x14ac:dyDescent="0.2"/>
  <cols>
    <col min="1" max="1" width="47.75" customWidth="1"/>
    <col min="4" max="4" width="12.625" customWidth="1"/>
    <col min="5" max="5" width="19.5" customWidth="1"/>
  </cols>
  <sheetData>
    <row r="1" spans="1:6" x14ac:dyDescent="0.2">
      <c r="A1" s="314" t="s">
        <v>1433</v>
      </c>
      <c r="B1" s="315"/>
      <c r="C1" s="315"/>
      <c r="D1" s="315"/>
      <c r="E1" s="316"/>
    </row>
    <row r="2" spans="1:6" x14ac:dyDescent="0.2">
      <c r="A2" s="317" t="s">
        <v>1434</v>
      </c>
      <c r="B2" s="309" t="s">
        <v>1435</v>
      </c>
      <c r="C2" s="310"/>
      <c r="D2" s="308"/>
      <c r="E2" s="318"/>
    </row>
    <row r="3" spans="1:6" x14ac:dyDescent="0.2">
      <c r="A3" s="317" t="s">
        <v>1436</v>
      </c>
      <c r="B3" s="309" t="s">
        <v>1435</v>
      </c>
      <c r="C3" s="310"/>
      <c r="D3" s="308"/>
      <c r="E3" s="318"/>
      <c r="F3" t="s">
        <v>2456</v>
      </c>
    </row>
    <row r="4" spans="1:6" ht="14.25" customHeight="1" x14ac:dyDescent="0.2">
      <c r="A4" s="317" t="s">
        <v>1437</v>
      </c>
      <c r="B4" s="367" t="s">
        <v>1438</v>
      </c>
      <c r="C4" s="368"/>
      <c r="D4" s="308"/>
      <c r="E4" s="318"/>
    </row>
    <row r="5" spans="1:6" x14ac:dyDescent="0.2">
      <c r="A5" s="317"/>
      <c r="B5" s="367"/>
      <c r="C5" s="368"/>
      <c r="D5" s="308"/>
      <c r="E5" s="318"/>
    </row>
    <row r="6" spans="1:6" x14ac:dyDescent="0.2">
      <c r="A6" s="371"/>
      <c r="B6" s="372"/>
      <c r="C6" s="372"/>
      <c r="D6" s="372"/>
      <c r="E6" s="373"/>
    </row>
    <row r="7" spans="1:6" x14ac:dyDescent="0.2">
      <c r="A7" s="319" t="s">
        <v>1439</v>
      </c>
      <c r="B7" s="369" t="s">
        <v>55</v>
      </c>
      <c r="C7" s="370"/>
      <c r="D7" s="311" t="s">
        <v>1423</v>
      </c>
      <c r="E7" s="320">
        <v>242248</v>
      </c>
    </row>
    <row r="8" spans="1:6" x14ac:dyDescent="0.2">
      <c r="A8" s="321" t="s">
        <v>1440</v>
      </c>
      <c r="B8" s="363"/>
      <c r="C8" s="364"/>
      <c r="D8" s="312" t="s">
        <v>56</v>
      </c>
      <c r="E8" s="322"/>
    </row>
    <row r="9" spans="1:6" x14ac:dyDescent="0.2">
      <c r="A9" s="323" t="s">
        <v>1441</v>
      </c>
      <c r="B9" s="365"/>
      <c r="C9" s="366"/>
      <c r="D9" s="313" t="s">
        <v>56</v>
      </c>
      <c r="E9" s="324"/>
    </row>
    <row r="10" spans="1:6" x14ac:dyDescent="0.2">
      <c r="A10" s="321" t="s">
        <v>1442</v>
      </c>
      <c r="B10" s="363"/>
      <c r="C10" s="364"/>
      <c r="D10" s="312" t="s">
        <v>56</v>
      </c>
      <c r="E10" s="322"/>
    </row>
    <row r="11" spans="1:6" x14ac:dyDescent="0.2">
      <c r="A11" s="323" t="s">
        <v>1443</v>
      </c>
      <c r="B11" s="365"/>
      <c r="C11" s="366"/>
      <c r="D11" s="313" t="s">
        <v>56</v>
      </c>
      <c r="E11" s="324"/>
    </row>
    <row r="12" spans="1:6" x14ac:dyDescent="0.2">
      <c r="A12" s="321" t="s">
        <v>1444</v>
      </c>
      <c r="B12" s="363"/>
      <c r="C12" s="364"/>
      <c r="D12" s="312" t="s">
        <v>56</v>
      </c>
      <c r="E12" s="322"/>
    </row>
    <row r="13" spans="1:6" x14ac:dyDescent="0.2">
      <c r="A13" s="323" t="s">
        <v>1445</v>
      </c>
      <c r="B13" s="365"/>
      <c r="C13" s="366"/>
      <c r="D13" s="313" t="s">
        <v>56</v>
      </c>
      <c r="E13" s="324"/>
    </row>
    <row r="14" spans="1:6" x14ac:dyDescent="0.2">
      <c r="A14" s="321" t="s">
        <v>1446</v>
      </c>
      <c r="B14" s="363"/>
      <c r="C14" s="364"/>
      <c r="D14" s="312" t="s">
        <v>56</v>
      </c>
      <c r="E14" s="322"/>
    </row>
    <row r="15" spans="1:6" x14ac:dyDescent="0.2">
      <c r="A15" s="323" t="s">
        <v>1447</v>
      </c>
      <c r="B15" s="365"/>
      <c r="C15" s="366"/>
      <c r="D15" s="313" t="s">
        <v>56</v>
      </c>
      <c r="E15" s="324"/>
    </row>
    <row r="16" spans="1:6" x14ac:dyDescent="0.2">
      <c r="A16" s="321" t="s">
        <v>1448</v>
      </c>
      <c r="B16" s="363"/>
      <c r="C16" s="364"/>
      <c r="D16" s="312" t="s">
        <v>56</v>
      </c>
      <c r="E16" s="322"/>
    </row>
    <row r="17" spans="1:5" x14ac:dyDescent="0.2">
      <c r="A17" s="323" t="s">
        <v>1449</v>
      </c>
      <c r="B17" s="365"/>
      <c r="C17" s="366"/>
      <c r="D17" s="313" t="s">
        <v>56</v>
      </c>
      <c r="E17" s="324"/>
    </row>
    <row r="18" spans="1:5" x14ac:dyDescent="0.2">
      <c r="A18" s="321" t="s">
        <v>1450</v>
      </c>
      <c r="B18" s="363"/>
      <c r="C18" s="364"/>
      <c r="D18" s="312" t="s">
        <v>56</v>
      </c>
      <c r="E18" s="322"/>
    </row>
    <row r="19" spans="1:5" x14ac:dyDescent="0.2">
      <c r="A19" s="323" t="s">
        <v>1451</v>
      </c>
      <c r="B19" s="365"/>
      <c r="C19" s="366"/>
      <c r="D19" s="313" t="s">
        <v>56</v>
      </c>
      <c r="E19" s="324"/>
    </row>
    <row r="20" spans="1:5" hidden="1" x14ac:dyDescent="0.2">
      <c r="A20" s="351" t="s">
        <v>1452</v>
      </c>
      <c r="B20" s="353" t="s">
        <v>1453</v>
      </c>
      <c r="C20" s="354"/>
      <c r="D20" s="357" t="s">
        <v>56</v>
      </c>
      <c r="E20" s="325" t="s">
        <v>1454</v>
      </c>
    </row>
    <row r="21" spans="1:5" hidden="1" x14ac:dyDescent="0.2">
      <c r="A21" s="359"/>
      <c r="B21" s="360"/>
      <c r="C21" s="361"/>
      <c r="D21" s="362"/>
      <c r="E21" s="326" t="s">
        <v>1455</v>
      </c>
    </row>
    <row r="22" spans="1:5" hidden="1" x14ac:dyDescent="0.2">
      <c r="A22" s="343" t="s">
        <v>1456</v>
      </c>
      <c r="B22" s="345" t="s">
        <v>1453</v>
      </c>
      <c r="C22" s="346"/>
      <c r="D22" s="349" t="s">
        <v>56</v>
      </c>
      <c r="E22" s="327" t="s">
        <v>1454</v>
      </c>
    </row>
    <row r="23" spans="1:5" hidden="1" x14ac:dyDescent="0.2">
      <c r="A23" s="344"/>
      <c r="B23" s="347"/>
      <c r="C23" s="348"/>
      <c r="D23" s="350"/>
      <c r="E23" s="328" t="s">
        <v>1455</v>
      </c>
    </row>
    <row r="24" spans="1:5" hidden="1" x14ac:dyDescent="0.2">
      <c r="A24" s="351" t="s">
        <v>1457</v>
      </c>
      <c r="B24" s="353" t="s">
        <v>1453</v>
      </c>
      <c r="C24" s="354"/>
      <c r="D24" s="357" t="s">
        <v>56</v>
      </c>
      <c r="E24" s="325" t="s">
        <v>1454</v>
      </c>
    </row>
    <row r="25" spans="1:5" hidden="1" x14ac:dyDescent="0.2">
      <c r="A25" s="359"/>
      <c r="B25" s="360"/>
      <c r="C25" s="361"/>
      <c r="D25" s="362"/>
      <c r="E25" s="326" t="s">
        <v>1455</v>
      </c>
    </row>
    <row r="26" spans="1:5" hidden="1" x14ac:dyDescent="0.2">
      <c r="A26" s="343" t="s">
        <v>1458</v>
      </c>
      <c r="B26" s="345" t="s">
        <v>1453</v>
      </c>
      <c r="C26" s="346"/>
      <c r="D26" s="349" t="s">
        <v>56</v>
      </c>
      <c r="E26" s="327" t="s">
        <v>1454</v>
      </c>
    </row>
    <row r="27" spans="1:5" hidden="1" x14ac:dyDescent="0.2">
      <c r="A27" s="344"/>
      <c r="B27" s="347"/>
      <c r="C27" s="348"/>
      <c r="D27" s="350"/>
      <c r="E27" s="328" t="s">
        <v>1455</v>
      </c>
    </row>
    <row r="28" spans="1:5" hidden="1" x14ac:dyDescent="0.2">
      <c r="A28" s="351" t="s">
        <v>1459</v>
      </c>
      <c r="B28" s="353" t="s">
        <v>1453</v>
      </c>
      <c r="C28" s="354"/>
      <c r="D28" s="357" t="s">
        <v>56</v>
      </c>
      <c r="E28" s="325" t="s">
        <v>1454</v>
      </c>
    </row>
    <row r="29" spans="1:5" hidden="1" x14ac:dyDescent="0.2">
      <c r="A29" s="359"/>
      <c r="B29" s="360"/>
      <c r="C29" s="361"/>
      <c r="D29" s="362"/>
      <c r="E29" s="326" t="s">
        <v>1455</v>
      </c>
    </row>
    <row r="30" spans="1:5" hidden="1" x14ac:dyDescent="0.2">
      <c r="A30" s="343" t="s">
        <v>1460</v>
      </c>
      <c r="B30" s="345" t="s">
        <v>1453</v>
      </c>
      <c r="C30" s="346"/>
      <c r="D30" s="349" t="s">
        <v>56</v>
      </c>
      <c r="E30" s="327" t="s">
        <v>1454</v>
      </c>
    </row>
    <row r="31" spans="1:5" hidden="1" x14ac:dyDescent="0.2">
      <c r="A31" s="344"/>
      <c r="B31" s="347"/>
      <c r="C31" s="348"/>
      <c r="D31" s="350"/>
      <c r="E31" s="328" t="s">
        <v>1455</v>
      </c>
    </row>
    <row r="32" spans="1:5" hidden="1" x14ac:dyDescent="0.2">
      <c r="A32" s="351" t="s">
        <v>1461</v>
      </c>
      <c r="B32" s="353" t="s">
        <v>1453</v>
      </c>
      <c r="C32" s="354"/>
      <c r="D32" s="357" t="s">
        <v>56</v>
      </c>
      <c r="E32" s="325" t="s">
        <v>1454</v>
      </c>
    </row>
    <row r="33" spans="1:5" hidden="1" x14ac:dyDescent="0.2">
      <c r="A33" s="359"/>
      <c r="B33" s="360"/>
      <c r="C33" s="361"/>
      <c r="D33" s="362"/>
      <c r="E33" s="326" t="s">
        <v>1455</v>
      </c>
    </row>
    <row r="34" spans="1:5" hidden="1" x14ac:dyDescent="0.2">
      <c r="A34" s="343" t="s">
        <v>1462</v>
      </c>
      <c r="B34" s="345" t="s">
        <v>1453</v>
      </c>
      <c r="C34" s="346"/>
      <c r="D34" s="349" t="s">
        <v>56</v>
      </c>
      <c r="E34" s="327" t="s">
        <v>1454</v>
      </c>
    </row>
    <row r="35" spans="1:5" hidden="1" x14ac:dyDescent="0.2">
      <c r="A35" s="344"/>
      <c r="B35" s="347"/>
      <c r="C35" s="348"/>
      <c r="D35" s="350"/>
      <c r="E35" s="328" t="s">
        <v>1455</v>
      </c>
    </row>
    <row r="36" spans="1:5" hidden="1" x14ac:dyDescent="0.2">
      <c r="A36" s="351" t="s">
        <v>1463</v>
      </c>
      <c r="B36" s="353" t="s">
        <v>1453</v>
      </c>
      <c r="C36" s="354"/>
      <c r="D36" s="357" t="s">
        <v>56</v>
      </c>
      <c r="E36" s="325" t="s">
        <v>1454</v>
      </c>
    </row>
    <row r="37" spans="1:5" hidden="1" x14ac:dyDescent="0.2">
      <c r="A37" s="359"/>
      <c r="B37" s="360"/>
      <c r="C37" s="361"/>
      <c r="D37" s="362"/>
      <c r="E37" s="326" t="s">
        <v>1455</v>
      </c>
    </row>
    <row r="38" spans="1:5" hidden="1" x14ac:dyDescent="0.2">
      <c r="A38" s="343" t="s">
        <v>1464</v>
      </c>
      <c r="B38" s="345" t="s">
        <v>1453</v>
      </c>
      <c r="C38" s="346"/>
      <c r="D38" s="349" t="s">
        <v>56</v>
      </c>
      <c r="E38" s="327" t="s">
        <v>1454</v>
      </c>
    </row>
    <row r="39" spans="1:5" hidden="1" x14ac:dyDescent="0.2">
      <c r="A39" s="344"/>
      <c r="B39" s="347"/>
      <c r="C39" s="348"/>
      <c r="D39" s="350"/>
      <c r="E39" s="328" t="s">
        <v>1455</v>
      </c>
    </row>
    <row r="40" spans="1:5" hidden="1" x14ac:dyDescent="0.2">
      <c r="A40" s="351" t="s">
        <v>1465</v>
      </c>
      <c r="B40" s="353" t="s">
        <v>1453</v>
      </c>
      <c r="C40" s="354"/>
      <c r="D40" s="357" t="s">
        <v>56</v>
      </c>
      <c r="E40" s="325" t="s">
        <v>1454</v>
      </c>
    </row>
    <row r="41" spans="1:5" hidden="1" x14ac:dyDescent="0.2">
      <c r="A41" s="359"/>
      <c r="B41" s="360"/>
      <c r="C41" s="361"/>
      <c r="D41" s="362"/>
      <c r="E41" s="326" t="s">
        <v>1455</v>
      </c>
    </row>
    <row r="42" spans="1:5" hidden="1" x14ac:dyDescent="0.2">
      <c r="A42" s="343" t="s">
        <v>1466</v>
      </c>
      <c r="B42" s="345" t="s">
        <v>1453</v>
      </c>
      <c r="C42" s="346"/>
      <c r="D42" s="349" t="s">
        <v>56</v>
      </c>
      <c r="E42" s="327" t="s">
        <v>1454</v>
      </c>
    </row>
    <row r="43" spans="1:5" hidden="1" x14ac:dyDescent="0.2">
      <c r="A43" s="344"/>
      <c r="B43" s="347"/>
      <c r="C43" s="348"/>
      <c r="D43" s="350"/>
      <c r="E43" s="328" t="s">
        <v>1455</v>
      </c>
    </row>
    <row r="44" spans="1:5" hidden="1" x14ac:dyDescent="0.2">
      <c r="A44" s="351" t="s">
        <v>1467</v>
      </c>
      <c r="B44" s="353" t="s">
        <v>1453</v>
      </c>
      <c r="C44" s="354"/>
      <c r="D44" s="357" t="s">
        <v>56</v>
      </c>
      <c r="E44" s="325" t="s">
        <v>1454</v>
      </c>
    </row>
    <row r="45" spans="1:5" hidden="1" x14ac:dyDescent="0.2">
      <c r="A45" s="359"/>
      <c r="B45" s="360"/>
      <c r="C45" s="361"/>
      <c r="D45" s="362"/>
      <c r="E45" s="326" t="s">
        <v>1455</v>
      </c>
    </row>
    <row r="46" spans="1:5" hidden="1" x14ac:dyDescent="0.2">
      <c r="A46" s="343" t="s">
        <v>1468</v>
      </c>
      <c r="B46" s="345" t="s">
        <v>1453</v>
      </c>
      <c r="C46" s="346"/>
      <c r="D46" s="349" t="s">
        <v>56</v>
      </c>
      <c r="E46" s="327" t="s">
        <v>1454</v>
      </c>
    </row>
    <row r="47" spans="1:5" hidden="1" x14ac:dyDescent="0.2">
      <c r="A47" s="344"/>
      <c r="B47" s="347"/>
      <c r="C47" s="348"/>
      <c r="D47" s="350"/>
      <c r="E47" s="328" t="s">
        <v>1455</v>
      </c>
    </row>
    <row r="48" spans="1:5" hidden="1" x14ac:dyDescent="0.2">
      <c r="A48" s="351" t="s">
        <v>1469</v>
      </c>
      <c r="B48" s="353" t="s">
        <v>1453</v>
      </c>
      <c r="C48" s="354"/>
      <c r="D48" s="357" t="s">
        <v>56</v>
      </c>
      <c r="E48" s="325" t="s">
        <v>1454</v>
      </c>
    </row>
    <row r="49" spans="1:5" hidden="1" x14ac:dyDescent="0.2">
      <c r="A49" s="359"/>
      <c r="B49" s="360"/>
      <c r="C49" s="361"/>
      <c r="D49" s="362"/>
      <c r="E49" s="326" t="s">
        <v>1455</v>
      </c>
    </row>
    <row r="50" spans="1:5" hidden="1" x14ac:dyDescent="0.2">
      <c r="A50" s="343" t="s">
        <v>1470</v>
      </c>
      <c r="B50" s="345" t="s">
        <v>1453</v>
      </c>
      <c r="C50" s="346"/>
      <c r="D50" s="349" t="s">
        <v>56</v>
      </c>
      <c r="E50" s="327" t="s">
        <v>1454</v>
      </c>
    </row>
    <row r="51" spans="1:5" hidden="1" x14ac:dyDescent="0.2">
      <c r="A51" s="344"/>
      <c r="B51" s="347"/>
      <c r="C51" s="348"/>
      <c r="D51" s="350"/>
      <c r="E51" s="328" t="s">
        <v>1455</v>
      </c>
    </row>
    <row r="52" spans="1:5" hidden="1" x14ac:dyDescent="0.2">
      <c r="A52" s="351" t="s">
        <v>1471</v>
      </c>
      <c r="B52" s="353" t="s">
        <v>1453</v>
      </c>
      <c r="C52" s="354"/>
      <c r="D52" s="357" t="s">
        <v>56</v>
      </c>
      <c r="E52" s="325" t="s">
        <v>1454</v>
      </c>
    </row>
    <row r="53" spans="1:5" hidden="1" x14ac:dyDescent="0.2">
      <c r="A53" s="359"/>
      <c r="B53" s="360"/>
      <c r="C53" s="361"/>
      <c r="D53" s="362"/>
      <c r="E53" s="326" t="s">
        <v>1455</v>
      </c>
    </row>
    <row r="54" spans="1:5" hidden="1" x14ac:dyDescent="0.2">
      <c r="A54" s="343" t="s">
        <v>1472</v>
      </c>
      <c r="B54" s="345" t="s">
        <v>1453</v>
      </c>
      <c r="C54" s="346"/>
      <c r="D54" s="349" t="s">
        <v>56</v>
      </c>
      <c r="E54" s="327" t="s">
        <v>1454</v>
      </c>
    </row>
    <row r="55" spans="1:5" hidden="1" x14ac:dyDescent="0.2">
      <c r="A55" s="344"/>
      <c r="B55" s="347"/>
      <c r="C55" s="348"/>
      <c r="D55" s="350"/>
      <c r="E55" s="328" t="s">
        <v>1455</v>
      </c>
    </row>
    <row r="56" spans="1:5" hidden="1" x14ac:dyDescent="0.2">
      <c r="A56" s="351" t="s">
        <v>1473</v>
      </c>
      <c r="B56" s="353" t="s">
        <v>1453</v>
      </c>
      <c r="C56" s="354"/>
      <c r="D56" s="357" t="s">
        <v>56</v>
      </c>
      <c r="E56" s="325" t="s">
        <v>1454</v>
      </c>
    </row>
    <row r="57" spans="1:5" hidden="1" x14ac:dyDescent="0.2">
      <c r="A57" s="359"/>
      <c r="B57" s="360"/>
      <c r="C57" s="361"/>
      <c r="D57" s="362"/>
      <c r="E57" s="326" t="s">
        <v>1455</v>
      </c>
    </row>
    <row r="58" spans="1:5" hidden="1" x14ac:dyDescent="0.2">
      <c r="A58" s="343" t="s">
        <v>1474</v>
      </c>
      <c r="B58" s="345" t="s">
        <v>1453</v>
      </c>
      <c r="C58" s="346"/>
      <c r="D58" s="349" t="s">
        <v>56</v>
      </c>
      <c r="E58" s="327" t="s">
        <v>1454</v>
      </c>
    </row>
    <row r="59" spans="1:5" hidden="1" x14ac:dyDescent="0.2">
      <c r="A59" s="344"/>
      <c r="B59" s="347"/>
      <c r="C59" s="348"/>
      <c r="D59" s="350"/>
      <c r="E59" s="328" t="s">
        <v>1455</v>
      </c>
    </row>
    <row r="60" spans="1:5" hidden="1" x14ac:dyDescent="0.2">
      <c r="A60" s="351" t="s">
        <v>1475</v>
      </c>
      <c r="B60" s="353" t="s">
        <v>1453</v>
      </c>
      <c r="C60" s="354"/>
      <c r="D60" s="357" t="s">
        <v>56</v>
      </c>
      <c r="E60" s="325" t="s">
        <v>1454</v>
      </c>
    </row>
    <row r="61" spans="1:5" hidden="1" x14ac:dyDescent="0.2">
      <c r="A61" s="359"/>
      <c r="B61" s="360"/>
      <c r="C61" s="361"/>
      <c r="D61" s="362"/>
      <c r="E61" s="326" t="s">
        <v>1455</v>
      </c>
    </row>
    <row r="62" spans="1:5" hidden="1" x14ac:dyDescent="0.2">
      <c r="A62" s="343" t="s">
        <v>1476</v>
      </c>
      <c r="B62" s="345" t="s">
        <v>1453</v>
      </c>
      <c r="C62" s="346"/>
      <c r="D62" s="349" t="s">
        <v>56</v>
      </c>
      <c r="E62" s="327" t="s">
        <v>1454</v>
      </c>
    </row>
    <row r="63" spans="1:5" hidden="1" x14ac:dyDescent="0.2">
      <c r="A63" s="344"/>
      <c r="B63" s="347"/>
      <c r="C63" s="348"/>
      <c r="D63" s="350"/>
      <c r="E63" s="328" t="s">
        <v>1455</v>
      </c>
    </row>
    <row r="64" spans="1:5" hidden="1" x14ac:dyDescent="0.2">
      <c r="A64" s="351" t="s">
        <v>1477</v>
      </c>
      <c r="B64" s="353" t="s">
        <v>1453</v>
      </c>
      <c r="C64" s="354"/>
      <c r="D64" s="357" t="s">
        <v>56</v>
      </c>
      <c r="E64" s="325" t="s">
        <v>1454</v>
      </c>
    </row>
    <row r="65" spans="1:5" hidden="1" x14ac:dyDescent="0.2">
      <c r="A65" s="359"/>
      <c r="B65" s="360"/>
      <c r="C65" s="361"/>
      <c r="D65" s="362"/>
      <c r="E65" s="326" t="s">
        <v>1455</v>
      </c>
    </row>
    <row r="66" spans="1:5" hidden="1" x14ac:dyDescent="0.2">
      <c r="A66" s="343" t="s">
        <v>1478</v>
      </c>
      <c r="B66" s="345" t="s">
        <v>1479</v>
      </c>
      <c r="C66" s="346"/>
      <c r="D66" s="349" t="s">
        <v>56</v>
      </c>
      <c r="E66" s="327" t="s">
        <v>1454</v>
      </c>
    </row>
    <row r="67" spans="1:5" hidden="1" x14ac:dyDescent="0.2">
      <c r="A67" s="344"/>
      <c r="B67" s="347"/>
      <c r="C67" s="348"/>
      <c r="D67" s="350"/>
      <c r="E67" s="328" t="s">
        <v>1455</v>
      </c>
    </row>
    <row r="68" spans="1:5" hidden="1" x14ac:dyDescent="0.2">
      <c r="A68" s="351" t="s">
        <v>1480</v>
      </c>
      <c r="B68" s="353" t="s">
        <v>1479</v>
      </c>
      <c r="C68" s="354"/>
      <c r="D68" s="357" t="s">
        <v>56</v>
      </c>
      <c r="E68" s="325" t="s">
        <v>1454</v>
      </c>
    </row>
    <row r="69" spans="1:5" hidden="1" x14ac:dyDescent="0.2">
      <c r="A69" s="359"/>
      <c r="B69" s="360"/>
      <c r="C69" s="361"/>
      <c r="D69" s="362"/>
      <c r="E69" s="326" t="s">
        <v>1455</v>
      </c>
    </row>
    <row r="70" spans="1:5" hidden="1" x14ac:dyDescent="0.2">
      <c r="A70" s="343" t="s">
        <v>1481</v>
      </c>
      <c r="B70" s="345" t="s">
        <v>1479</v>
      </c>
      <c r="C70" s="346"/>
      <c r="D70" s="349" t="s">
        <v>56</v>
      </c>
      <c r="E70" s="327" t="s">
        <v>1454</v>
      </c>
    </row>
    <row r="71" spans="1:5" hidden="1" x14ac:dyDescent="0.2">
      <c r="A71" s="344"/>
      <c r="B71" s="347"/>
      <c r="C71" s="348"/>
      <c r="D71" s="350"/>
      <c r="E71" s="328" t="s">
        <v>1455</v>
      </c>
    </row>
    <row r="72" spans="1:5" hidden="1" x14ac:dyDescent="0.2">
      <c r="A72" s="351" t="s">
        <v>1482</v>
      </c>
      <c r="B72" s="353" t="s">
        <v>1479</v>
      </c>
      <c r="C72" s="354"/>
      <c r="D72" s="357" t="s">
        <v>56</v>
      </c>
      <c r="E72" s="325" t="s">
        <v>1454</v>
      </c>
    </row>
    <row r="73" spans="1:5" hidden="1" x14ac:dyDescent="0.2">
      <c r="A73" s="359"/>
      <c r="B73" s="360"/>
      <c r="C73" s="361"/>
      <c r="D73" s="362"/>
      <c r="E73" s="326" t="s">
        <v>1455</v>
      </c>
    </row>
    <row r="74" spans="1:5" hidden="1" x14ac:dyDescent="0.2">
      <c r="A74" s="343" t="s">
        <v>1483</v>
      </c>
      <c r="B74" s="345" t="s">
        <v>1479</v>
      </c>
      <c r="C74" s="346"/>
      <c r="D74" s="349" t="s">
        <v>56</v>
      </c>
      <c r="E74" s="327" t="s">
        <v>1454</v>
      </c>
    </row>
    <row r="75" spans="1:5" hidden="1" x14ac:dyDescent="0.2">
      <c r="A75" s="344"/>
      <c r="B75" s="347"/>
      <c r="C75" s="348"/>
      <c r="D75" s="350"/>
      <c r="E75" s="328" t="s">
        <v>1455</v>
      </c>
    </row>
    <row r="76" spans="1:5" hidden="1" x14ac:dyDescent="0.2">
      <c r="A76" s="351" t="s">
        <v>1484</v>
      </c>
      <c r="B76" s="353" t="s">
        <v>1479</v>
      </c>
      <c r="C76" s="354"/>
      <c r="D76" s="357" t="s">
        <v>56</v>
      </c>
      <c r="E76" s="325" t="s">
        <v>1454</v>
      </c>
    </row>
    <row r="77" spans="1:5" hidden="1" x14ac:dyDescent="0.2">
      <c r="A77" s="359"/>
      <c r="B77" s="360"/>
      <c r="C77" s="361"/>
      <c r="D77" s="362"/>
      <c r="E77" s="326" t="s">
        <v>1455</v>
      </c>
    </row>
    <row r="78" spans="1:5" hidden="1" x14ac:dyDescent="0.2">
      <c r="A78" s="343" t="s">
        <v>1485</v>
      </c>
      <c r="B78" s="345" t="s">
        <v>1479</v>
      </c>
      <c r="C78" s="346"/>
      <c r="D78" s="349" t="s">
        <v>56</v>
      </c>
      <c r="E78" s="327" t="s">
        <v>1454</v>
      </c>
    </row>
    <row r="79" spans="1:5" hidden="1" x14ac:dyDescent="0.2">
      <c r="A79" s="344"/>
      <c r="B79" s="347"/>
      <c r="C79" s="348"/>
      <c r="D79" s="350"/>
      <c r="E79" s="328" t="s">
        <v>1455</v>
      </c>
    </row>
    <row r="80" spans="1:5" hidden="1" x14ac:dyDescent="0.2">
      <c r="A80" s="351" t="s">
        <v>1486</v>
      </c>
      <c r="B80" s="353" t="s">
        <v>1479</v>
      </c>
      <c r="C80" s="354"/>
      <c r="D80" s="357" t="s">
        <v>56</v>
      </c>
      <c r="E80" s="325" t="s">
        <v>1454</v>
      </c>
    </row>
    <row r="81" spans="1:5" hidden="1" x14ac:dyDescent="0.2">
      <c r="A81" s="359"/>
      <c r="B81" s="360"/>
      <c r="C81" s="361"/>
      <c r="D81" s="362"/>
      <c r="E81" s="326" t="s">
        <v>1455</v>
      </c>
    </row>
    <row r="82" spans="1:5" hidden="1" x14ac:dyDescent="0.2">
      <c r="A82" s="343" t="s">
        <v>1487</v>
      </c>
      <c r="B82" s="345" t="s">
        <v>1479</v>
      </c>
      <c r="C82" s="346"/>
      <c r="D82" s="349" t="s">
        <v>56</v>
      </c>
      <c r="E82" s="327" t="s">
        <v>1454</v>
      </c>
    </row>
    <row r="83" spans="1:5" hidden="1" x14ac:dyDescent="0.2">
      <c r="A83" s="344"/>
      <c r="B83" s="347"/>
      <c r="C83" s="348"/>
      <c r="D83" s="350"/>
      <c r="E83" s="328" t="s">
        <v>1455</v>
      </c>
    </row>
    <row r="84" spans="1:5" hidden="1" x14ac:dyDescent="0.2">
      <c r="A84" s="351" t="s">
        <v>1488</v>
      </c>
      <c r="B84" s="353" t="s">
        <v>1489</v>
      </c>
      <c r="C84" s="354"/>
      <c r="D84" s="357" t="s">
        <v>56</v>
      </c>
      <c r="E84" s="325" t="s">
        <v>1454</v>
      </c>
    </row>
    <row r="85" spans="1:5" hidden="1" x14ac:dyDescent="0.2">
      <c r="A85" s="359"/>
      <c r="B85" s="360"/>
      <c r="C85" s="361"/>
      <c r="D85" s="362"/>
      <c r="E85" s="326" t="s">
        <v>1455</v>
      </c>
    </row>
    <row r="86" spans="1:5" hidden="1" x14ac:dyDescent="0.2">
      <c r="A86" s="343" t="s">
        <v>1490</v>
      </c>
      <c r="B86" s="345" t="s">
        <v>1489</v>
      </c>
      <c r="C86" s="346"/>
      <c r="D86" s="349" t="s">
        <v>56</v>
      </c>
      <c r="E86" s="327" t="s">
        <v>1454</v>
      </c>
    </row>
    <row r="87" spans="1:5" hidden="1" x14ac:dyDescent="0.2">
      <c r="A87" s="344"/>
      <c r="B87" s="347"/>
      <c r="C87" s="348"/>
      <c r="D87" s="350"/>
      <c r="E87" s="328" t="s">
        <v>1455</v>
      </c>
    </row>
    <row r="88" spans="1:5" hidden="1" x14ac:dyDescent="0.2">
      <c r="A88" s="351" t="s">
        <v>1491</v>
      </c>
      <c r="B88" s="353" t="s">
        <v>1489</v>
      </c>
      <c r="C88" s="354"/>
      <c r="D88" s="357" t="s">
        <v>56</v>
      </c>
      <c r="E88" s="325" t="s">
        <v>1454</v>
      </c>
    </row>
    <row r="89" spans="1:5" hidden="1" x14ac:dyDescent="0.2">
      <c r="A89" s="359"/>
      <c r="B89" s="360"/>
      <c r="C89" s="361"/>
      <c r="D89" s="362"/>
      <c r="E89" s="326" t="s">
        <v>1455</v>
      </c>
    </row>
    <row r="90" spans="1:5" hidden="1" x14ac:dyDescent="0.2">
      <c r="A90" s="343" t="s">
        <v>1492</v>
      </c>
      <c r="B90" s="345" t="s">
        <v>1489</v>
      </c>
      <c r="C90" s="346"/>
      <c r="D90" s="349" t="s">
        <v>56</v>
      </c>
      <c r="E90" s="327" t="s">
        <v>1454</v>
      </c>
    </row>
    <row r="91" spans="1:5" hidden="1" x14ac:dyDescent="0.2">
      <c r="A91" s="344"/>
      <c r="B91" s="347"/>
      <c r="C91" s="348"/>
      <c r="D91" s="350"/>
      <c r="E91" s="328" t="s">
        <v>1455</v>
      </c>
    </row>
    <row r="92" spans="1:5" hidden="1" x14ac:dyDescent="0.2">
      <c r="A92" s="351" t="s">
        <v>1493</v>
      </c>
      <c r="B92" s="353" t="s">
        <v>1489</v>
      </c>
      <c r="C92" s="354"/>
      <c r="D92" s="357" t="s">
        <v>56</v>
      </c>
      <c r="E92" s="325" t="s">
        <v>1454</v>
      </c>
    </row>
    <row r="93" spans="1:5" hidden="1" x14ac:dyDescent="0.2">
      <c r="A93" s="359"/>
      <c r="B93" s="360"/>
      <c r="C93" s="361"/>
      <c r="D93" s="362"/>
      <c r="E93" s="326" t="s">
        <v>1455</v>
      </c>
    </row>
    <row r="94" spans="1:5" hidden="1" x14ac:dyDescent="0.2">
      <c r="A94" s="343" t="s">
        <v>1494</v>
      </c>
      <c r="B94" s="345" t="s">
        <v>1489</v>
      </c>
      <c r="C94" s="346"/>
      <c r="D94" s="349" t="s">
        <v>56</v>
      </c>
      <c r="E94" s="327" t="s">
        <v>1454</v>
      </c>
    </row>
    <row r="95" spans="1:5" hidden="1" x14ac:dyDescent="0.2">
      <c r="A95" s="344"/>
      <c r="B95" s="347"/>
      <c r="C95" s="348"/>
      <c r="D95" s="350"/>
      <c r="E95" s="328" t="s">
        <v>1455</v>
      </c>
    </row>
    <row r="96" spans="1:5" hidden="1" x14ac:dyDescent="0.2">
      <c r="A96" s="351" t="s">
        <v>1495</v>
      </c>
      <c r="B96" s="353" t="s">
        <v>1489</v>
      </c>
      <c r="C96" s="354"/>
      <c r="D96" s="357" t="s">
        <v>56</v>
      </c>
      <c r="E96" s="325" t="s">
        <v>1454</v>
      </c>
    </row>
    <row r="97" spans="1:5" hidden="1" x14ac:dyDescent="0.2">
      <c r="A97" s="359"/>
      <c r="B97" s="360"/>
      <c r="C97" s="361"/>
      <c r="D97" s="362"/>
      <c r="E97" s="326" t="s">
        <v>1455</v>
      </c>
    </row>
    <row r="98" spans="1:5" hidden="1" x14ac:dyDescent="0.2">
      <c r="A98" s="343" t="s">
        <v>1496</v>
      </c>
      <c r="B98" s="345" t="s">
        <v>1489</v>
      </c>
      <c r="C98" s="346"/>
      <c r="D98" s="349" t="s">
        <v>56</v>
      </c>
      <c r="E98" s="327" t="s">
        <v>1454</v>
      </c>
    </row>
    <row r="99" spans="1:5" hidden="1" x14ac:dyDescent="0.2">
      <c r="A99" s="344"/>
      <c r="B99" s="347"/>
      <c r="C99" s="348"/>
      <c r="D99" s="350"/>
      <c r="E99" s="328" t="s">
        <v>1455</v>
      </c>
    </row>
    <row r="100" spans="1:5" hidden="1" x14ac:dyDescent="0.2">
      <c r="A100" s="351" t="s">
        <v>1497</v>
      </c>
      <c r="B100" s="353" t="s">
        <v>1489</v>
      </c>
      <c r="C100" s="354"/>
      <c r="D100" s="357" t="s">
        <v>56</v>
      </c>
      <c r="E100" s="325" t="s">
        <v>1454</v>
      </c>
    </row>
    <row r="101" spans="1:5" hidden="1" x14ac:dyDescent="0.2">
      <c r="A101" s="359"/>
      <c r="B101" s="360"/>
      <c r="C101" s="361"/>
      <c r="D101" s="362"/>
      <c r="E101" s="326" t="s">
        <v>1455</v>
      </c>
    </row>
    <row r="102" spans="1:5" hidden="1" x14ac:dyDescent="0.2">
      <c r="A102" s="343" t="s">
        <v>1498</v>
      </c>
      <c r="B102" s="345" t="s">
        <v>1489</v>
      </c>
      <c r="C102" s="346"/>
      <c r="D102" s="349" t="s">
        <v>56</v>
      </c>
      <c r="E102" s="327" t="s">
        <v>1454</v>
      </c>
    </row>
    <row r="103" spans="1:5" hidden="1" x14ac:dyDescent="0.2">
      <c r="A103" s="344"/>
      <c r="B103" s="347"/>
      <c r="C103" s="348"/>
      <c r="D103" s="350"/>
      <c r="E103" s="328" t="s">
        <v>1455</v>
      </c>
    </row>
    <row r="104" spans="1:5" hidden="1" x14ac:dyDescent="0.2">
      <c r="A104" s="351" t="s">
        <v>1499</v>
      </c>
      <c r="B104" s="353" t="s">
        <v>1489</v>
      </c>
      <c r="C104" s="354"/>
      <c r="D104" s="357" t="s">
        <v>56</v>
      </c>
      <c r="E104" s="325" t="s">
        <v>1454</v>
      </c>
    </row>
    <row r="105" spans="1:5" hidden="1" x14ac:dyDescent="0.2">
      <c r="A105" s="359"/>
      <c r="B105" s="360"/>
      <c r="C105" s="361"/>
      <c r="D105" s="362"/>
      <c r="E105" s="326" t="s">
        <v>1455</v>
      </c>
    </row>
    <row r="106" spans="1:5" hidden="1" x14ac:dyDescent="0.2">
      <c r="A106" s="343" t="s">
        <v>1500</v>
      </c>
      <c r="B106" s="345" t="s">
        <v>1489</v>
      </c>
      <c r="C106" s="346"/>
      <c r="D106" s="349" t="s">
        <v>56</v>
      </c>
      <c r="E106" s="327" t="s">
        <v>1454</v>
      </c>
    </row>
    <row r="107" spans="1:5" hidden="1" x14ac:dyDescent="0.2">
      <c r="A107" s="344"/>
      <c r="B107" s="347"/>
      <c r="C107" s="348"/>
      <c r="D107" s="350"/>
      <c r="E107" s="328" t="s">
        <v>1455</v>
      </c>
    </row>
    <row r="108" spans="1:5" hidden="1" x14ac:dyDescent="0.2">
      <c r="A108" s="351" t="s">
        <v>1501</v>
      </c>
      <c r="B108" s="353" t="s">
        <v>1489</v>
      </c>
      <c r="C108" s="354"/>
      <c r="D108" s="357" t="s">
        <v>56</v>
      </c>
      <c r="E108" s="325" t="s">
        <v>1454</v>
      </c>
    </row>
    <row r="109" spans="1:5" hidden="1" x14ac:dyDescent="0.2">
      <c r="A109" s="359"/>
      <c r="B109" s="360"/>
      <c r="C109" s="361"/>
      <c r="D109" s="362"/>
      <c r="E109" s="326" t="s">
        <v>1455</v>
      </c>
    </row>
    <row r="110" spans="1:5" hidden="1" x14ac:dyDescent="0.2">
      <c r="A110" s="343" t="s">
        <v>1502</v>
      </c>
      <c r="B110" s="345" t="s">
        <v>1489</v>
      </c>
      <c r="C110" s="346"/>
      <c r="D110" s="349" t="s">
        <v>56</v>
      </c>
      <c r="E110" s="327" t="s">
        <v>1454</v>
      </c>
    </row>
    <row r="111" spans="1:5" hidden="1" x14ac:dyDescent="0.2">
      <c r="A111" s="344"/>
      <c r="B111" s="347"/>
      <c r="C111" s="348"/>
      <c r="D111" s="350"/>
      <c r="E111" s="328" t="s">
        <v>1455</v>
      </c>
    </row>
    <row r="112" spans="1:5" hidden="1" x14ac:dyDescent="0.2">
      <c r="A112" s="351" t="s">
        <v>1503</v>
      </c>
      <c r="B112" s="353" t="s">
        <v>1489</v>
      </c>
      <c r="C112" s="354"/>
      <c r="D112" s="357" t="s">
        <v>56</v>
      </c>
      <c r="E112" s="325" t="s">
        <v>1454</v>
      </c>
    </row>
    <row r="113" spans="1:5" hidden="1" x14ac:dyDescent="0.2">
      <c r="A113" s="359"/>
      <c r="B113" s="360"/>
      <c r="C113" s="361"/>
      <c r="D113" s="362"/>
      <c r="E113" s="326" t="s">
        <v>1455</v>
      </c>
    </row>
    <row r="114" spans="1:5" hidden="1" x14ac:dyDescent="0.2">
      <c r="A114" s="343" t="s">
        <v>1504</v>
      </c>
      <c r="B114" s="345" t="s">
        <v>1489</v>
      </c>
      <c r="C114" s="346"/>
      <c r="D114" s="349" t="s">
        <v>56</v>
      </c>
      <c r="E114" s="327" t="s">
        <v>1454</v>
      </c>
    </row>
    <row r="115" spans="1:5" hidden="1" x14ac:dyDescent="0.2">
      <c r="A115" s="344"/>
      <c r="B115" s="347"/>
      <c r="C115" s="348"/>
      <c r="D115" s="350"/>
      <c r="E115" s="328" t="s">
        <v>1455</v>
      </c>
    </row>
    <row r="116" spans="1:5" hidden="1" x14ac:dyDescent="0.2">
      <c r="A116" s="351" t="s">
        <v>1505</v>
      </c>
      <c r="B116" s="353" t="s">
        <v>1489</v>
      </c>
      <c r="C116" s="354"/>
      <c r="D116" s="357" t="s">
        <v>56</v>
      </c>
      <c r="E116" s="325" t="s">
        <v>1454</v>
      </c>
    </row>
    <row r="117" spans="1:5" hidden="1" x14ac:dyDescent="0.2">
      <c r="A117" s="359"/>
      <c r="B117" s="360"/>
      <c r="C117" s="361"/>
      <c r="D117" s="362"/>
      <c r="E117" s="326" t="s">
        <v>1455</v>
      </c>
    </row>
    <row r="118" spans="1:5" hidden="1" x14ac:dyDescent="0.2">
      <c r="A118" s="343" t="s">
        <v>1506</v>
      </c>
      <c r="B118" s="345" t="s">
        <v>1507</v>
      </c>
      <c r="C118" s="346"/>
      <c r="D118" s="349" t="s">
        <v>56</v>
      </c>
      <c r="E118" s="327" t="s">
        <v>1454</v>
      </c>
    </row>
    <row r="119" spans="1:5" hidden="1" x14ac:dyDescent="0.2">
      <c r="A119" s="344"/>
      <c r="B119" s="347"/>
      <c r="C119" s="348"/>
      <c r="D119" s="350"/>
      <c r="E119" s="328" t="s">
        <v>1455</v>
      </c>
    </row>
    <row r="120" spans="1:5" hidden="1" x14ac:dyDescent="0.2">
      <c r="A120" s="351" t="s">
        <v>1508</v>
      </c>
      <c r="B120" s="353" t="s">
        <v>1507</v>
      </c>
      <c r="C120" s="354"/>
      <c r="D120" s="357" t="s">
        <v>56</v>
      </c>
      <c r="E120" s="325" t="s">
        <v>1454</v>
      </c>
    </row>
    <row r="121" spans="1:5" hidden="1" x14ac:dyDescent="0.2">
      <c r="A121" s="359"/>
      <c r="B121" s="360"/>
      <c r="C121" s="361"/>
      <c r="D121" s="362"/>
      <c r="E121" s="326" t="s">
        <v>1455</v>
      </c>
    </row>
    <row r="122" spans="1:5" hidden="1" x14ac:dyDescent="0.2">
      <c r="A122" s="343" t="s">
        <v>1509</v>
      </c>
      <c r="B122" s="345" t="s">
        <v>1507</v>
      </c>
      <c r="C122" s="346"/>
      <c r="D122" s="349" t="s">
        <v>56</v>
      </c>
      <c r="E122" s="327" t="s">
        <v>1454</v>
      </c>
    </row>
    <row r="123" spans="1:5" hidden="1" x14ac:dyDescent="0.2">
      <c r="A123" s="344"/>
      <c r="B123" s="347"/>
      <c r="C123" s="348"/>
      <c r="D123" s="350"/>
      <c r="E123" s="328" t="s">
        <v>1455</v>
      </c>
    </row>
    <row r="124" spans="1:5" hidden="1" x14ac:dyDescent="0.2">
      <c r="A124" s="351" t="s">
        <v>1510</v>
      </c>
      <c r="B124" s="353" t="s">
        <v>1507</v>
      </c>
      <c r="C124" s="354"/>
      <c r="D124" s="357" t="s">
        <v>56</v>
      </c>
      <c r="E124" s="325" t="s">
        <v>1454</v>
      </c>
    </row>
    <row r="125" spans="1:5" hidden="1" x14ac:dyDescent="0.2">
      <c r="A125" s="359"/>
      <c r="B125" s="360"/>
      <c r="C125" s="361"/>
      <c r="D125" s="362"/>
      <c r="E125" s="326" t="s">
        <v>1455</v>
      </c>
    </row>
    <row r="126" spans="1:5" hidden="1" x14ac:dyDescent="0.2">
      <c r="A126" s="343" t="s">
        <v>1511</v>
      </c>
      <c r="B126" s="345" t="s">
        <v>1507</v>
      </c>
      <c r="C126" s="346"/>
      <c r="D126" s="349" t="s">
        <v>56</v>
      </c>
      <c r="E126" s="327" t="s">
        <v>1454</v>
      </c>
    </row>
    <row r="127" spans="1:5" hidden="1" x14ac:dyDescent="0.2">
      <c r="A127" s="344"/>
      <c r="B127" s="347"/>
      <c r="C127" s="348"/>
      <c r="D127" s="350"/>
      <c r="E127" s="328" t="s">
        <v>1455</v>
      </c>
    </row>
    <row r="128" spans="1:5" hidden="1" x14ac:dyDescent="0.2">
      <c r="A128" s="351" t="s">
        <v>1512</v>
      </c>
      <c r="B128" s="353" t="s">
        <v>1507</v>
      </c>
      <c r="C128" s="354"/>
      <c r="D128" s="357" t="s">
        <v>56</v>
      </c>
      <c r="E128" s="325" t="s">
        <v>1454</v>
      </c>
    </row>
    <row r="129" spans="1:5" hidden="1" x14ac:dyDescent="0.2">
      <c r="A129" s="359"/>
      <c r="B129" s="360"/>
      <c r="C129" s="361"/>
      <c r="D129" s="362"/>
      <c r="E129" s="326" t="s">
        <v>1455</v>
      </c>
    </row>
    <row r="130" spans="1:5" hidden="1" x14ac:dyDescent="0.2">
      <c r="A130" s="343" t="s">
        <v>1513</v>
      </c>
      <c r="B130" s="345" t="s">
        <v>1507</v>
      </c>
      <c r="C130" s="346"/>
      <c r="D130" s="349" t="s">
        <v>56</v>
      </c>
      <c r="E130" s="327" t="s">
        <v>1454</v>
      </c>
    </row>
    <row r="131" spans="1:5" hidden="1" x14ac:dyDescent="0.2">
      <c r="A131" s="344"/>
      <c r="B131" s="347"/>
      <c r="C131" s="348"/>
      <c r="D131" s="350"/>
      <c r="E131" s="328" t="s">
        <v>1455</v>
      </c>
    </row>
    <row r="132" spans="1:5" hidden="1" x14ac:dyDescent="0.2">
      <c r="A132" s="351" t="s">
        <v>1514</v>
      </c>
      <c r="B132" s="353" t="s">
        <v>1515</v>
      </c>
      <c r="C132" s="354"/>
      <c r="D132" s="357" t="s">
        <v>56</v>
      </c>
      <c r="E132" s="325" t="s">
        <v>1454</v>
      </c>
    </row>
    <row r="133" spans="1:5" hidden="1" x14ac:dyDescent="0.2">
      <c r="A133" s="359"/>
      <c r="B133" s="360"/>
      <c r="C133" s="361"/>
      <c r="D133" s="362"/>
      <c r="E133" s="326" t="s">
        <v>1455</v>
      </c>
    </row>
    <row r="134" spans="1:5" hidden="1" x14ac:dyDescent="0.2">
      <c r="A134" s="343" t="s">
        <v>1516</v>
      </c>
      <c r="B134" s="345" t="s">
        <v>1515</v>
      </c>
      <c r="C134" s="346"/>
      <c r="D134" s="349" t="s">
        <v>56</v>
      </c>
      <c r="E134" s="327" t="s">
        <v>1454</v>
      </c>
    </row>
    <row r="135" spans="1:5" hidden="1" x14ac:dyDescent="0.2">
      <c r="A135" s="344"/>
      <c r="B135" s="347"/>
      <c r="C135" s="348"/>
      <c r="D135" s="350"/>
      <c r="E135" s="328" t="s">
        <v>1455</v>
      </c>
    </row>
    <row r="136" spans="1:5" hidden="1" x14ac:dyDescent="0.2">
      <c r="A136" s="351" t="s">
        <v>1517</v>
      </c>
      <c r="B136" s="353" t="s">
        <v>1515</v>
      </c>
      <c r="C136" s="354"/>
      <c r="D136" s="357" t="s">
        <v>56</v>
      </c>
      <c r="E136" s="325" t="s">
        <v>1454</v>
      </c>
    </row>
    <row r="137" spans="1:5" hidden="1" x14ac:dyDescent="0.2">
      <c r="A137" s="359"/>
      <c r="B137" s="360"/>
      <c r="C137" s="361"/>
      <c r="D137" s="362"/>
      <c r="E137" s="326" t="s">
        <v>1455</v>
      </c>
    </row>
    <row r="138" spans="1:5" hidden="1" x14ac:dyDescent="0.2">
      <c r="A138" s="343" t="s">
        <v>1518</v>
      </c>
      <c r="B138" s="345" t="s">
        <v>1515</v>
      </c>
      <c r="C138" s="346"/>
      <c r="D138" s="349" t="s">
        <v>56</v>
      </c>
      <c r="E138" s="327" t="s">
        <v>1454</v>
      </c>
    </row>
    <row r="139" spans="1:5" hidden="1" x14ac:dyDescent="0.2">
      <c r="A139" s="344"/>
      <c r="B139" s="347"/>
      <c r="C139" s="348"/>
      <c r="D139" s="350"/>
      <c r="E139" s="328" t="s">
        <v>1455</v>
      </c>
    </row>
    <row r="140" spans="1:5" hidden="1" x14ac:dyDescent="0.2">
      <c r="A140" s="351" t="s">
        <v>1519</v>
      </c>
      <c r="B140" s="353" t="s">
        <v>1515</v>
      </c>
      <c r="C140" s="354"/>
      <c r="D140" s="357" t="s">
        <v>56</v>
      </c>
      <c r="E140" s="325" t="s">
        <v>1454</v>
      </c>
    </row>
    <row r="141" spans="1:5" hidden="1" x14ac:dyDescent="0.2">
      <c r="A141" s="359"/>
      <c r="B141" s="360"/>
      <c r="C141" s="361"/>
      <c r="D141" s="362"/>
      <c r="E141" s="326" t="s">
        <v>1455</v>
      </c>
    </row>
    <row r="142" spans="1:5" hidden="1" x14ac:dyDescent="0.2">
      <c r="A142" s="343" t="s">
        <v>1520</v>
      </c>
      <c r="B142" s="345" t="s">
        <v>1515</v>
      </c>
      <c r="C142" s="346"/>
      <c r="D142" s="349" t="s">
        <v>56</v>
      </c>
      <c r="E142" s="327" t="s">
        <v>1454</v>
      </c>
    </row>
    <row r="143" spans="1:5" hidden="1" x14ac:dyDescent="0.2">
      <c r="A143" s="344"/>
      <c r="B143" s="347"/>
      <c r="C143" s="348"/>
      <c r="D143" s="350"/>
      <c r="E143" s="328" t="s">
        <v>1455</v>
      </c>
    </row>
    <row r="144" spans="1:5" hidden="1" x14ac:dyDescent="0.2">
      <c r="A144" s="351" t="s">
        <v>1521</v>
      </c>
      <c r="B144" s="353" t="s">
        <v>1515</v>
      </c>
      <c r="C144" s="354"/>
      <c r="D144" s="357" t="s">
        <v>56</v>
      </c>
      <c r="E144" s="325" t="s">
        <v>1454</v>
      </c>
    </row>
    <row r="145" spans="1:5" hidden="1" x14ac:dyDescent="0.2">
      <c r="A145" s="359"/>
      <c r="B145" s="360"/>
      <c r="C145" s="361"/>
      <c r="D145" s="362"/>
      <c r="E145" s="326" t="s">
        <v>1455</v>
      </c>
    </row>
    <row r="146" spans="1:5" hidden="1" x14ac:dyDescent="0.2">
      <c r="A146" s="343" t="s">
        <v>1522</v>
      </c>
      <c r="B146" s="345" t="s">
        <v>1515</v>
      </c>
      <c r="C146" s="346"/>
      <c r="D146" s="349" t="s">
        <v>56</v>
      </c>
      <c r="E146" s="327" t="s">
        <v>1454</v>
      </c>
    </row>
    <row r="147" spans="1:5" hidden="1" x14ac:dyDescent="0.2">
      <c r="A147" s="344"/>
      <c r="B147" s="347"/>
      <c r="C147" s="348"/>
      <c r="D147" s="350"/>
      <c r="E147" s="328" t="s">
        <v>1455</v>
      </c>
    </row>
    <row r="148" spans="1:5" hidden="1" x14ac:dyDescent="0.2">
      <c r="A148" s="351" t="s">
        <v>1523</v>
      </c>
      <c r="B148" s="353" t="s">
        <v>1515</v>
      </c>
      <c r="C148" s="354"/>
      <c r="D148" s="357" t="s">
        <v>56</v>
      </c>
      <c r="E148" s="325" t="s">
        <v>1454</v>
      </c>
    </row>
    <row r="149" spans="1:5" hidden="1" x14ac:dyDescent="0.2">
      <c r="A149" s="359"/>
      <c r="B149" s="360"/>
      <c r="C149" s="361"/>
      <c r="D149" s="362"/>
      <c r="E149" s="326" t="s">
        <v>1455</v>
      </c>
    </row>
    <row r="150" spans="1:5" hidden="1" x14ac:dyDescent="0.2">
      <c r="A150" s="343" t="s">
        <v>1524</v>
      </c>
      <c r="B150" s="345" t="s">
        <v>1515</v>
      </c>
      <c r="C150" s="346"/>
      <c r="D150" s="349" t="s">
        <v>56</v>
      </c>
      <c r="E150" s="327" t="s">
        <v>1454</v>
      </c>
    </row>
    <row r="151" spans="1:5" hidden="1" x14ac:dyDescent="0.2">
      <c r="A151" s="344"/>
      <c r="B151" s="347"/>
      <c r="C151" s="348"/>
      <c r="D151" s="350"/>
      <c r="E151" s="328" t="s">
        <v>1455</v>
      </c>
    </row>
    <row r="152" spans="1:5" hidden="1" x14ac:dyDescent="0.2">
      <c r="A152" s="351" t="s">
        <v>1525</v>
      </c>
      <c r="B152" s="353" t="s">
        <v>1515</v>
      </c>
      <c r="C152" s="354"/>
      <c r="D152" s="357" t="s">
        <v>56</v>
      </c>
      <c r="E152" s="325" t="s">
        <v>1454</v>
      </c>
    </row>
    <row r="153" spans="1:5" hidden="1" x14ac:dyDescent="0.2">
      <c r="A153" s="359"/>
      <c r="B153" s="360"/>
      <c r="C153" s="361"/>
      <c r="D153" s="362"/>
      <c r="E153" s="326" t="s">
        <v>1455</v>
      </c>
    </row>
    <row r="154" spans="1:5" hidden="1" x14ac:dyDescent="0.2">
      <c r="A154" s="343" t="s">
        <v>1526</v>
      </c>
      <c r="B154" s="345" t="s">
        <v>1515</v>
      </c>
      <c r="C154" s="346"/>
      <c r="D154" s="349" t="s">
        <v>56</v>
      </c>
      <c r="E154" s="327" t="s">
        <v>1454</v>
      </c>
    </row>
    <row r="155" spans="1:5" hidden="1" x14ac:dyDescent="0.2">
      <c r="A155" s="344"/>
      <c r="B155" s="347"/>
      <c r="C155" s="348"/>
      <c r="D155" s="350"/>
      <c r="E155" s="328" t="s">
        <v>1455</v>
      </c>
    </row>
    <row r="156" spans="1:5" hidden="1" x14ac:dyDescent="0.2">
      <c r="A156" s="351" t="s">
        <v>1527</v>
      </c>
      <c r="B156" s="353" t="s">
        <v>1515</v>
      </c>
      <c r="C156" s="354"/>
      <c r="D156" s="357" t="s">
        <v>56</v>
      </c>
      <c r="E156" s="325" t="s">
        <v>1454</v>
      </c>
    </row>
    <row r="157" spans="1:5" hidden="1" x14ac:dyDescent="0.2">
      <c r="A157" s="359"/>
      <c r="B157" s="360"/>
      <c r="C157" s="361"/>
      <c r="D157" s="362"/>
      <c r="E157" s="326" t="s">
        <v>1455</v>
      </c>
    </row>
    <row r="158" spans="1:5" hidden="1" x14ac:dyDescent="0.2">
      <c r="A158" s="343" t="s">
        <v>1528</v>
      </c>
      <c r="B158" s="345" t="s">
        <v>1515</v>
      </c>
      <c r="C158" s="346"/>
      <c r="D158" s="349" t="s">
        <v>56</v>
      </c>
      <c r="E158" s="327" t="s">
        <v>1454</v>
      </c>
    </row>
    <row r="159" spans="1:5" hidden="1" x14ac:dyDescent="0.2">
      <c r="A159" s="344"/>
      <c r="B159" s="347"/>
      <c r="C159" s="348"/>
      <c r="D159" s="350"/>
      <c r="E159" s="328" t="s">
        <v>1455</v>
      </c>
    </row>
    <row r="160" spans="1:5" hidden="1" x14ac:dyDescent="0.2">
      <c r="A160" s="351" t="s">
        <v>1529</v>
      </c>
      <c r="B160" s="353" t="s">
        <v>1530</v>
      </c>
      <c r="C160" s="354"/>
      <c r="D160" s="357" t="s">
        <v>56</v>
      </c>
      <c r="E160" s="325" t="s">
        <v>1454</v>
      </c>
    </row>
    <row r="161" spans="1:5" hidden="1" x14ac:dyDescent="0.2">
      <c r="A161" s="359"/>
      <c r="B161" s="360"/>
      <c r="C161" s="361"/>
      <c r="D161" s="362"/>
      <c r="E161" s="326" t="s">
        <v>1455</v>
      </c>
    </row>
    <row r="162" spans="1:5" hidden="1" x14ac:dyDescent="0.2">
      <c r="A162" s="343" t="s">
        <v>1531</v>
      </c>
      <c r="B162" s="345" t="s">
        <v>1530</v>
      </c>
      <c r="C162" s="346"/>
      <c r="D162" s="349" t="s">
        <v>56</v>
      </c>
      <c r="E162" s="327" t="s">
        <v>1454</v>
      </c>
    </row>
    <row r="163" spans="1:5" hidden="1" x14ac:dyDescent="0.2">
      <c r="A163" s="344"/>
      <c r="B163" s="347"/>
      <c r="C163" s="348"/>
      <c r="D163" s="350"/>
      <c r="E163" s="328" t="s">
        <v>1455</v>
      </c>
    </row>
    <row r="164" spans="1:5" hidden="1" x14ac:dyDescent="0.2">
      <c r="A164" s="351" t="s">
        <v>1532</v>
      </c>
      <c r="B164" s="353" t="s">
        <v>1530</v>
      </c>
      <c r="C164" s="354"/>
      <c r="D164" s="357" t="s">
        <v>56</v>
      </c>
      <c r="E164" s="325" t="s">
        <v>1454</v>
      </c>
    </row>
    <row r="165" spans="1:5" hidden="1" x14ac:dyDescent="0.2">
      <c r="A165" s="359"/>
      <c r="B165" s="360"/>
      <c r="C165" s="361"/>
      <c r="D165" s="362"/>
      <c r="E165" s="326" t="s">
        <v>1455</v>
      </c>
    </row>
    <row r="166" spans="1:5" hidden="1" x14ac:dyDescent="0.2">
      <c r="A166" s="343" t="s">
        <v>1533</v>
      </c>
      <c r="B166" s="345" t="s">
        <v>1530</v>
      </c>
      <c r="C166" s="346"/>
      <c r="D166" s="349" t="s">
        <v>56</v>
      </c>
      <c r="E166" s="327" t="s">
        <v>1454</v>
      </c>
    </row>
    <row r="167" spans="1:5" hidden="1" x14ac:dyDescent="0.2">
      <c r="A167" s="344"/>
      <c r="B167" s="347"/>
      <c r="C167" s="348"/>
      <c r="D167" s="350"/>
      <c r="E167" s="328" t="s">
        <v>1455</v>
      </c>
    </row>
    <row r="168" spans="1:5" hidden="1" x14ac:dyDescent="0.2">
      <c r="A168" s="351" t="s">
        <v>1534</v>
      </c>
      <c r="B168" s="353" t="s">
        <v>1530</v>
      </c>
      <c r="C168" s="354"/>
      <c r="D168" s="357" t="s">
        <v>56</v>
      </c>
      <c r="E168" s="325" t="s">
        <v>1454</v>
      </c>
    </row>
    <row r="169" spans="1:5" hidden="1" x14ac:dyDescent="0.2">
      <c r="A169" s="359"/>
      <c r="B169" s="360"/>
      <c r="C169" s="361"/>
      <c r="D169" s="362"/>
      <c r="E169" s="326" t="s">
        <v>1455</v>
      </c>
    </row>
    <row r="170" spans="1:5" hidden="1" x14ac:dyDescent="0.2">
      <c r="A170" s="343" t="s">
        <v>1535</v>
      </c>
      <c r="B170" s="345" t="s">
        <v>1530</v>
      </c>
      <c r="C170" s="346"/>
      <c r="D170" s="349" t="s">
        <v>56</v>
      </c>
      <c r="E170" s="327" t="s">
        <v>1454</v>
      </c>
    </row>
    <row r="171" spans="1:5" hidden="1" x14ac:dyDescent="0.2">
      <c r="A171" s="344"/>
      <c r="B171" s="347"/>
      <c r="C171" s="348"/>
      <c r="D171" s="350"/>
      <c r="E171" s="328" t="s">
        <v>1455</v>
      </c>
    </row>
    <row r="172" spans="1:5" hidden="1" x14ac:dyDescent="0.2">
      <c r="A172" s="351" t="s">
        <v>1536</v>
      </c>
      <c r="B172" s="353" t="s">
        <v>1530</v>
      </c>
      <c r="C172" s="354"/>
      <c r="D172" s="357" t="s">
        <v>56</v>
      </c>
      <c r="E172" s="325" t="s">
        <v>1454</v>
      </c>
    </row>
    <row r="173" spans="1:5" hidden="1" x14ac:dyDescent="0.2">
      <c r="A173" s="359"/>
      <c r="B173" s="360"/>
      <c r="C173" s="361"/>
      <c r="D173" s="362"/>
      <c r="E173" s="326" t="s">
        <v>1455</v>
      </c>
    </row>
    <row r="174" spans="1:5" hidden="1" x14ac:dyDescent="0.2">
      <c r="A174" s="343" t="s">
        <v>1537</v>
      </c>
      <c r="B174" s="345" t="s">
        <v>1530</v>
      </c>
      <c r="C174" s="346"/>
      <c r="D174" s="349" t="s">
        <v>56</v>
      </c>
      <c r="E174" s="327" t="s">
        <v>1454</v>
      </c>
    </row>
    <row r="175" spans="1:5" hidden="1" x14ac:dyDescent="0.2">
      <c r="A175" s="344"/>
      <c r="B175" s="347"/>
      <c r="C175" s="348"/>
      <c r="D175" s="350"/>
      <c r="E175" s="328" t="s">
        <v>1455</v>
      </c>
    </row>
    <row r="176" spans="1:5" hidden="1" x14ac:dyDescent="0.2">
      <c r="A176" s="351" t="s">
        <v>1538</v>
      </c>
      <c r="B176" s="353" t="s">
        <v>1530</v>
      </c>
      <c r="C176" s="354"/>
      <c r="D176" s="357" t="s">
        <v>56</v>
      </c>
      <c r="E176" s="325" t="s">
        <v>1454</v>
      </c>
    </row>
    <row r="177" spans="1:5" hidden="1" x14ac:dyDescent="0.2">
      <c r="A177" s="359"/>
      <c r="B177" s="360"/>
      <c r="C177" s="361"/>
      <c r="D177" s="362"/>
      <c r="E177" s="326" t="s">
        <v>1455</v>
      </c>
    </row>
    <row r="178" spans="1:5" hidden="1" x14ac:dyDescent="0.2">
      <c r="A178" s="343" t="s">
        <v>1539</v>
      </c>
      <c r="B178" s="345" t="s">
        <v>1540</v>
      </c>
      <c r="C178" s="346"/>
      <c r="D178" s="349" t="s">
        <v>56</v>
      </c>
      <c r="E178" s="327" t="s">
        <v>1454</v>
      </c>
    </row>
    <row r="179" spans="1:5" hidden="1" x14ac:dyDescent="0.2">
      <c r="A179" s="344"/>
      <c r="B179" s="347"/>
      <c r="C179" s="348"/>
      <c r="D179" s="350"/>
      <c r="E179" s="328" t="s">
        <v>1455</v>
      </c>
    </row>
    <row r="180" spans="1:5" hidden="1" x14ac:dyDescent="0.2">
      <c r="A180" s="351" t="s">
        <v>1541</v>
      </c>
      <c r="B180" s="353" t="s">
        <v>1540</v>
      </c>
      <c r="C180" s="354"/>
      <c r="D180" s="357" t="s">
        <v>56</v>
      </c>
      <c r="E180" s="325" t="s">
        <v>1454</v>
      </c>
    </row>
    <row r="181" spans="1:5" hidden="1" x14ac:dyDescent="0.2">
      <c r="A181" s="359"/>
      <c r="B181" s="360"/>
      <c r="C181" s="361"/>
      <c r="D181" s="362"/>
      <c r="E181" s="326" t="s">
        <v>1455</v>
      </c>
    </row>
    <row r="182" spans="1:5" hidden="1" x14ac:dyDescent="0.2">
      <c r="A182" s="343" t="s">
        <v>1542</v>
      </c>
      <c r="B182" s="345" t="s">
        <v>1540</v>
      </c>
      <c r="C182" s="346"/>
      <c r="D182" s="349" t="s">
        <v>56</v>
      </c>
      <c r="E182" s="327" t="s">
        <v>1454</v>
      </c>
    </row>
    <row r="183" spans="1:5" hidden="1" x14ac:dyDescent="0.2">
      <c r="A183" s="344"/>
      <c r="B183" s="347"/>
      <c r="C183" s="348"/>
      <c r="D183" s="350"/>
      <c r="E183" s="328" t="s">
        <v>1455</v>
      </c>
    </row>
    <row r="184" spans="1:5" hidden="1" x14ac:dyDescent="0.2">
      <c r="A184" s="351" t="s">
        <v>1543</v>
      </c>
      <c r="B184" s="353" t="s">
        <v>1540</v>
      </c>
      <c r="C184" s="354"/>
      <c r="D184" s="357" t="s">
        <v>56</v>
      </c>
      <c r="E184" s="325" t="s">
        <v>1454</v>
      </c>
    </row>
    <row r="185" spans="1:5" hidden="1" x14ac:dyDescent="0.2">
      <c r="A185" s="359"/>
      <c r="B185" s="360"/>
      <c r="C185" s="361"/>
      <c r="D185" s="362"/>
      <c r="E185" s="326" t="s">
        <v>1455</v>
      </c>
    </row>
    <row r="186" spans="1:5" hidden="1" x14ac:dyDescent="0.2">
      <c r="A186" s="343" t="s">
        <v>1544</v>
      </c>
      <c r="B186" s="345" t="s">
        <v>1540</v>
      </c>
      <c r="C186" s="346"/>
      <c r="D186" s="349" t="s">
        <v>56</v>
      </c>
      <c r="E186" s="327" t="s">
        <v>1454</v>
      </c>
    </row>
    <row r="187" spans="1:5" hidden="1" x14ac:dyDescent="0.2">
      <c r="A187" s="344"/>
      <c r="B187" s="347"/>
      <c r="C187" s="348"/>
      <c r="D187" s="350"/>
      <c r="E187" s="328" t="s">
        <v>1455</v>
      </c>
    </row>
    <row r="188" spans="1:5" hidden="1" x14ac:dyDescent="0.2">
      <c r="A188" s="351" t="s">
        <v>1545</v>
      </c>
      <c r="B188" s="353" t="s">
        <v>1540</v>
      </c>
      <c r="C188" s="354"/>
      <c r="D188" s="357" t="s">
        <v>56</v>
      </c>
      <c r="E188" s="325" t="s">
        <v>1454</v>
      </c>
    </row>
    <row r="189" spans="1:5" hidden="1" x14ac:dyDescent="0.2">
      <c r="A189" s="359"/>
      <c r="B189" s="360"/>
      <c r="C189" s="361"/>
      <c r="D189" s="362"/>
      <c r="E189" s="326" t="s">
        <v>1455</v>
      </c>
    </row>
    <row r="190" spans="1:5" hidden="1" x14ac:dyDescent="0.2">
      <c r="A190" s="343" t="s">
        <v>1546</v>
      </c>
      <c r="B190" s="345" t="s">
        <v>1540</v>
      </c>
      <c r="C190" s="346"/>
      <c r="D190" s="349" t="s">
        <v>56</v>
      </c>
      <c r="E190" s="327" t="s">
        <v>1454</v>
      </c>
    </row>
    <row r="191" spans="1:5" hidden="1" x14ac:dyDescent="0.2">
      <c r="A191" s="344"/>
      <c r="B191" s="347"/>
      <c r="C191" s="348"/>
      <c r="D191" s="350"/>
      <c r="E191" s="328" t="s">
        <v>1455</v>
      </c>
    </row>
    <row r="192" spans="1:5" hidden="1" x14ac:dyDescent="0.2">
      <c r="A192" s="351" t="s">
        <v>1547</v>
      </c>
      <c r="B192" s="353" t="s">
        <v>1540</v>
      </c>
      <c r="C192" s="354"/>
      <c r="D192" s="357" t="s">
        <v>56</v>
      </c>
      <c r="E192" s="325" t="s">
        <v>1454</v>
      </c>
    </row>
    <row r="193" spans="1:5" hidden="1" x14ac:dyDescent="0.2">
      <c r="A193" s="359"/>
      <c r="B193" s="360"/>
      <c r="C193" s="361"/>
      <c r="D193" s="362"/>
      <c r="E193" s="326" t="s">
        <v>1455</v>
      </c>
    </row>
    <row r="194" spans="1:5" hidden="1" x14ac:dyDescent="0.2">
      <c r="A194" s="343" t="s">
        <v>1548</v>
      </c>
      <c r="B194" s="345" t="s">
        <v>1540</v>
      </c>
      <c r="C194" s="346"/>
      <c r="D194" s="349" t="s">
        <v>56</v>
      </c>
      <c r="E194" s="327" t="s">
        <v>1454</v>
      </c>
    </row>
    <row r="195" spans="1:5" hidden="1" x14ac:dyDescent="0.2">
      <c r="A195" s="344"/>
      <c r="B195" s="347"/>
      <c r="C195" s="348"/>
      <c r="D195" s="350"/>
      <c r="E195" s="328" t="s">
        <v>1455</v>
      </c>
    </row>
    <row r="196" spans="1:5" hidden="1" x14ac:dyDescent="0.2">
      <c r="A196" s="351" t="s">
        <v>1549</v>
      </c>
      <c r="B196" s="353" t="s">
        <v>1540</v>
      </c>
      <c r="C196" s="354"/>
      <c r="D196" s="357" t="s">
        <v>56</v>
      </c>
      <c r="E196" s="325" t="s">
        <v>1454</v>
      </c>
    </row>
    <row r="197" spans="1:5" hidden="1" x14ac:dyDescent="0.2">
      <c r="A197" s="359"/>
      <c r="B197" s="360"/>
      <c r="C197" s="361"/>
      <c r="D197" s="362"/>
      <c r="E197" s="326" t="s">
        <v>1455</v>
      </c>
    </row>
    <row r="198" spans="1:5" hidden="1" x14ac:dyDescent="0.2">
      <c r="A198" s="343" t="s">
        <v>1550</v>
      </c>
      <c r="B198" s="345" t="s">
        <v>1540</v>
      </c>
      <c r="C198" s="346"/>
      <c r="D198" s="349" t="s">
        <v>56</v>
      </c>
      <c r="E198" s="327" t="s">
        <v>1454</v>
      </c>
    </row>
    <row r="199" spans="1:5" hidden="1" x14ac:dyDescent="0.2">
      <c r="A199" s="344"/>
      <c r="B199" s="347"/>
      <c r="C199" s="348"/>
      <c r="D199" s="350"/>
      <c r="E199" s="328" t="s">
        <v>1455</v>
      </c>
    </row>
    <row r="200" spans="1:5" hidden="1" x14ac:dyDescent="0.2">
      <c r="A200" s="351" t="s">
        <v>1551</v>
      </c>
      <c r="B200" s="353" t="s">
        <v>1540</v>
      </c>
      <c r="C200" s="354"/>
      <c r="D200" s="357" t="s">
        <v>56</v>
      </c>
      <c r="E200" s="325" t="s">
        <v>1454</v>
      </c>
    </row>
    <row r="201" spans="1:5" hidden="1" x14ac:dyDescent="0.2">
      <c r="A201" s="359"/>
      <c r="B201" s="360"/>
      <c r="C201" s="361"/>
      <c r="D201" s="362"/>
      <c r="E201" s="326" t="s">
        <v>1455</v>
      </c>
    </row>
    <row r="202" spans="1:5" hidden="1" x14ac:dyDescent="0.2">
      <c r="A202" s="343" t="s">
        <v>1552</v>
      </c>
      <c r="B202" s="345" t="s">
        <v>1540</v>
      </c>
      <c r="C202" s="346"/>
      <c r="D202" s="349" t="s">
        <v>56</v>
      </c>
      <c r="E202" s="327" t="s">
        <v>1454</v>
      </c>
    </row>
    <row r="203" spans="1:5" hidden="1" x14ac:dyDescent="0.2">
      <c r="A203" s="344"/>
      <c r="B203" s="347"/>
      <c r="C203" s="348"/>
      <c r="D203" s="350"/>
      <c r="E203" s="328" t="s">
        <v>1455</v>
      </c>
    </row>
    <row r="204" spans="1:5" hidden="1" x14ac:dyDescent="0.2">
      <c r="A204" s="351" t="s">
        <v>1553</v>
      </c>
      <c r="B204" s="353" t="s">
        <v>1540</v>
      </c>
      <c r="C204" s="354"/>
      <c r="D204" s="357" t="s">
        <v>56</v>
      </c>
      <c r="E204" s="325" t="s">
        <v>1454</v>
      </c>
    </row>
    <row r="205" spans="1:5" hidden="1" x14ac:dyDescent="0.2">
      <c r="A205" s="359"/>
      <c r="B205" s="360"/>
      <c r="C205" s="361"/>
      <c r="D205" s="362"/>
      <c r="E205" s="326" t="s">
        <v>1455</v>
      </c>
    </row>
    <row r="206" spans="1:5" hidden="1" x14ac:dyDescent="0.2">
      <c r="A206" s="343" t="s">
        <v>1554</v>
      </c>
      <c r="B206" s="345" t="s">
        <v>1555</v>
      </c>
      <c r="C206" s="346"/>
      <c r="D206" s="349" t="s">
        <v>56</v>
      </c>
      <c r="E206" s="327" t="s">
        <v>1454</v>
      </c>
    </row>
    <row r="207" spans="1:5" hidden="1" x14ac:dyDescent="0.2">
      <c r="A207" s="344"/>
      <c r="B207" s="347"/>
      <c r="C207" s="348"/>
      <c r="D207" s="350"/>
      <c r="E207" s="328" t="s">
        <v>1455</v>
      </c>
    </row>
    <row r="208" spans="1:5" hidden="1" x14ac:dyDescent="0.2">
      <c r="A208" s="351" t="s">
        <v>1556</v>
      </c>
      <c r="B208" s="353" t="s">
        <v>1555</v>
      </c>
      <c r="C208" s="354"/>
      <c r="D208" s="357" t="s">
        <v>56</v>
      </c>
      <c r="E208" s="325" t="s">
        <v>1454</v>
      </c>
    </row>
    <row r="209" spans="1:5" hidden="1" x14ac:dyDescent="0.2">
      <c r="A209" s="359"/>
      <c r="B209" s="360"/>
      <c r="C209" s="361"/>
      <c r="D209" s="362"/>
      <c r="E209" s="326" t="s">
        <v>1455</v>
      </c>
    </row>
    <row r="210" spans="1:5" hidden="1" x14ac:dyDescent="0.2">
      <c r="A210" s="343" t="s">
        <v>1557</v>
      </c>
      <c r="B210" s="345" t="s">
        <v>1540</v>
      </c>
      <c r="C210" s="346"/>
      <c r="D210" s="349" t="s">
        <v>56</v>
      </c>
      <c r="E210" s="327" t="s">
        <v>1454</v>
      </c>
    </row>
    <row r="211" spans="1:5" hidden="1" x14ac:dyDescent="0.2">
      <c r="A211" s="344"/>
      <c r="B211" s="347"/>
      <c r="C211" s="348"/>
      <c r="D211" s="350"/>
      <c r="E211" s="328" t="s">
        <v>1455</v>
      </c>
    </row>
    <row r="212" spans="1:5" hidden="1" x14ac:dyDescent="0.2">
      <c r="A212" s="351" t="s">
        <v>1558</v>
      </c>
      <c r="B212" s="353" t="s">
        <v>1540</v>
      </c>
      <c r="C212" s="354"/>
      <c r="D212" s="357" t="s">
        <v>56</v>
      </c>
      <c r="E212" s="325" t="s">
        <v>1454</v>
      </c>
    </row>
    <row r="213" spans="1:5" hidden="1" x14ac:dyDescent="0.2">
      <c r="A213" s="359"/>
      <c r="B213" s="360"/>
      <c r="C213" s="361"/>
      <c r="D213" s="362"/>
      <c r="E213" s="326" t="s">
        <v>1455</v>
      </c>
    </row>
    <row r="214" spans="1:5" hidden="1" x14ac:dyDescent="0.2">
      <c r="A214" s="343" t="s">
        <v>1559</v>
      </c>
      <c r="B214" s="345" t="s">
        <v>1555</v>
      </c>
      <c r="C214" s="346"/>
      <c r="D214" s="349" t="s">
        <v>56</v>
      </c>
      <c r="E214" s="327" t="s">
        <v>1454</v>
      </c>
    </row>
    <row r="215" spans="1:5" hidden="1" x14ac:dyDescent="0.2">
      <c r="A215" s="344"/>
      <c r="B215" s="347"/>
      <c r="C215" s="348"/>
      <c r="D215" s="350"/>
      <c r="E215" s="328" t="s">
        <v>1455</v>
      </c>
    </row>
    <row r="216" spans="1:5" hidden="1" x14ac:dyDescent="0.2">
      <c r="A216" s="351" t="s">
        <v>1560</v>
      </c>
      <c r="B216" s="353" t="s">
        <v>1561</v>
      </c>
      <c r="C216" s="354"/>
      <c r="D216" s="357" t="s">
        <v>56</v>
      </c>
      <c r="E216" s="325" t="s">
        <v>1454</v>
      </c>
    </row>
    <row r="217" spans="1:5" hidden="1" x14ac:dyDescent="0.2">
      <c r="A217" s="359"/>
      <c r="B217" s="360"/>
      <c r="C217" s="361"/>
      <c r="D217" s="362"/>
      <c r="E217" s="326" t="s">
        <v>1455</v>
      </c>
    </row>
    <row r="218" spans="1:5" hidden="1" x14ac:dyDescent="0.2">
      <c r="A218" s="343" t="s">
        <v>1562</v>
      </c>
      <c r="B218" s="345" t="s">
        <v>1561</v>
      </c>
      <c r="C218" s="346"/>
      <c r="D218" s="349" t="s">
        <v>56</v>
      </c>
      <c r="E218" s="327" t="s">
        <v>1454</v>
      </c>
    </row>
    <row r="219" spans="1:5" hidden="1" x14ac:dyDescent="0.2">
      <c r="A219" s="344"/>
      <c r="B219" s="347"/>
      <c r="C219" s="348"/>
      <c r="D219" s="350"/>
      <c r="E219" s="328" t="s">
        <v>1455</v>
      </c>
    </row>
    <row r="220" spans="1:5" hidden="1" x14ac:dyDescent="0.2">
      <c r="A220" s="351" t="s">
        <v>1563</v>
      </c>
      <c r="B220" s="353" t="s">
        <v>1561</v>
      </c>
      <c r="C220" s="354"/>
      <c r="D220" s="357" t="s">
        <v>56</v>
      </c>
      <c r="E220" s="325" t="s">
        <v>1454</v>
      </c>
    </row>
    <row r="221" spans="1:5" hidden="1" x14ac:dyDescent="0.2">
      <c r="A221" s="359"/>
      <c r="B221" s="360"/>
      <c r="C221" s="361"/>
      <c r="D221" s="362"/>
      <c r="E221" s="326" t="s">
        <v>1455</v>
      </c>
    </row>
    <row r="222" spans="1:5" hidden="1" x14ac:dyDescent="0.2">
      <c r="A222" s="343" t="s">
        <v>1564</v>
      </c>
      <c r="B222" s="345" t="s">
        <v>1561</v>
      </c>
      <c r="C222" s="346"/>
      <c r="D222" s="349" t="s">
        <v>56</v>
      </c>
      <c r="E222" s="327" t="s">
        <v>1454</v>
      </c>
    </row>
    <row r="223" spans="1:5" hidden="1" x14ac:dyDescent="0.2">
      <c r="A223" s="344"/>
      <c r="B223" s="347"/>
      <c r="C223" s="348"/>
      <c r="D223" s="350"/>
      <c r="E223" s="328" t="s">
        <v>1455</v>
      </c>
    </row>
    <row r="224" spans="1:5" hidden="1" x14ac:dyDescent="0.2">
      <c r="A224" s="351" t="s">
        <v>1565</v>
      </c>
      <c r="B224" s="353" t="s">
        <v>1561</v>
      </c>
      <c r="C224" s="354"/>
      <c r="D224" s="357" t="s">
        <v>56</v>
      </c>
      <c r="E224" s="325" t="s">
        <v>1454</v>
      </c>
    </row>
    <row r="225" spans="1:5" hidden="1" x14ac:dyDescent="0.2">
      <c r="A225" s="359"/>
      <c r="B225" s="360"/>
      <c r="C225" s="361"/>
      <c r="D225" s="362"/>
      <c r="E225" s="326" t="s">
        <v>1455</v>
      </c>
    </row>
    <row r="226" spans="1:5" hidden="1" x14ac:dyDescent="0.2">
      <c r="A226" s="343" t="s">
        <v>1566</v>
      </c>
      <c r="B226" s="345" t="s">
        <v>1561</v>
      </c>
      <c r="C226" s="346"/>
      <c r="D226" s="349" t="s">
        <v>56</v>
      </c>
      <c r="E226" s="327" t="s">
        <v>1454</v>
      </c>
    </row>
    <row r="227" spans="1:5" hidden="1" x14ac:dyDescent="0.2">
      <c r="A227" s="344"/>
      <c r="B227" s="347"/>
      <c r="C227" s="348"/>
      <c r="D227" s="350"/>
      <c r="E227" s="328" t="s">
        <v>1455</v>
      </c>
    </row>
    <row r="228" spans="1:5" hidden="1" x14ac:dyDescent="0.2">
      <c r="A228" s="351" t="s">
        <v>1567</v>
      </c>
      <c r="B228" s="353" t="s">
        <v>1561</v>
      </c>
      <c r="C228" s="354"/>
      <c r="D228" s="357" t="s">
        <v>56</v>
      </c>
      <c r="E228" s="325" t="s">
        <v>1454</v>
      </c>
    </row>
    <row r="229" spans="1:5" hidden="1" x14ac:dyDescent="0.2">
      <c r="A229" s="359"/>
      <c r="B229" s="360"/>
      <c r="C229" s="361"/>
      <c r="D229" s="362"/>
      <c r="E229" s="326" t="s">
        <v>1455</v>
      </c>
    </row>
    <row r="230" spans="1:5" hidden="1" x14ac:dyDescent="0.2">
      <c r="A230" s="343" t="s">
        <v>1568</v>
      </c>
      <c r="B230" s="345" t="s">
        <v>1561</v>
      </c>
      <c r="C230" s="346"/>
      <c r="D230" s="349" t="s">
        <v>56</v>
      </c>
      <c r="E230" s="327" t="s">
        <v>1454</v>
      </c>
    </row>
    <row r="231" spans="1:5" hidden="1" x14ac:dyDescent="0.2">
      <c r="A231" s="344"/>
      <c r="B231" s="347"/>
      <c r="C231" s="348"/>
      <c r="D231" s="350"/>
      <c r="E231" s="328" t="s">
        <v>1455</v>
      </c>
    </row>
    <row r="232" spans="1:5" hidden="1" x14ac:dyDescent="0.2">
      <c r="A232" s="351" t="s">
        <v>1569</v>
      </c>
      <c r="B232" s="353" t="s">
        <v>1561</v>
      </c>
      <c r="C232" s="354"/>
      <c r="D232" s="357" t="s">
        <v>56</v>
      </c>
      <c r="E232" s="325" t="s">
        <v>1454</v>
      </c>
    </row>
    <row r="233" spans="1:5" hidden="1" x14ac:dyDescent="0.2">
      <c r="A233" s="359"/>
      <c r="B233" s="360"/>
      <c r="C233" s="361"/>
      <c r="D233" s="362"/>
      <c r="E233" s="326" t="s">
        <v>1455</v>
      </c>
    </row>
    <row r="234" spans="1:5" hidden="1" x14ac:dyDescent="0.2">
      <c r="A234" s="343" t="s">
        <v>1570</v>
      </c>
      <c r="B234" s="345" t="s">
        <v>1561</v>
      </c>
      <c r="C234" s="346"/>
      <c r="D234" s="349" t="s">
        <v>56</v>
      </c>
      <c r="E234" s="327" t="s">
        <v>1454</v>
      </c>
    </row>
    <row r="235" spans="1:5" hidden="1" x14ac:dyDescent="0.2">
      <c r="A235" s="344"/>
      <c r="B235" s="347"/>
      <c r="C235" s="348"/>
      <c r="D235" s="350"/>
      <c r="E235" s="328" t="s">
        <v>1455</v>
      </c>
    </row>
    <row r="236" spans="1:5" hidden="1" x14ac:dyDescent="0.2">
      <c r="A236" s="351" t="s">
        <v>1571</v>
      </c>
      <c r="B236" s="353" t="s">
        <v>1561</v>
      </c>
      <c r="C236" s="354"/>
      <c r="D236" s="357" t="s">
        <v>56</v>
      </c>
      <c r="E236" s="325" t="s">
        <v>1454</v>
      </c>
    </row>
    <row r="237" spans="1:5" hidden="1" x14ac:dyDescent="0.2">
      <c r="A237" s="359"/>
      <c r="B237" s="360"/>
      <c r="C237" s="361"/>
      <c r="D237" s="362"/>
      <c r="E237" s="326" t="s">
        <v>1455</v>
      </c>
    </row>
    <row r="238" spans="1:5" hidden="1" x14ac:dyDescent="0.2">
      <c r="A238" s="343" t="s">
        <v>1572</v>
      </c>
      <c r="B238" s="345" t="s">
        <v>1561</v>
      </c>
      <c r="C238" s="346"/>
      <c r="D238" s="349" t="s">
        <v>56</v>
      </c>
      <c r="E238" s="327" t="s">
        <v>1454</v>
      </c>
    </row>
    <row r="239" spans="1:5" hidden="1" x14ac:dyDescent="0.2">
      <c r="A239" s="344"/>
      <c r="B239" s="347"/>
      <c r="C239" s="348"/>
      <c r="D239" s="350"/>
      <c r="E239" s="328" t="s">
        <v>1455</v>
      </c>
    </row>
    <row r="240" spans="1:5" hidden="1" x14ac:dyDescent="0.2">
      <c r="A240" s="351" t="s">
        <v>1573</v>
      </c>
      <c r="B240" s="353" t="s">
        <v>1561</v>
      </c>
      <c r="C240" s="354"/>
      <c r="D240" s="357" t="s">
        <v>56</v>
      </c>
      <c r="E240" s="325" t="s">
        <v>1454</v>
      </c>
    </row>
    <row r="241" spans="1:5" hidden="1" x14ac:dyDescent="0.2">
      <c r="A241" s="359"/>
      <c r="B241" s="360"/>
      <c r="C241" s="361"/>
      <c r="D241" s="362"/>
      <c r="E241" s="326" t="s">
        <v>1455</v>
      </c>
    </row>
    <row r="242" spans="1:5" hidden="1" x14ac:dyDescent="0.2">
      <c r="A242" s="343" t="s">
        <v>1574</v>
      </c>
      <c r="B242" s="345" t="s">
        <v>1561</v>
      </c>
      <c r="C242" s="346"/>
      <c r="D242" s="349" t="s">
        <v>56</v>
      </c>
      <c r="E242" s="327" t="s">
        <v>1454</v>
      </c>
    </row>
    <row r="243" spans="1:5" hidden="1" x14ac:dyDescent="0.2">
      <c r="A243" s="344"/>
      <c r="B243" s="347"/>
      <c r="C243" s="348"/>
      <c r="D243" s="350"/>
      <c r="E243" s="328" t="s">
        <v>1455</v>
      </c>
    </row>
    <row r="244" spans="1:5" hidden="1" x14ac:dyDescent="0.2">
      <c r="A244" s="351" t="s">
        <v>1575</v>
      </c>
      <c r="B244" s="353" t="s">
        <v>1561</v>
      </c>
      <c r="C244" s="354"/>
      <c r="D244" s="357" t="s">
        <v>56</v>
      </c>
      <c r="E244" s="325" t="s">
        <v>1454</v>
      </c>
    </row>
    <row r="245" spans="1:5" hidden="1" x14ac:dyDescent="0.2">
      <c r="A245" s="359"/>
      <c r="B245" s="360"/>
      <c r="C245" s="361"/>
      <c r="D245" s="362"/>
      <c r="E245" s="326" t="s">
        <v>1455</v>
      </c>
    </row>
    <row r="246" spans="1:5" hidden="1" x14ac:dyDescent="0.2">
      <c r="A246" s="343" t="s">
        <v>1576</v>
      </c>
      <c r="B246" s="345" t="s">
        <v>1561</v>
      </c>
      <c r="C246" s="346"/>
      <c r="D246" s="349" t="s">
        <v>56</v>
      </c>
      <c r="E246" s="327" t="s">
        <v>1454</v>
      </c>
    </row>
    <row r="247" spans="1:5" hidden="1" x14ac:dyDescent="0.2">
      <c r="A247" s="344"/>
      <c r="B247" s="347"/>
      <c r="C247" s="348"/>
      <c r="D247" s="350"/>
      <c r="E247" s="328" t="s">
        <v>1455</v>
      </c>
    </row>
    <row r="248" spans="1:5" hidden="1" x14ac:dyDescent="0.2">
      <c r="A248" s="351" t="s">
        <v>1577</v>
      </c>
      <c r="B248" s="353" t="s">
        <v>1561</v>
      </c>
      <c r="C248" s="354"/>
      <c r="D248" s="357" t="s">
        <v>56</v>
      </c>
      <c r="E248" s="325" t="s">
        <v>1454</v>
      </c>
    </row>
    <row r="249" spans="1:5" hidden="1" x14ac:dyDescent="0.2">
      <c r="A249" s="359"/>
      <c r="B249" s="360"/>
      <c r="C249" s="361"/>
      <c r="D249" s="362"/>
      <c r="E249" s="326" t="s">
        <v>1455</v>
      </c>
    </row>
    <row r="250" spans="1:5" hidden="1" x14ac:dyDescent="0.2">
      <c r="A250" s="343" t="s">
        <v>1578</v>
      </c>
      <c r="B250" s="345" t="s">
        <v>1561</v>
      </c>
      <c r="C250" s="346"/>
      <c r="D250" s="349" t="s">
        <v>56</v>
      </c>
      <c r="E250" s="327" t="s">
        <v>1454</v>
      </c>
    </row>
    <row r="251" spans="1:5" hidden="1" x14ac:dyDescent="0.2">
      <c r="A251" s="344"/>
      <c r="B251" s="347"/>
      <c r="C251" s="348"/>
      <c r="D251" s="350"/>
      <c r="E251" s="328" t="s">
        <v>1455</v>
      </c>
    </row>
    <row r="252" spans="1:5" hidden="1" x14ac:dyDescent="0.2">
      <c r="A252" s="351" t="s">
        <v>1579</v>
      </c>
      <c r="B252" s="353" t="s">
        <v>1580</v>
      </c>
      <c r="C252" s="354"/>
      <c r="D252" s="357" t="s">
        <v>56</v>
      </c>
      <c r="E252" s="325" t="s">
        <v>1454</v>
      </c>
    </row>
    <row r="253" spans="1:5" hidden="1" x14ac:dyDescent="0.2">
      <c r="A253" s="359"/>
      <c r="B253" s="360"/>
      <c r="C253" s="361"/>
      <c r="D253" s="362"/>
      <c r="E253" s="326" t="s">
        <v>1455</v>
      </c>
    </row>
    <row r="254" spans="1:5" hidden="1" x14ac:dyDescent="0.2">
      <c r="A254" s="343" t="s">
        <v>1581</v>
      </c>
      <c r="B254" s="345" t="s">
        <v>1580</v>
      </c>
      <c r="C254" s="346"/>
      <c r="D254" s="349" t="s">
        <v>56</v>
      </c>
      <c r="E254" s="327" t="s">
        <v>1454</v>
      </c>
    </row>
    <row r="255" spans="1:5" hidden="1" x14ac:dyDescent="0.2">
      <c r="A255" s="344"/>
      <c r="B255" s="347"/>
      <c r="C255" s="348"/>
      <c r="D255" s="350"/>
      <c r="E255" s="328" t="s">
        <v>1455</v>
      </c>
    </row>
    <row r="256" spans="1:5" hidden="1" x14ac:dyDescent="0.2">
      <c r="A256" s="351" t="s">
        <v>1582</v>
      </c>
      <c r="B256" s="353" t="s">
        <v>1580</v>
      </c>
      <c r="C256" s="354"/>
      <c r="D256" s="357" t="s">
        <v>56</v>
      </c>
      <c r="E256" s="325" t="s">
        <v>1454</v>
      </c>
    </row>
    <row r="257" spans="1:5" hidden="1" x14ac:dyDescent="0.2">
      <c r="A257" s="359"/>
      <c r="B257" s="360"/>
      <c r="C257" s="361"/>
      <c r="D257" s="362"/>
      <c r="E257" s="326" t="s">
        <v>1455</v>
      </c>
    </row>
    <row r="258" spans="1:5" hidden="1" x14ac:dyDescent="0.2">
      <c r="A258" s="343" t="s">
        <v>1583</v>
      </c>
      <c r="B258" s="345" t="s">
        <v>1580</v>
      </c>
      <c r="C258" s="346"/>
      <c r="D258" s="349" t="s">
        <v>56</v>
      </c>
      <c r="E258" s="327" t="s">
        <v>1454</v>
      </c>
    </row>
    <row r="259" spans="1:5" hidden="1" x14ac:dyDescent="0.2">
      <c r="A259" s="344"/>
      <c r="B259" s="347"/>
      <c r="C259" s="348"/>
      <c r="D259" s="350"/>
      <c r="E259" s="328" t="s">
        <v>1455</v>
      </c>
    </row>
    <row r="260" spans="1:5" hidden="1" x14ac:dyDescent="0.2">
      <c r="A260" s="351" t="s">
        <v>1584</v>
      </c>
      <c r="B260" s="353" t="s">
        <v>1580</v>
      </c>
      <c r="C260" s="354"/>
      <c r="D260" s="357" t="s">
        <v>56</v>
      </c>
      <c r="E260" s="325" t="s">
        <v>1454</v>
      </c>
    </row>
    <row r="261" spans="1:5" hidden="1" x14ac:dyDescent="0.2">
      <c r="A261" s="359"/>
      <c r="B261" s="360"/>
      <c r="C261" s="361"/>
      <c r="D261" s="362"/>
      <c r="E261" s="326" t="s">
        <v>1455</v>
      </c>
    </row>
    <row r="262" spans="1:5" hidden="1" x14ac:dyDescent="0.2">
      <c r="A262" s="343" t="s">
        <v>1585</v>
      </c>
      <c r="B262" s="345" t="s">
        <v>1580</v>
      </c>
      <c r="C262" s="346"/>
      <c r="D262" s="349" t="s">
        <v>56</v>
      </c>
      <c r="E262" s="327" t="s">
        <v>1454</v>
      </c>
    </row>
    <row r="263" spans="1:5" hidden="1" x14ac:dyDescent="0.2">
      <c r="A263" s="344"/>
      <c r="B263" s="347"/>
      <c r="C263" s="348"/>
      <c r="D263" s="350"/>
      <c r="E263" s="328" t="s">
        <v>1455</v>
      </c>
    </row>
    <row r="264" spans="1:5" hidden="1" x14ac:dyDescent="0.2">
      <c r="A264" s="351" t="s">
        <v>1586</v>
      </c>
      <c r="B264" s="353" t="s">
        <v>1580</v>
      </c>
      <c r="C264" s="354"/>
      <c r="D264" s="357" t="s">
        <v>56</v>
      </c>
      <c r="E264" s="325" t="s">
        <v>1454</v>
      </c>
    </row>
    <row r="265" spans="1:5" hidden="1" x14ac:dyDescent="0.2">
      <c r="A265" s="359"/>
      <c r="B265" s="360"/>
      <c r="C265" s="361"/>
      <c r="D265" s="362"/>
      <c r="E265" s="326" t="s">
        <v>1455</v>
      </c>
    </row>
    <row r="266" spans="1:5" hidden="1" x14ac:dyDescent="0.2">
      <c r="A266" s="343" t="s">
        <v>1587</v>
      </c>
      <c r="B266" s="345" t="s">
        <v>1580</v>
      </c>
      <c r="C266" s="346"/>
      <c r="D266" s="349" t="s">
        <v>56</v>
      </c>
      <c r="E266" s="327" t="s">
        <v>1454</v>
      </c>
    </row>
    <row r="267" spans="1:5" hidden="1" x14ac:dyDescent="0.2">
      <c r="A267" s="344"/>
      <c r="B267" s="347"/>
      <c r="C267" s="348"/>
      <c r="D267" s="350"/>
      <c r="E267" s="328" t="s">
        <v>1455</v>
      </c>
    </row>
    <row r="268" spans="1:5" hidden="1" x14ac:dyDescent="0.2">
      <c r="A268" s="351" t="s">
        <v>1588</v>
      </c>
      <c r="B268" s="353" t="s">
        <v>1580</v>
      </c>
      <c r="C268" s="354"/>
      <c r="D268" s="357" t="s">
        <v>56</v>
      </c>
      <c r="E268" s="325" t="s">
        <v>1454</v>
      </c>
    </row>
    <row r="269" spans="1:5" hidden="1" x14ac:dyDescent="0.2">
      <c r="A269" s="359"/>
      <c r="B269" s="360"/>
      <c r="C269" s="361"/>
      <c r="D269" s="362"/>
      <c r="E269" s="326" t="s">
        <v>1455</v>
      </c>
    </row>
    <row r="270" spans="1:5" hidden="1" x14ac:dyDescent="0.2">
      <c r="A270" s="343" t="s">
        <v>1589</v>
      </c>
      <c r="B270" s="345" t="s">
        <v>1590</v>
      </c>
      <c r="C270" s="346"/>
      <c r="D270" s="349" t="s">
        <v>56</v>
      </c>
      <c r="E270" s="327" t="s">
        <v>1454</v>
      </c>
    </row>
    <row r="271" spans="1:5" hidden="1" x14ac:dyDescent="0.2">
      <c r="A271" s="344"/>
      <c r="B271" s="347"/>
      <c r="C271" s="348"/>
      <c r="D271" s="350"/>
      <c r="E271" s="328" t="s">
        <v>1455</v>
      </c>
    </row>
    <row r="272" spans="1:5" hidden="1" x14ac:dyDescent="0.2">
      <c r="A272" s="351" t="s">
        <v>1591</v>
      </c>
      <c r="B272" s="353" t="s">
        <v>1590</v>
      </c>
      <c r="C272" s="354"/>
      <c r="D272" s="357" t="s">
        <v>56</v>
      </c>
      <c r="E272" s="325" t="s">
        <v>1454</v>
      </c>
    </row>
    <row r="273" spans="1:5" hidden="1" x14ac:dyDescent="0.2">
      <c r="A273" s="359"/>
      <c r="B273" s="360"/>
      <c r="C273" s="361"/>
      <c r="D273" s="362"/>
      <c r="E273" s="326" t="s">
        <v>1455</v>
      </c>
    </row>
    <row r="274" spans="1:5" hidden="1" x14ac:dyDescent="0.2">
      <c r="A274" s="343" t="s">
        <v>1549</v>
      </c>
      <c r="B274" s="345" t="s">
        <v>1590</v>
      </c>
      <c r="C274" s="346"/>
      <c r="D274" s="349" t="s">
        <v>56</v>
      </c>
      <c r="E274" s="327" t="s">
        <v>1454</v>
      </c>
    </row>
    <row r="275" spans="1:5" hidden="1" x14ac:dyDescent="0.2">
      <c r="A275" s="344"/>
      <c r="B275" s="347"/>
      <c r="C275" s="348"/>
      <c r="D275" s="350"/>
      <c r="E275" s="328" t="s">
        <v>1455</v>
      </c>
    </row>
    <row r="276" spans="1:5" hidden="1" x14ac:dyDescent="0.2">
      <c r="A276" s="351" t="s">
        <v>1592</v>
      </c>
      <c r="B276" s="353" t="s">
        <v>1590</v>
      </c>
      <c r="C276" s="354"/>
      <c r="D276" s="357" t="s">
        <v>56</v>
      </c>
      <c r="E276" s="325" t="s">
        <v>1454</v>
      </c>
    </row>
    <row r="277" spans="1:5" hidden="1" x14ac:dyDescent="0.2">
      <c r="A277" s="359"/>
      <c r="B277" s="360"/>
      <c r="C277" s="361"/>
      <c r="D277" s="362"/>
      <c r="E277" s="326" t="s">
        <v>1455</v>
      </c>
    </row>
    <row r="278" spans="1:5" hidden="1" x14ac:dyDescent="0.2">
      <c r="A278" s="343" t="s">
        <v>1593</v>
      </c>
      <c r="B278" s="345" t="s">
        <v>1590</v>
      </c>
      <c r="C278" s="346"/>
      <c r="D278" s="349" t="s">
        <v>56</v>
      </c>
      <c r="E278" s="327" t="s">
        <v>1454</v>
      </c>
    </row>
    <row r="279" spans="1:5" hidden="1" x14ac:dyDescent="0.2">
      <c r="A279" s="344"/>
      <c r="B279" s="347"/>
      <c r="C279" s="348"/>
      <c r="D279" s="350"/>
      <c r="E279" s="328" t="s">
        <v>1455</v>
      </c>
    </row>
    <row r="280" spans="1:5" hidden="1" x14ac:dyDescent="0.2">
      <c r="A280" s="351" t="s">
        <v>1594</v>
      </c>
      <c r="B280" s="353" t="s">
        <v>1590</v>
      </c>
      <c r="C280" s="354"/>
      <c r="D280" s="357" t="s">
        <v>56</v>
      </c>
      <c r="E280" s="325" t="s">
        <v>1454</v>
      </c>
    </row>
    <row r="281" spans="1:5" hidden="1" x14ac:dyDescent="0.2">
      <c r="A281" s="359"/>
      <c r="B281" s="360"/>
      <c r="C281" s="361"/>
      <c r="D281" s="362"/>
      <c r="E281" s="326" t="s">
        <v>1455</v>
      </c>
    </row>
    <row r="282" spans="1:5" hidden="1" x14ac:dyDescent="0.2">
      <c r="A282" s="343" t="s">
        <v>1595</v>
      </c>
      <c r="B282" s="345" t="s">
        <v>1590</v>
      </c>
      <c r="C282" s="346"/>
      <c r="D282" s="349" t="s">
        <v>56</v>
      </c>
      <c r="E282" s="327" t="s">
        <v>1454</v>
      </c>
    </row>
    <row r="283" spans="1:5" hidden="1" x14ac:dyDescent="0.2">
      <c r="A283" s="344"/>
      <c r="B283" s="347"/>
      <c r="C283" s="348"/>
      <c r="D283" s="350"/>
      <c r="E283" s="328" t="s">
        <v>1455</v>
      </c>
    </row>
    <row r="284" spans="1:5" hidden="1" x14ac:dyDescent="0.2">
      <c r="A284" s="351" t="s">
        <v>1596</v>
      </c>
      <c r="B284" s="353" t="s">
        <v>1590</v>
      </c>
      <c r="C284" s="354"/>
      <c r="D284" s="357" t="s">
        <v>56</v>
      </c>
      <c r="E284" s="325" t="s">
        <v>1454</v>
      </c>
    </row>
    <row r="285" spans="1:5" hidden="1" x14ac:dyDescent="0.2">
      <c r="A285" s="359"/>
      <c r="B285" s="360"/>
      <c r="C285" s="361"/>
      <c r="D285" s="362"/>
      <c r="E285" s="326" t="s">
        <v>1455</v>
      </c>
    </row>
    <row r="286" spans="1:5" hidden="1" x14ac:dyDescent="0.2">
      <c r="A286" s="343" t="s">
        <v>1597</v>
      </c>
      <c r="B286" s="345" t="s">
        <v>1590</v>
      </c>
      <c r="C286" s="346"/>
      <c r="D286" s="349" t="s">
        <v>56</v>
      </c>
      <c r="E286" s="327" t="s">
        <v>1454</v>
      </c>
    </row>
    <row r="287" spans="1:5" hidden="1" x14ac:dyDescent="0.2">
      <c r="A287" s="344"/>
      <c r="B287" s="347"/>
      <c r="C287" s="348"/>
      <c r="D287" s="350"/>
      <c r="E287" s="328" t="s">
        <v>1455</v>
      </c>
    </row>
    <row r="288" spans="1:5" hidden="1" x14ac:dyDescent="0.2">
      <c r="A288" s="351" t="s">
        <v>1598</v>
      </c>
      <c r="B288" s="353" t="s">
        <v>1590</v>
      </c>
      <c r="C288" s="354"/>
      <c r="D288" s="357" t="s">
        <v>56</v>
      </c>
      <c r="E288" s="325" t="s">
        <v>1454</v>
      </c>
    </row>
    <row r="289" spans="1:5" hidden="1" x14ac:dyDescent="0.2">
      <c r="A289" s="359"/>
      <c r="B289" s="360"/>
      <c r="C289" s="361"/>
      <c r="D289" s="362"/>
      <c r="E289" s="326" t="s">
        <v>1455</v>
      </c>
    </row>
    <row r="290" spans="1:5" hidden="1" x14ac:dyDescent="0.2">
      <c r="A290" s="343" t="s">
        <v>1599</v>
      </c>
      <c r="B290" s="345" t="s">
        <v>1600</v>
      </c>
      <c r="C290" s="346"/>
      <c r="D290" s="349" t="s">
        <v>56</v>
      </c>
      <c r="E290" s="327" t="s">
        <v>1454</v>
      </c>
    </row>
    <row r="291" spans="1:5" hidden="1" x14ac:dyDescent="0.2">
      <c r="A291" s="344"/>
      <c r="B291" s="347"/>
      <c r="C291" s="348"/>
      <c r="D291" s="350"/>
      <c r="E291" s="328" t="s">
        <v>1455</v>
      </c>
    </row>
    <row r="292" spans="1:5" hidden="1" x14ac:dyDescent="0.2">
      <c r="A292" s="351" t="s">
        <v>1601</v>
      </c>
      <c r="B292" s="353" t="s">
        <v>1600</v>
      </c>
      <c r="C292" s="354"/>
      <c r="D292" s="357" t="s">
        <v>56</v>
      </c>
      <c r="E292" s="325" t="s">
        <v>1454</v>
      </c>
    </row>
    <row r="293" spans="1:5" hidden="1" x14ac:dyDescent="0.2">
      <c r="A293" s="359"/>
      <c r="B293" s="360"/>
      <c r="C293" s="361"/>
      <c r="D293" s="362"/>
      <c r="E293" s="326" t="s">
        <v>1455</v>
      </c>
    </row>
    <row r="294" spans="1:5" hidden="1" x14ac:dyDescent="0.2">
      <c r="A294" s="343" t="s">
        <v>1602</v>
      </c>
      <c r="B294" s="345" t="s">
        <v>1600</v>
      </c>
      <c r="C294" s="346"/>
      <c r="D294" s="349" t="s">
        <v>56</v>
      </c>
      <c r="E294" s="327" t="s">
        <v>1454</v>
      </c>
    </row>
    <row r="295" spans="1:5" hidden="1" x14ac:dyDescent="0.2">
      <c r="A295" s="344"/>
      <c r="B295" s="347"/>
      <c r="C295" s="348"/>
      <c r="D295" s="350"/>
      <c r="E295" s="328" t="s">
        <v>1455</v>
      </c>
    </row>
    <row r="296" spans="1:5" hidden="1" x14ac:dyDescent="0.2">
      <c r="A296" s="351" t="s">
        <v>1603</v>
      </c>
      <c r="B296" s="353" t="s">
        <v>1600</v>
      </c>
      <c r="C296" s="354"/>
      <c r="D296" s="357" t="s">
        <v>56</v>
      </c>
      <c r="E296" s="325" t="s">
        <v>1454</v>
      </c>
    </row>
    <row r="297" spans="1:5" hidden="1" x14ac:dyDescent="0.2">
      <c r="A297" s="359"/>
      <c r="B297" s="360"/>
      <c r="C297" s="361"/>
      <c r="D297" s="362"/>
      <c r="E297" s="326" t="s">
        <v>1455</v>
      </c>
    </row>
    <row r="298" spans="1:5" hidden="1" x14ac:dyDescent="0.2">
      <c r="A298" s="343" t="s">
        <v>1604</v>
      </c>
      <c r="B298" s="345" t="s">
        <v>1600</v>
      </c>
      <c r="C298" s="346"/>
      <c r="D298" s="349" t="s">
        <v>56</v>
      </c>
      <c r="E298" s="327" t="s">
        <v>1454</v>
      </c>
    </row>
    <row r="299" spans="1:5" hidden="1" x14ac:dyDescent="0.2">
      <c r="A299" s="344"/>
      <c r="B299" s="347"/>
      <c r="C299" s="348"/>
      <c r="D299" s="350"/>
      <c r="E299" s="328" t="s">
        <v>1455</v>
      </c>
    </row>
    <row r="300" spans="1:5" hidden="1" x14ac:dyDescent="0.2">
      <c r="A300" s="351" t="s">
        <v>1605</v>
      </c>
      <c r="B300" s="353" t="s">
        <v>1507</v>
      </c>
      <c r="C300" s="354"/>
      <c r="D300" s="357" t="s">
        <v>56</v>
      </c>
      <c r="E300" s="325" t="s">
        <v>1454</v>
      </c>
    </row>
    <row r="301" spans="1:5" hidden="1" x14ac:dyDescent="0.2">
      <c r="A301" s="359"/>
      <c r="B301" s="360"/>
      <c r="C301" s="361"/>
      <c r="D301" s="362"/>
      <c r="E301" s="326" t="s">
        <v>1455</v>
      </c>
    </row>
    <row r="302" spans="1:5" hidden="1" x14ac:dyDescent="0.2">
      <c r="A302" s="343" t="s">
        <v>1453</v>
      </c>
      <c r="B302" s="345"/>
      <c r="C302" s="346"/>
      <c r="D302" s="349" t="s">
        <v>56</v>
      </c>
      <c r="E302" s="327" t="s">
        <v>1454</v>
      </c>
    </row>
    <row r="303" spans="1:5" hidden="1" x14ac:dyDescent="0.2">
      <c r="A303" s="344"/>
      <c r="B303" s="347"/>
      <c r="C303" s="348"/>
      <c r="D303" s="350"/>
      <c r="E303" s="328" t="s">
        <v>1455</v>
      </c>
    </row>
    <row r="304" spans="1:5" hidden="1" x14ac:dyDescent="0.2">
      <c r="A304" s="351" t="s">
        <v>1479</v>
      </c>
      <c r="B304" s="353"/>
      <c r="C304" s="354"/>
      <c r="D304" s="357" t="s">
        <v>56</v>
      </c>
      <c r="E304" s="325" t="s">
        <v>1454</v>
      </c>
    </row>
    <row r="305" spans="1:5" hidden="1" x14ac:dyDescent="0.2">
      <c r="A305" s="359"/>
      <c r="B305" s="360"/>
      <c r="C305" s="361"/>
      <c r="D305" s="362"/>
      <c r="E305" s="326" t="s">
        <v>1455</v>
      </c>
    </row>
    <row r="306" spans="1:5" hidden="1" x14ac:dyDescent="0.2">
      <c r="A306" s="343" t="s">
        <v>1489</v>
      </c>
      <c r="B306" s="345"/>
      <c r="C306" s="346"/>
      <c r="D306" s="349" t="s">
        <v>56</v>
      </c>
      <c r="E306" s="327" t="s">
        <v>1454</v>
      </c>
    </row>
    <row r="307" spans="1:5" hidden="1" x14ac:dyDescent="0.2">
      <c r="A307" s="344"/>
      <c r="B307" s="347"/>
      <c r="C307" s="348"/>
      <c r="D307" s="350"/>
      <c r="E307" s="328" t="s">
        <v>1455</v>
      </c>
    </row>
    <row r="308" spans="1:5" hidden="1" x14ac:dyDescent="0.2">
      <c r="A308" s="351" t="s">
        <v>1507</v>
      </c>
      <c r="B308" s="353"/>
      <c r="C308" s="354"/>
      <c r="D308" s="357" t="s">
        <v>56</v>
      </c>
      <c r="E308" s="325" t="s">
        <v>1454</v>
      </c>
    </row>
    <row r="309" spans="1:5" hidden="1" x14ac:dyDescent="0.2">
      <c r="A309" s="359"/>
      <c r="B309" s="360"/>
      <c r="C309" s="361"/>
      <c r="D309" s="362"/>
      <c r="E309" s="326" t="s">
        <v>1455</v>
      </c>
    </row>
    <row r="310" spans="1:5" hidden="1" x14ac:dyDescent="0.2">
      <c r="A310" s="343" t="s">
        <v>1600</v>
      </c>
      <c r="B310" s="345"/>
      <c r="C310" s="346"/>
      <c r="D310" s="349" t="s">
        <v>56</v>
      </c>
      <c r="E310" s="327" t="s">
        <v>1454</v>
      </c>
    </row>
    <row r="311" spans="1:5" hidden="1" x14ac:dyDescent="0.2">
      <c r="A311" s="344"/>
      <c r="B311" s="347"/>
      <c r="C311" s="348"/>
      <c r="D311" s="350"/>
      <c r="E311" s="328" t="s">
        <v>1455</v>
      </c>
    </row>
    <row r="312" spans="1:5" hidden="1" x14ac:dyDescent="0.2">
      <c r="A312" s="351" t="s">
        <v>1530</v>
      </c>
      <c r="B312" s="353"/>
      <c r="C312" s="354"/>
      <c r="D312" s="357" t="s">
        <v>56</v>
      </c>
      <c r="E312" s="325" t="s">
        <v>1454</v>
      </c>
    </row>
    <row r="313" spans="1:5" hidden="1" x14ac:dyDescent="0.2">
      <c r="A313" s="359"/>
      <c r="B313" s="360"/>
      <c r="C313" s="361"/>
      <c r="D313" s="362"/>
      <c r="E313" s="326" t="s">
        <v>1455</v>
      </c>
    </row>
    <row r="314" spans="1:5" hidden="1" x14ac:dyDescent="0.2">
      <c r="A314" s="343" t="s">
        <v>1540</v>
      </c>
      <c r="B314" s="345"/>
      <c r="C314" s="346"/>
      <c r="D314" s="349" t="s">
        <v>56</v>
      </c>
      <c r="E314" s="327" t="s">
        <v>1454</v>
      </c>
    </row>
    <row r="315" spans="1:5" hidden="1" x14ac:dyDescent="0.2">
      <c r="A315" s="344"/>
      <c r="B315" s="347"/>
      <c r="C315" s="348"/>
      <c r="D315" s="350"/>
      <c r="E315" s="328" t="s">
        <v>1455</v>
      </c>
    </row>
    <row r="316" spans="1:5" hidden="1" x14ac:dyDescent="0.2">
      <c r="A316" s="351" t="s">
        <v>1561</v>
      </c>
      <c r="B316" s="353"/>
      <c r="C316" s="354"/>
      <c r="D316" s="357" t="s">
        <v>56</v>
      </c>
      <c r="E316" s="325" t="s">
        <v>1454</v>
      </c>
    </row>
    <row r="317" spans="1:5" hidden="1" x14ac:dyDescent="0.2">
      <c r="A317" s="359"/>
      <c r="B317" s="360"/>
      <c r="C317" s="361"/>
      <c r="D317" s="362"/>
      <c r="E317" s="326" t="s">
        <v>1455</v>
      </c>
    </row>
    <row r="318" spans="1:5" hidden="1" x14ac:dyDescent="0.2">
      <c r="A318" s="343" t="s">
        <v>1580</v>
      </c>
      <c r="B318" s="345"/>
      <c r="C318" s="346"/>
      <c r="D318" s="349" t="s">
        <v>56</v>
      </c>
      <c r="E318" s="327" t="s">
        <v>1454</v>
      </c>
    </row>
    <row r="319" spans="1:5" hidden="1" x14ac:dyDescent="0.2">
      <c r="A319" s="344"/>
      <c r="B319" s="347"/>
      <c r="C319" s="348"/>
      <c r="D319" s="350"/>
      <c r="E319" s="328" t="s">
        <v>1455</v>
      </c>
    </row>
    <row r="320" spans="1:5" hidden="1" x14ac:dyDescent="0.2">
      <c r="A320" s="351" t="s">
        <v>1590</v>
      </c>
      <c r="B320" s="353"/>
      <c r="C320" s="354"/>
      <c r="D320" s="357" t="s">
        <v>56</v>
      </c>
      <c r="E320" s="325" t="s">
        <v>1454</v>
      </c>
    </row>
    <row r="321" spans="1:5" hidden="1" x14ac:dyDescent="0.2">
      <c r="A321" s="359"/>
      <c r="B321" s="360"/>
      <c r="C321" s="361"/>
      <c r="D321" s="362"/>
      <c r="E321" s="326" t="s">
        <v>1455</v>
      </c>
    </row>
    <row r="322" spans="1:5" hidden="1" x14ac:dyDescent="0.2">
      <c r="A322" s="343" t="s">
        <v>1515</v>
      </c>
      <c r="B322" s="345"/>
      <c r="C322" s="346"/>
      <c r="D322" s="349" t="s">
        <v>56</v>
      </c>
      <c r="E322" s="327" t="s">
        <v>1454</v>
      </c>
    </row>
    <row r="323" spans="1:5" hidden="1" x14ac:dyDescent="0.2">
      <c r="A323" s="344"/>
      <c r="B323" s="347"/>
      <c r="C323" s="348"/>
      <c r="D323" s="350"/>
      <c r="E323" s="328" t="s">
        <v>1455</v>
      </c>
    </row>
    <row r="324" spans="1:5" hidden="1" x14ac:dyDescent="0.2">
      <c r="A324" s="351" t="s">
        <v>1606</v>
      </c>
      <c r="B324" s="353" t="s">
        <v>1515</v>
      </c>
      <c r="C324" s="354"/>
      <c r="D324" s="357" t="s">
        <v>56</v>
      </c>
      <c r="E324" s="325" t="s">
        <v>1454</v>
      </c>
    </row>
    <row r="325" spans="1:5" hidden="1" x14ac:dyDescent="0.2">
      <c r="A325" s="359"/>
      <c r="B325" s="360"/>
      <c r="C325" s="361"/>
      <c r="D325" s="362"/>
      <c r="E325" s="326" t="s">
        <v>1455</v>
      </c>
    </row>
    <row r="326" spans="1:5" hidden="1" x14ac:dyDescent="0.2">
      <c r="A326" s="343" t="s">
        <v>1607</v>
      </c>
      <c r="B326" s="345" t="s">
        <v>1453</v>
      </c>
      <c r="C326" s="346"/>
      <c r="D326" s="349" t="s">
        <v>56</v>
      </c>
      <c r="E326" s="327" t="s">
        <v>1454</v>
      </c>
    </row>
    <row r="327" spans="1:5" hidden="1" x14ac:dyDescent="0.2">
      <c r="A327" s="344"/>
      <c r="B327" s="347"/>
      <c r="C327" s="348"/>
      <c r="D327" s="350"/>
      <c r="E327" s="328" t="s">
        <v>1455</v>
      </c>
    </row>
    <row r="328" spans="1:5" hidden="1" x14ac:dyDescent="0.2">
      <c r="A328" s="351" t="s">
        <v>1608</v>
      </c>
      <c r="B328" s="353" t="s">
        <v>1507</v>
      </c>
      <c r="C328" s="354"/>
      <c r="D328" s="357" t="s">
        <v>56</v>
      </c>
      <c r="E328" s="325" t="s">
        <v>1454</v>
      </c>
    </row>
    <row r="329" spans="1:5" hidden="1" x14ac:dyDescent="0.2">
      <c r="A329" s="359"/>
      <c r="B329" s="360"/>
      <c r="C329" s="361"/>
      <c r="D329" s="362"/>
      <c r="E329" s="326" t="s">
        <v>1455</v>
      </c>
    </row>
    <row r="330" spans="1:5" hidden="1" x14ac:dyDescent="0.2">
      <c r="A330" s="343" t="s">
        <v>1609</v>
      </c>
      <c r="B330" s="345" t="s">
        <v>1540</v>
      </c>
      <c r="C330" s="346"/>
      <c r="D330" s="349" t="s">
        <v>56</v>
      </c>
      <c r="E330" s="327" t="s">
        <v>1454</v>
      </c>
    </row>
    <row r="331" spans="1:5" hidden="1" x14ac:dyDescent="0.2">
      <c r="A331" s="344"/>
      <c r="B331" s="347"/>
      <c r="C331" s="348"/>
      <c r="D331" s="350"/>
      <c r="E331" s="328" t="s">
        <v>1455</v>
      </c>
    </row>
    <row r="332" spans="1:5" hidden="1" x14ac:dyDescent="0.2">
      <c r="A332" s="351" t="s">
        <v>1610</v>
      </c>
      <c r="B332" s="353" t="s">
        <v>1540</v>
      </c>
      <c r="C332" s="354"/>
      <c r="D332" s="357" t="s">
        <v>56</v>
      </c>
      <c r="E332" s="325" t="s">
        <v>1454</v>
      </c>
    </row>
    <row r="333" spans="1:5" hidden="1" x14ac:dyDescent="0.2">
      <c r="A333" s="359"/>
      <c r="B333" s="360"/>
      <c r="C333" s="361"/>
      <c r="D333" s="362"/>
      <c r="E333" s="326" t="s">
        <v>1455</v>
      </c>
    </row>
    <row r="334" spans="1:5" hidden="1" x14ac:dyDescent="0.2">
      <c r="A334" s="343" t="s">
        <v>1611</v>
      </c>
      <c r="B334" s="345" t="s">
        <v>1555</v>
      </c>
      <c r="C334" s="346"/>
      <c r="D334" s="349" t="s">
        <v>56</v>
      </c>
      <c r="E334" s="327" t="s">
        <v>1454</v>
      </c>
    </row>
    <row r="335" spans="1:5" hidden="1" x14ac:dyDescent="0.2">
      <c r="A335" s="344"/>
      <c r="B335" s="347"/>
      <c r="C335" s="348"/>
      <c r="D335" s="350"/>
      <c r="E335" s="328" t="s">
        <v>1455</v>
      </c>
    </row>
    <row r="336" spans="1:5" hidden="1" x14ac:dyDescent="0.2">
      <c r="A336" s="351" t="s">
        <v>1612</v>
      </c>
      <c r="B336" s="353" t="s">
        <v>1453</v>
      </c>
      <c r="C336" s="354"/>
      <c r="D336" s="357" t="s">
        <v>56</v>
      </c>
      <c r="E336" s="325" t="s">
        <v>1454</v>
      </c>
    </row>
    <row r="337" spans="1:5" hidden="1" x14ac:dyDescent="0.2">
      <c r="A337" s="359"/>
      <c r="B337" s="360"/>
      <c r="C337" s="361"/>
      <c r="D337" s="362"/>
      <c r="E337" s="326" t="s">
        <v>1455</v>
      </c>
    </row>
    <row r="338" spans="1:5" hidden="1" x14ac:dyDescent="0.2">
      <c r="A338" s="343" t="s">
        <v>1613</v>
      </c>
      <c r="B338" s="345" t="s">
        <v>1530</v>
      </c>
      <c r="C338" s="346"/>
      <c r="D338" s="349" t="s">
        <v>56</v>
      </c>
      <c r="E338" s="327" t="s">
        <v>1454</v>
      </c>
    </row>
    <row r="339" spans="1:5" hidden="1" x14ac:dyDescent="0.2">
      <c r="A339" s="344"/>
      <c r="B339" s="347"/>
      <c r="C339" s="348"/>
      <c r="D339" s="350"/>
      <c r="E339" s="328" t="s">
        <v>1455</v>
      </c>
    </row>
    <row r="340" spans="1:5" hidden="1" x14ac:dyDescent="0.2">
      <c r="A340" s="351" t="s">
        <v>1614</v>
      </c>
      <c r="B340" s="353" t="s">
        <v>1590</v>
      </c>
      <c r="C340" s="354"/>
      <c r="D340" s="357" t="s">
        <v>56</v>
      </c>
      <c r="E340" s="325" t="s">
        <v>1454</v>
      </c>
    </row>
    <row r="341" spans="1:5" hidden="1" x14ac:dyDescent="0.2">
      <c r="A341" s="359"/>
      <c r="B341" s="360"/>
      <c r="C341" s="361"/>
      <c r="D341" s="362"/>
      <c r="E341" s="326" t="s">
        <v>1455</v>
      </c>
    </row>
    <row r="342" spans="1:5" hidden="1" x14ac:dyDescent="0.2">
      <c r="A342" s="343" t="s">
        <v>1615</v>
      </c>
      <c r="B342" s="345" t="s">
        <v>1540</v>
      </c>
      <c r="C342" s="346"/>
      <c r="D342" s="349" t="s">
        <v>56</v>
      </c>
      <c r="E342" s="327" t="s">
        <v>1454</v>
      </c>
    </row>
    <row r="343" spans="1:5" hidden="1" x14ac:dyDescent="0.2">
      <c r="A343" s="344"/>
      <c r="B343" s="347"/>
      <c r="C343" s="348"/>
      <c r="D343" s="350"/>
      <c r="E343" s="328" t="s">
        <v>1455</v>
      </c>
    </row>
    <row r="344" spans="1:5" hidden="1" x14ac:dyDescent="0.2">
      <c r="A344" s="351" t="s">
        <v>1555</v>
      </c>
      <c r="B344" s="353"/>
      <c r="C344" s="354"/>
      <c r="D344" s="357" t="s">
        <v>56</v>
      </c>
      <c r="E344" s="325" t="s">
        <v>1454</v>
      </c>
    </row>
    <row r="345" spans="1:5" hidden="1" x14ac:dyDescent="0.2">
      <c r="A345" s="359"/>
      <c r="B345" s="360"/>
      <c r="C345" s="361"/>
      <c r="D345" s="362"/>
      <c r="E345" s="326" t="s">
        <v>1455</v>
      </c>
    </row>
    <row r="346" spans="1:5" x14ac:dyDescent="0.2">
      <c r="A346" s="323" t="s">
        <v>1616</v>
      </c>
      <c r="B346" s="365"/>
      <c r="C346" s="366"/>
      <c r="D346" s="313" t="s">
        <v>57</v>
      </c>
      <c r="E346" s="324"/>
    </row>
    <row r="347" spans="1:5" x14ac:dyDescent="0.2">
      <c r="A347" s="321" t="s">
        <v>1617</v>
      </c>
      <c r="B347" s="363"/>
      <c r="C347" s="364"/>
      <c r="D347" s="312" t="s">
        <v>57</v>
      </c>
      <c r="E347" s="322"/>
    </row>
    <row r="348" spans="1:5" x14ac:dyDescent="0.2">
      <c r="A348" s="323" t="s">
        <v>1618</v>
      </c>
      <c r="B348" s="365"/>
      <c r="C348" s="366"/>
      <c r="D348" s="313" t="s">
        <v>57</v>
      </c>
      <c r="E348" s="324"/>
    </row>
    <row r="349" spans="1:5" x14ac:dyDescent="0.2">
      <c r="A349" s="321" t="s">
        <v>1619</v>
      </c>
      <c r="B349" s="363"/>
      <c r="C349" s="364"/>
      <c r="D349" s="312" t="s">
        <v>57</v>
      </c>
      <c r="E349" s="322"/>
    </row>
    <row r="350" spans="1:5" hidden="1" x14ac:dyDescent="0.2">
      <c r="A350" s="343" t="s">
        <v>1620</v>
      </c>
      <c r="B350" s="345"/>
      <c r="C350" s="346"/>
      <c r="D350" s="349" t="s">
        <v>57</v>
      </c>
      <c r="E350" s="327" t="s">
        <v>1454</v>
      </c>
    </row>
    <row r="351" spans="1:5" hidden="1" x14ac:dyDescent="0.2">
      <c r="A351" s="344"/>
      <c r="B351" s="347"/>
      <c r="C351" s="348"/>
      <c r="D351" s="350"/>
      <c r="E351" s="328" t="s">
        <v>1455</v>
      </c>
    </row>
    <row r="352" spans="1:5" x14ac:dyDescent="0.2">
      <c r="A352" s="321" t="s">
        <v>1621</v>
      </c>
      <c r="B352" s="363"/>
      <c r="C352" s="364"/>
      <c r="D352" s="312" t="s">
        <v>57</v>
      </c>
      <c r="E352" s="322"/>
    </row>
    <row r="353" spans="1:5" hidden="1" x14ac:dyDescent="0.2">
      <c r="A353" s="343" t="s">
        <v>1622</v>
      </c>
      <c r="B353" s="345"/>
      <c r="C353" s="346"/>
      <c r="D353" s="349" t="s">
        <v>57</v>
      </c>
      <c r="E353" s="327" t="s">
        <v>1454</v>
      </c>
    </row>
    <row r="354" spans="1:5" hidden="1" x14ac:dyDescent="0.2">
      <c r="A354" s="344"/>
      <c r="B354" s="347"/>
      <c r="C354" s="348"/>
      <c r="D354" s="350"/>
      <c r="E354" s="328" t="s">
        <v>1455</v>
      </c>
    </row>
    <row r="355" spans="1:5" hidden="1" x14ac:dyDescent="0.2">
      <c r="A355" s="351" t="s">
        <v>1623</v>
      </c>
      <c r="B355" s="353"/>
      <c r="C355" s="354"/>
      <c r="D355" s="357" t="s">
        <v>57</v>
      </c>
      <c r="E355" s="325" t="s">
        <v>1454</v>
      </c>
    </row>
    <row r="356" spans="1:5" hidden="1" x14ac:dyDescent="0.2">
      <c r="A356" s="359"/>
      <c r="B356" s="360"/>
      <c r="C356" s="361"/>
      <c r="D356" s="362"/>
      <c r="E356" s="326" t="s">
        <v>1455</v>
      </c>
    </row>
    <row r="357" spans="1:5" hidden="1" x14ac:dyDescent="0.2">
      <c r="A357" s="343" t="s">
        <v>1624</v>
      </c>
      <c r="B357" s="345" t="s">
        <v>1625</v>
      </c>
      <c r="C357" s="346"/>
      <c r="D357" s="349" t="s">
        <v>57</v>
      </c>
      <c r="E357" s="327" t="s">
        <v>1454</v>
      </c>
    </row>
    <row r="358" spans="1:5" hidden="1" x14ac:dyDescent="0.2">
      <c r="A358" s="344"/>
      <c r="B358" s="347"/>
      <c r="C358" s="348"/>
      <c r="D358" s="350"/>
      <c r="E358" s="328" t="s">
        <v>1455</v>
      </c>
    </row>
    <row r="359" spans="1:5" hidden="1" x14ac:dyDescent="0.2">
      <c r="A359" s="351" t="s">
        <v>1626</v>
      </c>
      <c r="B359" s="353" t="s">
        <v>1625</v>
      </c>
      <c r="C359" s="354"/>
      <c r="D359" s="357" t="s">
        <v>57</v>
      </c>
      <c r="E359" s="325" t="s">
        <v>1454</v>
      </c>
    </row>
    <row r="360" spans="1:5" hidden="1" x14ac:dyDescent="0.2">
      <c r="A360" s="359"/>
      <c r="B360" s="360"/>
      <c r="C360" s="361"/>
      <c r="D360" s="362"/>
      <c r="E360" s="326" t="s">
        <v>1455</v>
      </c>
    </row>
    <row r="361" spans="1:5" hidden="1" x14ac:dyDescent="0.2">
      <c r="A361" s="343" t="s">
        <v>1627</v>
      </c>
      <c r="B361" s="345" t="s">
        <v>1625</v>
      </c>
      <c r="C361" s="346"/>
      <c r="D361" s="349" t="s">
        <v>57</v>
      </c>
      <c r="E361" s="327" t="s">
        <v>1454</v>
      </c>
    </row>
    <row r="362" spans="1:5" hidden="1" x14ac:dyDescent="0.2">
      <c r="A362" s="344"/>
      <c r="B362" s="347"/>
      <c r="C362" s="348"/>
      <c r="D362" s="350"/>
      <c r="E362" s="328" t="s">
        <v>1455</v>
      </c>
    </row>
    <row r="363" spans="1:5" hidden="1" x14ac:dyDescent="0.2">
      <c r="A363" s="351" t="s">
        <v>1628</v>
      </c>
      <c r="B363" s="353" t="s">
        <v>1625</v>
      </c>
      <c r="C363" s="354"/>
      <c r="D363" s="357" t="s">
        <v>57</v>
      </c>
      <c r="E363" s="325" t="s">
        <v>1454</v>
      </c>
    </row>
    <row r="364" spans="1:5" hidden="1" x14ac:dyDescent="0.2">
      <c r="A364" s="359"/>
      <c r="B364" s="360"/>
      <c r="C364" s="361"/>
      <c r="D364" s="362"/>
      <c r="E364" s="326" t="s">
        <v>1455</v>
      </c>
    </row>
    <row r="365" spans="1:5" hidden="1" x14ac:dyDescent="0.2">
      <c r="A365" s="343" t="s">
        <v>1629</v>
      </c>
      <c r="B365" s="345" t="s">
        <v>1625</v>
      </c>
      <c r="C365" s="346"/>
      <c r="D365" s="349" t="s">
        <v>57</v>
      </c>
      <c r="E365" s="327" t="s">
        <v>1454</v>
      </c>
    </row>
    <row r="366" spans="1:5" hidden="1" x14ac:dyDescent="0.2">
      <c r="A366" s="344"/>
      <c r="B366" s="347"/>
      <c r="C366" s="348"/>
      <c r="D366" s="350"/>
      <c r="E366" s="328" t="s">
        <v>1455</v>
      </c>
    </row>
    <row r="367" spans="1:5" hidden="1" x14ac:dyDescent="0.2">
      <c r="A367" s="351" t="s">
        <v>1630</v>
      </c>
      <c r="B367" s="353" t="s">
        <v>1625</v>
      </c>
      <c r="C367" s="354"/>
      <c r="D367" s="357" t="s">
        <v>57</v>
      </c>
      <c r="E367" s="325" t="s">
        <v>1454</v>
      </c>
    </row>
    <row r="368" spans="1:5" hidden="1" x14ac:dyDescent="0.2">
      <c r="A368" s="359"/>
      <c r="B368" s="360"/>
      <c r="C368" s="361"/>
      <c r="D368" s="362"/>
      <c r="E368" s="326" t="s">
        <v>1455</v>
      </c>
    </row>
    <row r="369" spans="1:5" hidden="1" x14ac:dyDescent="0.2">
      <c r="A369" s="343" t="s">
        <v>1631</v>
      </c>
      <c r="B369" s="345" t="s">
        <v>1625</v>
      </c>
      <c r="C369" s="346"/>
      <c r="D369" s="349" t="s">
        <v>57</v>
      </c>
      <c r="E369" s="327" t="s">
        <v>1454</v>
      </c>
    </row>
    <row r="370" spans="1:5" hidden="1" x14ac:dyDescent="0.2">
      <c r="A370" s="344"/>
      <c r="B370" s="347"/>
      <c r="C370" s="348"/>
      <c r="D370" s="350"/>
      <c r="E370" s="328" t="s">
        <v>1455</v>
      </c>
    </row>
    <row r="371" spans="1:5" hidden="1" x14ac:dyDescent="0.2">
      <c r="A371" s="351" t="s">
        <v>1632</v>
      </c>
      <c r="B371" s="353" t="s">
        <v>1625</v>
      </c>
      <c r="C371" s="354"/>
      <c r="D371" s="357" t="s">
        <v>57</v>
      </c>
      <c r="E371" s="325" t="s">
        <v>1454</v>
      </c>
    </row>
    <row r="372" spans="1:5" hidden="1" x14ac:dyDescent="0.2">
      <c r="A372" s="359"/>
      <c r="B372" s="360"/>
      <c r="C372" s="361"/>
      <c r="D372" s="362"/>
      <c r="E372" s="326" t="s">
        <v>1455</v>
      </c>
    </row>
    <row r="373" spans="1:5" hidden="1" x14ac:dyDescent="0.2">
      <c r="A373" s="343" t="s">
        <v>1633</v>
      </c>
      <c r="B373" s="345" t="s">
        <v>1625</v>
      </c>
      <c r="C373" s="346"/>
      <c r="D373" s="349" t="s">
        <v>57</v>
      </c>
      <c r="E373" s="327" t="s">
        <v>1454</v>
      </c>
    </row>
    <row r="374" spans="1:5" hidden="1" x14ac:dyDescent="0.2">
      <c r="A374" s="344"/>
      <c r="B374" s="347"/>
      <c r="C374" s="348"/>
      <c r="D374" s="350"/>
      <c r="E374" s="328" t="s">
        <v>1455</v>
      </c>
    </row>
    <row r="375" spans="1:5" hidden="1" x14ac:dyDescent="0.2">
      <c r="A375" s="351" t="s">
        <v>1634</v>
      </c>
      <c r="B375" s="353" t="s">
        <v>1625</v>
      </c>
      <c r="C375" s="354"/>
      <c r="D375" s="357" t="s">
        <v>57</v>
      </c>
      <c r="E375" s="325" t="s">
        <v>1454</v>
      </c>
    </row>
    <row r="376" spans="1:5" hidden="1" x14ac:dyDescent="0.2">
      <c r="A376" s="359"/>
      <c r="B376" s="360"/>
      <c r="C376" s="361"/>
      <c r="D376" s="362"/>
      <c r="E376" s="326" t="s">
        <v>1455</v>
      </c>
    </row>
    <row r="377" spans="1:5" hidden="1" x14ac:dyDescent="0.2">
      <c r="A377" s="343" t="s">
        <v>1635</v>
      </c>
      <c r="B377" s="345" t="s">
        <v>1625</v>
      </c>
      <c r="C377" s="346"/>
      <c r="D377" s="349" t="s">
        <v>57</v>
      </c>
      <c r="E377" s="327" t="s">
        <v>1454</v>
      </c>
    </row>
    <row r="378" spans="1:5" hidden="1" x14ac:dyDescent="0.2">
      <c r="A378" s="344"/>
      <c r="B378" s="347"/>
      <c r="C378" s="348"/>
      <c r="D378" s="350"/>
      <c r="E378" s="328" t="s">
        <v>1455</v>
      </c>
    </row>
    <row r="379" spans="1:5" hidden="1" x14ac:dyDescent="0.2">
      <c r="A379" s="351" t="s">
        <v>1636</v>
      </c>
      <c r="B379" s="353" t="s">
        <v>1625</v>
      </c>
      <c r="C379" s="354"/>
      <c r="D379" s="357" t="s">
        <v>57</v>
      </c>
      <c r="E379" s="325" t="s">
        <v>1454</v>
      </c>
    </row>
    <row r="380" spans="1:5" hidden="1" x14ac:dyDescent="0.2">
      <c r="A380" s="359"/>
      <c r="B380" s="360"/>
      <c r="C380" s="361"/>
      <c r="D380" s="362"/>
      <c r="E380" s="326" t="s">
        <v>1455</v>
      </c>
    </row>
    <row r="381" spans="1:5" hidden="1" x14ac:dyDescent="0.2">
      <c r="A381" s="343" t="s">
        <v>1637</v>
      </c>
      <c r="B381" s="345" t="s">
        <v>1625</v>
      </c>
      <c r="C381" s="346"/>
      <c r="D381" s="349" t="s">
        <v>57</v>
      </c>
      <c r="E381" s="327" t="s">
        <v>1454</v>
      </c>
    </row>
    <row r="382" spans="1:5" hidden="1" x14ac:dyDescent="0.2">
      <c r="A382" s="344"/>
      <c r="B382" s="347"/>
      <c r="C382" s="348"/>
      <c r="D382" s="350"/>
      <c r="E382" s="328" t="s">
        <v>1455</v>
      </c>
    </row>
    <row r="383" spans="1:5" hidden="1" x14ac:dyDescent="0.2">
      <c r="A383" s="351" t="s">
        <v>1638</v>
      </c>
      <c r="B383" s="353" t="s">
        <v>1639</v>
      </c>
      <c r="C383" s="354"/>
      <c r="D383" s="357" t="s">
        <v>57</v>
      </c>
      <c r="E383" s="325" t="s">
        <v>1454</v>
      </c>
    </row>
    <row r="384" spans="1:5" hidden="1" x14ac:dyDescent="0.2">
      <c r="A384" s="359"/>
      <c r="B384" s="360"/>
      <c r="C384" s="361"/>
      <c r="D384" s="362"/>
      <c r="E384" s="326" t="s">
        <v>1455</v>
      </c>
    </row>
    <row r="385" spans="1:5" hidden="1" x14ac:dyDescent="0.2">
      <c r="A385" s="343" t="s">
        <v>1640</v>
      </c>
      <c r="B385" s="345" t="s">
        <v>1639</v>
      </c>
      <c r="C385" s="346"/>
      <c r="D385" s="349" t="s">
        <v>57</v>
      </c>
      <c r="E385" s="327" t="s">
        <v>1454</v>
      </c>
    </row>
    <row r="386" spans="1:5" hidden="1" x14ac:dyDescent="0.2">
      <c r="A386" s="344"/>
      <c r="B386" s="347"/>
      <c r="C386" s="348"/>
      <c r="D386" s="350"/>
      <c r="E386" s="328" t="s">
        <v>1455</v>
      </c>
    </row>
    <row r="387" spans="1:5" hidden="1" x14ac:dyDescent="0.2">
      <c r="A387" s="351" t="s">
        <v>1641</v>
      </c>
      <c r="B387" s="353" t="s">
        <v>1639</v>
      </c>
      <c r="C387" s="354"/>
      <c r="D387" s="357" t="s">
        <v>57</v>
      </c>
      <c r="E387" s="325" t="s">
        <v>1454</v>
      </c>
    </row>
    <row r="388" spans="1:5" hidden="1" x14ac:dyDescent="0.2">
      <c r="A388" s="359"/>
      <c r="B388" s="360"/>
      <c r="C388" s="361"/>
      <c r="D388" s="362"/>
      <c r="E388" s="326" t="s">
        <v>1455</v>
      </c>
    </row>
    <row r="389" spans="1:5" hidden="1" x14ac:dyDescent="0.2">
      <c r="A389" s="343" t="s">
        <v>1642</v>
      </c>
      <c r="B389" s="345" t="s">
        <v>1639</v>
      </c>
      <c r="C389" s="346"/>
      <c r="D389" s="349" t="s">
        <v>57</v>
      </c>
      <c r="E389" s="327" t="s">
        <v>1454</v>
      </c>
    </row>
    <row r="390" spans="1:5" hidden="1" x14ac:dyDescent="0.2">
      <c r="A390" s="344"/>
      <c r="B390" s="347"/>
      <c r="C390" s="348"/>
      <c r="D390" s="350"/>
      <c r="E390" s="328" t="s">
        <v>1455</v>
      </c>
    </row>
    <row r="391" spans="1:5" hidden="1" x14ac:dyDescent="0.2">
      <c r="A391" s="351" t="s">
        <v>1643</v>
      </c>
      <c r="B391" s="353" t="s">
        <v>1639</v>
      </c>
      <c r="C391" s="354"/>
      <c r="D391" s="357" t="s">
        <v>57</v>
      </c>
      <c r="E391" s="325" t="s">
        <v>1454</v>
      </c>
    </row>
    <row r="392" spans="1:5" hidden="1" x14ac:dyDescent="0.2">
      <c r="A392" s="359"/>
      <c r="B392" s="360"/>
      <c r="C392" s="361"/>
      <c r="D392" s="362"/>
      <c r="E392" s="326" t="s">
        <v>1455</v>
      </c>
    </row>
    <row r="393" spans="1:5" hidden="1" x14ac:dyDescent="0.2">
      <c r="A393" s="343" t="s">
        <v>1644</v>
      </c>
      <c r="B393" s="345" t="s">
        <v>1645</v>
      </c>
      <c r="C393" s="346"/>
      <c r="D393" s="349" t="s">
        <v>57</v>
      </c>
      <c r="E393" s="327" t="s">
        <v>1454</v>
      </c>
    </row>
    <row r="394" spans="1:5" hidden="1" x14ac:dyDescent="0.2">
      <c r="A394" s="344"/>
      <c r="B394" s="347"/>
      <c r="C394" s="348"/>
      <c r="D394" s="350"/>
      <c r="E394" s="328" t="s">
        <v>1455</v>
      </c>
    </row>
    <row r="395" spans="1:5" hidden="1" x14ac:dyDescent="0.2">
      <c r="A395" s="351" t="s">
        <v>1646</v>
      </c>
      <c r="B395" s="353" t="s">
        <v>1647</v>
      </c>
      <c r="C395" s="354"/>
      <c r="D395" s="357" t="s">
        <v>57</v>
      </c>
      <c r="E395" s="325" t="s">
        <v>1454</v>
      </c>
    </row>
    <row r="396" spans="1:5" hidden="1" x14ac:dyDescent="0.2">
      <c r="A396" s="359"/>
      <c r="B396" s="360"/>
      <c r="C396" s="361"/>
      <c r="D396" s="362"/>
      <c r="E396" s="326" t="s">
        <v>1455</v>
      </c>
    </row>
    <row r="397" spans="1:5" hidden="1" x14ac:dyDescent="0.2">
      <c r="A397" s="343" t="s">
        <v>1648</v>
      </c>
      <c r="B397" s="345" t="s">
        <v>1645</v>
      </c>
      <c r="C397" s="346"/>
      <c r="D397" s="349" t="s">
        <v>57</v>
      </c>
      <c r="E397" s="327" t="s">
        <v>1454</v>
      </c>
    </row>
    <row r="398" spans="1:5" hidden="1" x14ac:dyDescent="0.2">
      <c r="A398" s="344"/>
      <c r="B398" s="347"/>
      <c r="C398" s="348"/>
      <c r="D398" s="350"/>
      <c r="E398" s="328" t="s">
        <v>1455</v>
      </c>
    </row>
    <row r="399" spans="1:5" hidden="1" x14ac:dyDescent="0.2">
      <c r="A399" s="351" t="s">
        <v>1649</v>
      </c>
      <c r="B399" s="353" t="s">
        <v>1645</v>
      </c>
      <c r="C399" s="354"/>
      <c r="D399" s="357" t="s">
        <v>57</v>
      </c>
      <c r="E399" s="325" t="s">
        <v>1454</v>
      </c>
    </row>
    <row r="400" spans="1:5" hidden="1" x14ac:dyDescent="0.2">
      <c r="A400" s="359"/>
      <c r="B400" s="360"/>
      <c r="C400" s="361"/>
      <c r="D400" s="362"/>
      <c r="E400" s="326" t="s">
        <v>1455</v>
      </c>
    </row>
    <row r="401" spans="1:5" hidden="1" x14ac:dyDescent="0.2">
      <c r="A401" s="343" t="s">
        <v>1650</v>
      </c>
      <c r="B401" s="345" t="s">
        <v>1645</v>
      </c>
      <c r="C401" s="346"/>
      <c r="D401" s="349" t="s">
        <v>57</v>
      </c>
      <c r="E401" s="327" t="s">
        <v>1454</v>
      </c>
    </row>
    <row r="402" spans="1:5" hidden="1" x14ac:dyDescent="0.2">
      <c r="A402" s="344"/>
      <c r="B402" s="347"/>
      <c r="C402" s="348"/>
      <c r="D402" s="350"/>
      <c r="E402" s="328" t="s">
        <v>1455</v>
      </c>
    </row>
    <row r="403" spans="1:5" hidden="1" x14ac:dyDescent="0.2">
      <c r="A403" s="351" t="s">
        <v>1651</v>
      </c>
      <c r="B403" s="353" t="s">
        <v>1645</v>
      </c>
      <c r="C403" s="354"/>
      <c r="D403" s="357" t="s">
        <v>57</v>
      </c>
      <c r="E403" s="325" t="s">
        <v>1454</v>
      </c>
    </row>
    <row r="404" spans="1:5" hidden="1" x14ac:dyDescent="0.2">
      <c r="A404" s="359"/>
      <c r="B404" s="360"/>
      <c r="C404" s="361"/>
      <c r="D404" s="362"/>
      <c r="E404" s="326" t="s">
        <v>1455</v>
      </c>
    </row>
    <row r="405" spans="1:5" hidden="1" x14ac:dyDescent="0.2">
      <c r="A405" s="343" t="s">
        <v>1652</v>
      </c>
      <c r="B405" s="345" t="s">
        <v>1645</v>
      </c>
      <c r="C405" s="346"/>
      <c r="D405" s="349" t="s">
        <v>57</v>
      </c>
      <c r="E405" s="327" t="s">
        <v>1454</v>
      </c>
    </row>
    <row r="406" spans="1:5" hidden="1" x14ac:dyDescent="0.2">
      <c r="A406" s="344"/>
      <c r="B406" s="347"/>
      <c r="C406" s="348"/>
      <c r="D406" s="350"/>
      <c r="E406" s="328" t="s">
        <v>1455</v>
      </c>
    </row>
    <row r="407" spans="1:5" hidden="1" x14ac:dyDescent="0.2">
      <c r="A407" s="351" t="s">
        <v>1653</v>
      </c>
      <c r="B407" s="353" t="s">
        <v>1645</v>
      </c>
      <c r="C407" s="354"/>
      <c r="D407" s="357" t="s">
        <v>57</v>
      </c>
      <c r="E407" s="325" t="s">
        <v>1454</v>
      </c>
    </row>
    <row r="408" spans="1:5" hidden="1" x14ac:dyDescent="0.2">
      <c r="A408" s="359"/>
      <c r="B408" s="360"/>
      <c r="C408" s="361"/>
      <c r="D408" s="362"/>
      <c r="E408" s="326" t="s">
        <v>1455</v>
      </c>
    </row>
    <row r="409" spans="1:5" hidden="1" x14ac:dyDescent="0.2">
      <c r="A409" s="343" t="s">
        <v>1654</v>
      </c>
      <c r="B409" s="345" t="s">
        <v>1625</v>
      </c>
      <c r="C409" s="346"/>
      <c r="D409" s="349" t="s">
        <v>57</v>
      </c>
      <c r="E409" s="327" t="s">
        <v>1454</v>
      </c>
    </row>
    <row r="410" spans="1:5" hidden="1" x14ac:dyDescent="0.2">
      <c r="A410" s="344"/>
      <c r="B410" s="347"/>
      <c r="C410" s="348"/>
      <c r="D410" s="350"/>
      <c r="E410" s="328" t="s">
        <v>1455</v>
      </c>
    </row>
    <row r="411" spans="1:5" hidden="1" x14ac:dyDescent="0.2">
      <c r="A411" s="351" t="s">
        <v>1655</v>
      </c>
      <c r="B411" s="353" t="s">
        <v>1645</v>
      </c>
      <c r="C411" s="354"/>
      <c r="D411" s="357" t="s">
        <v>57</v>
      </c>
      <c r="E411" s="325" t="s">
        <v>1454</v>
      </c>
    </row>
    <row r="412" spans="1:5" hidden="1" x14ac:dyDescent="0.2">
      <c r="A412" s="359"/>
      <c r="B412" s="360"/>
      <c r="C412" s="361"/>
      <c r="D412" s="362"/>
      <c r="E412" s="326" t="s">
        <v>1455</v>
      </c>
    </row>
    <row r="413" spans="1:5" hidden="1" x14ac:dyDescent="0.2">
      <c r="A413" s="343" t="s">
        <v>1656</v>
      </c>
      <c r="B413" s="345" t="s">
        <v>1657</v>
      </c>
      <c r="C413" s="346"/>
      <c r="D413" s="349" t="s">
        <v>57</v>
      </c>
      <c r="E413" s="327" t="s">
        <v>1454</v>
      </c>
    </row>
    <row r="414" spans="1:5" hidden="1" x14ac:dyDescent="0.2">
      <c r="A414" s="344"/>
      <c r="B414" s="347"/>
      <c r="C414" s="348"/>
      <c r="D414" s="350"/>
      <c r="E414" s="328" t="s">
        <v>1455</v>
      </c>
    </row>
    <row r="415" spans="1:5" hidden="1" x14ac:dyDescent="0.2">
      <c r="A415" s="351" t="s">
        <v>1658</v>
      </c>
      <c r="B415" s="353" t="s">
        <v>1657</v>
      </c>
      <c r="C415" s="354"/>
      <c r="D415" s="357" t="s">
        <v>57</v>
      </c>
      <c r="E415" s="325" t="s">
        <v>1454</v>
      </c>
    </row>
    <row r="416" spans="1:5" hidden="1" x14ac:dyDescent="0.2">
      <c r="A416" s="359"/>
      <c r="B416" s="360"/>
      <c r="C416" s="361"/>
      <c r="D416" s="362"/>
      <c r="E416" s="326" t="s">
        <v>1455</v>
      </c>
    </row>
    <row r="417" spans="1:5" hidden="1" x14ac:dyDescent="0.2">
      <c r="A417" s="343" t="s">
        <v>1659</v>
      </c>
      <c r="B417" s="345" t="s">
        <v>1657</v>
      </c>
      <c r="C417" s="346"/>
      <c r="D417" s="349" t="s">
        <v>57</v>
      </c>
      <c r="E417" s="327" t="s">
        <v>1454</v>
      </c>
    </row>
    <row r="418" spans="1:5" hidden="1" x14ac:dyDescent="0.2">
      <c r="A418" s="344"/>
      <c r="B418" s="347"/>
      <c r="C418" s="348"/>
      <c r="D418" s="350"/>
      <c r="E418" s="328" t="s">
        <v>1455</v>
      </c>
    </row>
    <row r="419" spans="1:5" hidden="1" x14ac:dyDescent="0.2">
      <c r="A419" s="351" t="s">
        <v>1660</v>
      </c>
      <c r="B419" s="353" t="s">
        <v>1657</v>
      </c>
      <c r="C419" s="354"/>
      <c r="D419" s="357" t="s">
        <v>57</v>
      </c>
      <c r="E419" s="325" t="s">
        <v>1454</v>
      </c>
    </row>
    <row r="420" spans="1:5" hidden="1" x14ac:dyDescent="0.2">
      <c r="A420" s="359"/>
      <c r="B420" s="360"/>
      <c r="C420" s="361"/>
      <c r="D420" s="362"/>
      <c r="E420" s="326" t="s">
        <v>1455</v>
      </c>
    </row>
    <row r="421" spans="1:5" hidden="1" x14ac:dyDescent="0.2">
      <c r="A421" s="343" t="s">
        <v>1661</v>
      </c>
      <c r="B421" s="345" t="s">
        <v>1657</v>
      </c>
      <c r="C421" s="346"/>
      <c r="D421" s="349" t="s">
        <v>57</v>
      </c>
      <c r="E421" s="327" t="s">
        <v>1454</v>
      </c>
    </row>
    <row r="422" spans="1:5" hidden="1" x14ac:dyDescent="0.2">
      <c r="A422" s="344"/>
      <c r="B422" s="347"/>
      <c r="C422" s="348"/>
      <c r="D422" s="350"/>
      <c r="E422" s="328" t="s">
        <v>1455</v>
      </c>
    </row>
    <row r="423" spans="1:5" hidden="1" x14ac:dyDescent="0.2">
      <c r="A423" s="351" t="s">
        <v>1662</v>
      </c>
      <c r="B423" s="353" t="s">
        <v>1657</v>
      </c>
      <c r="C423" s="354"/>
      <c r="D423" s="357" t="s">
        <v>57</v>
      </c>
      <c r="E423" s="325" t="s">
        <v>1454</v>
      </c>
    </row>
    <row r="424" spans="1:5" hidden="1" x14ac:dyDescent="0.2">
      <c r="A424" s="359"/>
      <c r="B424" s="360"/>
      <c r="C424" s="361"/>
      <c r="D424" s="362"/>
      <c r="E424" s="326" t="s">
        <v>1455</v>
      </c>
    </row>
    <row r="425" spans="1:5" hidden="1" x14ac:dyDescent="0.2">
      <c r="A425" s="343" t="s">
        <v>1663</v>
      </c>
      <c r="B425" s="345" t="s">
        <v>1657</v>
      </c>
      <c r="C425" s="346"/>
      <c r="D425" s="349" t="s">
        <v>57</v>
      </c>
      <c r="E425" s="327" t="s">
        <v>1454</v>
      </c>
    </row>
    <row r="426" spans="1:5" hidden="1" x14ac:dyDescent="0.2">
      <c r="A426" s="344"/>
      <c r="B426" s="347"/>
      <c r="C426" s="348"/>
      <c r="D426" s="350"/>
      <c r="E426" s="328" t="s">
        <v>1455</v>
      </c>
    </row>
    <row r="427" spans="1:5" hidden="1" x14ac:dyDescent="0.2">
      <c r="A427" s="351" t="s">
        <v>1664</v>
      </c>
      <c r="B427" s="353" t="s">
        <v>1657</v>
      </c>
      <c r="C427" s="354"/>
      <c r="D427" s="357" t="s">
        <v>57</v>
      </c>
      <c r="E427" s="325" t="s">
        <v>1454</v>
      </c>
    </row>
    <row r="428" spans="1:5" hidden="1" x14ac:dyDescent="0.2">
      <c r="A428" s="359"/>
      <c r="B428" s="360"/>
      <c r="C428" s="361"/>
      <c r="D428" s="362"/>
      <c r="E428" s="326" t="s">
        <v>1455</v>
      </c>
    </row>
    <row r="429" spans="1:5" hidden="1" x14ac:dyDescent="0.2">
      <c r="A429" s="343" t="s">
        <v>1665</v>
      </c>
      <c r="B429" s="345" t="s">
        <v>1639</v>
      </c>
      <c r="C429" s="346"/>
      <c r="D429" s="349" t="s">
        <v>57</v>
      </c>
      <c r="E429" s="327" t="s">
        <v>1454</v>
      </c>
    </row>
    <row r="430" spans="1:5" hidden="1" x14ac:dyDescent="0.2">
      <c r="A430" s="344"/>
      <c r="B430" s="347"/>
      <c r="C430" s="348"/>
      <c r="D430" s="350"/>
      <c r="E430" s="328" t="s">
        <v>1455</v>
      </c>
    </row>
    <row r="431" spans="1:5" hidden="1" x14ac:dyDescent="0.2">
      <c r="A431" s="351" t="s">
        <v>1666</v>
      </c>
      <c r="B431" s="353" t="s">
        <v>1657</v>
      </c>
      <c r="C431" s="354"/>
      <c r="D431" s="357" t="s">
        <v>57</v>
      </c>
      <c r="E431" s="325" t="s">
        <v>1454</v>
      </c>
    </row>
    <row r="432" spans="1:5" hidden="1" x14ac:dyDescent="0.2">
      <c r="A432" s="359"/>
      <c r="B432" s="360"/>
      <c r="C432" s="361"/>
      <c r="D432" s="362"/>
      <c r="E432" s="326" t="s">
        <v>1455</v>
      </c>
    </row>
    <row r="433" spans="1:5" hidden="1" x14ac:dyDescent="0.2">
      <c r="A433" s="343" t="s">
        <v>1667</v>
      </c>
      <c r="B433" s="345" t="s">
        <v>1657</v>
      </c>
      <c r="C433" s="346"/>
      <c r="D433" s="349" t="s">
        <v>57</v>
      </c>
      <c r="E433" s="327" t="s">
        <v>1454</v>
      </c>
    </row>
    <row r="434" spans="1:5" hidden="1" x14ac:dyDescent="0.2">
      <c r="A434" s="344"/>
      <c r="B434" s="347"/>
      <c r="C434" s="348"/>
      <c r="D434" s="350"/>
      <c r="E434" s="328" t="s">
        <v>1455</v>
      </c>
    </row>
    <row r="435" spans="1:5" hidden="1" x14ac:dyDescent="0.2">
      <c r="A435" s="351" t="s">
        <v>1668</v>
      </c>
      <c r="B435" s="353" t="s">
        <v>1647</v>
      </c>
      <c r="C435" s="354"/>
      <c r="D435" s="357" t="s">
        <v>57</v>
      </c>
      <c r="E435" s="325" t="s">
        <v>1454</v>
      </c>
    </row>
    <row r="436" spans="1:5" hidden="1" x14ac:dyDescent="0.2">
      <c r="A436" s="359"/>
      <c r="B436" s="360"/>
      <c r="C436" s="361"/>
      <c r="D436" s="362"/>
      <c r="E436" s="326" t="s">
        <v>1455</v>
      </c>
    </row>
    <row r="437" spans="1:5" hidden="1" x14ac:dyDescent="0.2">
      <c r="A437" s="343" t="s">
        <v>1669</v>
      </c>
      <c r="B437" s="345" t="s">
        <v>1647</v>
      </c>
      <c r="C437" s="346"/>
      <c r="D437" s="349" t="s">
        <v>57</v>
      </c>
      <c r="E437" s="327" t="s">
        <v>1454</v>
      </c>
    </row>
    <row r="438" spans="1:5" hidden="1" x14ac:dyDescent="0.2">
      <c r="A438" s="344"/>
      <c r="B438" s="347"/>
      <c r="C438" s="348"/>
      <c r="D438" s="350"/>
      <c r="E438" s="328" t="s">
        <v>1455</v>
      </c>
    </row>
    <row r="439" spans="1:5" hidden="1" x14ac:dyDescent="0.2">
      <c r="A439" s="351" t="s">
        <v>1670</v>
      </c>
      <c r="B439" s="353" t="s">
        <v>1647</v>
      </c>
      <c r="C439" s="354"/>
      <c r="D439" s="357" t="s">
        <v>57</v>
      </c>
      <c r="E439" s="325" t="s">
        <v>1454</v>
      </c>
    </row>
    <row r="440" spans="1:5" hidden="1" x14ac:dyDescent="0.2">
      <c r="A440" s="359"/>
      <c r="B440" s="360"/>
      <c r="C440" s="361"/>
      <c r="D440" s="362"/>
      <c r="E440" s="326" t="s">
        <v>1455</v>
      </c>
    </row>
    <row r="441" spans="1:5" hidden="1" x14ac:dyDescent="0.2">
      <c r="A441" s="343" t="s">
        <v>1671</v>
      </c>
      <c r="B441" s="345" t="s">
        <v>1647</v>
      </c>
      <c r="C441" s="346"/>
      <c r="D441" s="349" t="s">
        <v>57</v>
      </c>
      <c r="E441" s="327" t="s">
        <v>1454</v>
      </c>
    </row>
    <row r="442" spans="1:5" hidden="1" x14ac:dyDescent="0.2">
      <c r="A442" s="344"/>
      <c r="B442" s="347"/>
      <c r="C442" s="348"/>
      <c r="D442" s="350"/>
      <c r="E442" s="328" t="s">
        <v>1455</v>
      </c>
    </row>
    <row r="443" spans="1:5" hidden="1" x14ac:dyDescent="0.2">
      <c r="A443" s="351" t="s">
        <v>1672</v>
      </c>
      <c r="B443" s="353" t="s">
        <v>1647</v>
      </c>
      <c r="C443" s="354"/>
      <c r="D443" s="357" t="s">
        <v>57</v>
      </c>
      <c r="E443" s="325" t="s">
        <v>1454</v>
      </c>
    </row>
    <row r="444" spans="1:5" hidden="1" x14ac:dyDescent="0.2">
      <c r="A444" s="359"/>
      <c r="B444" s="360"/>
      <c r="C444" s="361"/>
      <c r="D444" s="362"/>
      <c r="E444" s="326" t="s">
        <v>1455</v>
      </c>
    </row>
    <row r="445" spans="1:5" hidden="1" x14ac:dyDescent="0.2">
      <c r="A445" s="343" t="s">
        <v>1673</v>
      </c>
      <c r="B445" s="345" t="s">
        <v>1674</v>
      </c>
      <c r="C445" s="346"/>
      <c r="D445" s="349" t="s">
        <v>57</v>
      </c>
      <c r="E445" s="327" t="s">
        <v>1454</v>
      </c>
    </row>
    <row r="446" spans="1:5" hidden="1" x14ac:dyDescent="0.2">
      <c r="A446" s="344"/>
      <c r="B446" s="347"/>
      <c r="C446" s="348"/>
      <c r="D446" s="350"/>
      <c r="E446" s="328" t="s">
        <v>1455</v>
      </c>
    </row>
    <row r="447" spans="1:5" hidden="1" x14ac:dyDescent="0.2">
      <c r="A447" s="351" t="s">
        <v>1675</v>
      </c>
      <c r="B447" s="353" t="s">
        <v>1674</v>
      </c>
      <c r="C447" s="354"/>
      <c r="D447" s="357" t="s">
        <v>57</v>
      </c>
      <c r="E447" s="325" t="s">
        <v>1454</v>
      </c>
    </row>
    <row r="448" spans="1:5" hidden="1" x14ac:dyDescent="0.2">
      <c r="A448" s="359"/>
      <c r="B448" s="360"/>
      <c r="C448" s="361"/>
      <c r="D448" s="362"/>
      <c r="E448" s="326" t="s">
        <v>1455</v>
      </c>
    </row>
    <row r="449" spans="1:5" hidden="1" x14ac:dyDescent="0.2">
      <c r="A449" s="343" t="s">
        <v>1676</v>
      </c>
      <c r="B449" s="345" t="s">
        <v>1674</v>
      </c>
      <c r="C449" s="346"/>
      <c r="D449" s="349" t="s">
        <v>57</v>
      </c>
      <c r="E449" s="327" t="s">
        <v>1454</v>
      </c>
    </row>
    <row r="450" spans="1:5" hidden="1" x14ac:dyDescent="0.2">
      <c r="A450" s="344"/>
      <c r="B450" s="347"/>
      <c r="C450" s="348"/>
      <c r="D450" s="350"/>
      <c r="E450" s="328" t="s">
        <v>1455</v>
      </c>
    </row>
    <row r="451" spans="1:5" hidden="1" x14ac:dyDescent="0.2">
      <c r="A451" s="351" t="s">
        <v>1677</v>
      </c>
      <c r="B451" s="353" t="s">
        <v>1674</v>
      </c>
      <c r="C451" s="354"/>
      <c r="D451" s="357" t="s">
        <v>57</v>
      </c>
      <c r="E451" s="325" t="s">
        <v>1454</v>
      </c>
    </row>
    <row r="452" spans="1:5" hidden="1" x14ac:dyDescent="0.2">
      <c r="A452" s="359"/>
      <c r="B452" s="360"/>
      <c r="C452" s="361"/>
      <c r="D452" s="362"/>
      <c r="E452" s="326" t="s">
        <v>1455</v>
      </c>
    </row>
    <row r="453" spans="1:5" hidden="1" x14ac:dyDescent="0.2">
      <c r="A453" s="343" t="s">
        <v>1678</v>
      </c>
      <c r="B453" s="345" t="s">
        <v>1679</v>
      </c>
      <c r="C453" s="346"/>
      <c r="D453" s="349" t="s">
        <v>57</v>
      </c>
      <c r="E453" s="327" t="s">
        <v>1454</v>
      </c>
    </row>
    <row r="454" spans="1:5" hidden="1" x14ac:dyDescent="0.2">
      <c r="A454" s="344"/>
      <c r="B454" s="347"/>
      <c r="C454" s="348"/>
      <c r="D454" s="350"/>
      <c r="E454" s="328" t="s">
        <v>1455</v>
      </c>
    </row>
    <row r="455" spans="1:5" hidden="1" x14ac:dyDescent="0.2">
      <c r="A455" s="351" t="s">
        <v>1680</v>
      </c>
      <c r="B455" s="353" t="s">
        <v>1679</v>
      </c>
      <c r="C455" s="354"/>
      <c r="D455" s="357" t="s">
        <v>57</v>
      </c>
      <c r="E455" s="325" t="s">
        <v>1454</v>
      </c>
    </row>
    <row r="456" spans="1:5" hidden="1" x14ac:dyDescent="0.2">
      <c r="A456" s="359"/>
      <c r="B456" s="360"/>
      <c r="C456" s="361"/>
      <c r="D456" s="362"/>
      <c r="E456" s="326" t="s">
        <v>1455</v>
      </c>
    </row>
    <row r="457" spans="1:5" hidden="1" x14ac:dyDescent="0.2">
      <c r="A457" s="343" t="s">
        <v>1681</v>
      </c>
      <c r="B457" s="345" t="s">
        <v>1679</v>
      </c>
      <c r="C457" s="346"/>
      <c r="D457" s="349" t="s">
        <v>57</v>
      </c>
      <c r="E457" s="327" t="s">
        <v>1454</v>
      </c>
    </row>
    <row r="458" spans="1:5" hidden="1" x14ac:dyDescent="0.2">
      <c r="A458" s="344"/>
      <c r="B458" s="347"/>
      <c r="C458" s="348"/>
      <c r="D458" s="350"/>
      <c r="E458" s="328" t="s">
        <v>1455</v>
      </c>
    </row>
    <row r="459" spans="1:5" hidden="1" x14ac:dyDescent="0.2">
      <c r="A459" s="351" t="s">
        <v>1682</v>
      </c>
      <c r="B459" s="353" t="s">
        <v>1679</v>
      </c>
      <c r="C459" s="354"/>
      <c r="D459" s="357" t="s">
        <v>57</v>
      </c>
      <c r="E459" s="325" t="s">
        <v>1454</v>
      </c>
    </row>
    <row r="460" spans="1:5" hidden="1" x14ac:dyDescent="0.2">
      <c r="A460" s="359"/>
      <c r="B460" s="360"/>
      <c r="C460" s="361"/>
      <c r="D460" s="362"/>
      <c r="E460" s="326" t="s">
        <v>1455</v>
      </c>
    </row>
    <row r="461" spans="1:5" hidden="1" x14ac:dyDescent="0.2">
      <c r="A461" s="343" t="s">
        <v>1683</v>
      </c>
      <c r="B461" s="345" t="s">
        <v>1679</v>
      </c>
      <c r="C461" s="346"/>
      <c r="D461" s="349" t="s">
        <v>57</v>
      </c>
      <c r="E461" s="327" t="s">
        <v>1454</v>
      </c>
    </row>
    <row r="462" spans="1:5" hidden="1" x14ac:dyDescent="0.2">
      <c r="A462" s="344"/>
      <c r="B462" s="347"/>
      <c r="C462" s="348"/>
      <c r="D462" s="350"/>
      <c r="E462" s="328" t="s">
        <v>1455</v>
      </c>
    </row>
    <row r="463" spans="1:5" hidden="1" x14ac:dyDescent="0.2">
      <c r="A463" s="351" t="s">
        <v>1684</v>
      </c>
      <c r="B463" s="353" t="s">
        <v>1685</v>
      </c>
      <c r="C463" s="354"/>
      <c r="D463" s="357" t="s">
        <v>57</v>
      </c>
      <c r="E463" s="325" t="s">
        <v>1454</v>
      </c>
    </row>
    <row r="464" spans="1:5" hidden="1" x14ac:dyDescent="0.2">
      <c r="A464" s="359"/>
      <c r="B464" s="360"/>
      <c r="C464" s="361"/>
      <c r="D464" s="362"/>
      <c r="E464" s="326" t="s">
        <v>1455</v>
      </c>
    </row>
    <row r="465" spans="1:5" hidden="1" x14ac:dyDescent="0.2">
      <c r="A465" s="343" t="s">
        <v>1686</v>
      </c>
      <c r="B465" s="345" t="s">
        <v>1685</v>
      </c>
      <c r="C465" s="346"/>
      <c r="D465" s="349" t="s">
        <v>57</v>
      </c>
      <c r="E465" s="327" t="s">
        <v>1454</v>
      </c>
    </row>
    <row r="466" spans="1:5" hidden="1" x14ac:dyDescent="0.2">
      <c r="A466" s="344"/>
      <c r="B466" s="347"/>
      <c r="C466" s="348"/>
      <c r="D466" s="350"/>
      <c r="E466" s="328" t="s">
        <v>1455</v>
      </c>
    </row>
    <row r="467" spans="1:5" hidden="1" x14ac:dyDescent="0.2">
      <c r="A467" s="351" t="s">
        <v>1687</v>
      </c>
      <c r="B467" s="353" t="s">
        <v>1645</v>
      </c>
      <c r="C467" s="354"/>
      <c r="D467" s="357" t="s">
        <v>57</v>
      </c>
      <c r="E467" s="325" t="s">
        <v>1454</v>
      </c>
    </row>
    <row r="468" spans="1:5" hidden="1" x14ac:dyDescent="0.2">
      <c r="A468" s="359"/>
      <c r="B468" s="360"/>
      <c r="C468" s="361"/>
      <c r="D468" s="362"/>
      <c r="E468" s="326" t="s">
        <v>1455</v>
      </c>
    </row>
    <row r="469" spans="1:5" hidden="1" x14ac:dyDescent="0.2">
      <c r="A469" s="343" t="s">
        <v>1688</v>
      </c>
      <c r="B469" s="345" t="s">
        <v>1639</v>
      </c>
      <c r="C469" s="346"/>
      <c r="D469" s="349" t="s">
        <v>57</v>
      </c>
      <c r="E469" s="327" t="s">
        <v>1454</v>
      </c>
    </row>
    <row r="470" spans="1:5" hidden="1" x14ac:dyDescent="0.2">
      <c r="A470" s="344"/>
      <c r="B470" s="347"/>
      <c r="C470" s="348"/>
      <c r="D470" s="350"/>
      <c r="E470" s="328" t="s">
        <v>1455</v>
      </c>
    </row>
    <row r="471" spans="1:5" hidden="1" x14ac:dyDescent="0.2">
      <c r="A471" s="351" t="s">
        <v>1625</v>
      </c>
      <c r="B471" s="353"/>
      <c r="C471" s="354"/>
      <c r="D471" s="357" t="s">
        <v>57</v>
      </c>
      <c r="E471" s="325" t="s">
        <v>1454</v>
      </c>
    </row>
    <row r="472" spans="1:5" hidden="1" x14ac:dyDescent="0.2">
      <c r="A472" s="359"/>
      <c r="B472" s="360"/>
      <c r="C472" s="361"/>
      <c r="D472" s="362"/>
      <c r="E472" s="326" t="s">
        <v>1455</v>
      </c>
    </row>
    <row r="473" spans="1:5" hidden="1" x14ac:dyDescent="0.2">
      <c r="A473" s="343" t="s">
        <v>1639</v>
      </c>
      <c r="B473" s="345"/>
      <c r="C473" s="346"/>
      <c r="D473" s="349" t="s">
        <v>57</v>
      </c>
      <c r="E473" s="327" t="s">
        <v>1454</v>
      </c>
    </row>
    <row r="474" spans="1:5" hidden="1" x14ac:dyDescent="0.2">
      <c r="A474" s="344"/>
      <c r="B474" s="347"/>
      <c r="C474" s="348"/>
      <c r="D474" s="350"/>
      <c r="E474" s="328" t="s">
        <v>1455</v>
      </c>
    </row>
    <row r="475" spans="1:5" hidden="1" x14ac:dyDescent="0.2">
      <c r="A475" s="351" t="s">
        <v>1645</v>
      </c>
      <c r="B475" s="353"/>
      <c r="C475" s="354"/>
      <c r="D475" s="357" t="s">
        <v>57</v>
      </c>
      <c r="E475" s="325" t="s">
        <v>1454</v>
      </c>
    </row>
    <row r="476" spans="1:5" hidden="1" x14ac:dyDescent="0.2">
      <c r="A476" s="359"/>
      <c r="B476" s="360"/>
      <c r="C476" s="361"/>
      <c r="D476" s="362"/>
      <c r="E476" s="326" t="s">
        <v>1455</v>
      </c>
    </row>
    <row r="477" spans="1:5" hidden="1" x14ac:dyDescent="0.2">
      <c r="A477" s="343" t="s">
        <v>1657</v>
      </c>
      <c r="B477" s="345"/>
      <c r="C477" s="346"/>
      <c r="D477" s="349" t="s">
        <v>57</v>
      </c>
      <c r="E477" s="327" t="s">
        <v>1454</v>
      </c>
    </row>
    <row r="478" spans="1:5" hidden="1" x14ac:dyDescent="0.2">
      <c r="A478" s="344"/>
      <c r="B478" s="347"/>
      <c r="C478" s="348"/>
      <c r="D478" s="350"/>
      <c r="E478" s="328" t="s">
        <v>1455</v>
      </c>
    </row>
    <row r="479" spans="1:5" hidden="1" x14ac:dyDescent="0.2">
      <c r="A479" s="351" t="s">
        <v>1647</v>
      </c>
      <c r="B479" s="353"/>
      <c r="C479" s="354"/>
      <c r="D479" s="357" t="s">
        <v>57</v>
      </c>
      <c r="E479" s="325" t="s">
        <v>1454</v>
      </c>
    </row>
    <row r="480" spans="1:5" hidden="1" x14ac:dyDescent="0.2">
      <c r="A480" s="359"/>
      <c r="B480" s="360"/>
      <c r="C480" s="361"/>
      <c r="D480" s="362"/>
      <c r="E480" s="326" t="s">
        <v>1455</v>
      </c>
    </row>
    <row r="481" spans="1:5" hidden="1" x14ac:dyDescent="0.2">
      <c r="A481" s="343" t="s">
        <v>1674</v>
      </c>
      <c r="B481" s="345"/>
      <c r="C481" s="346"/>
      <c r="D481" s="349" t="s">
        <v>57</v>
      </c>
      <c r="E481" s="327" t="s">
        <v>1454</v>
      </c>
    </row>
    <row r="482" spans="1:5" hidden="1" x14ac:dyDescent="0.2">
      <c r="A482" s="344"/>
      <c r="B482" s="347"/>
      <c r="C482" s="348"/>
      <c r="D482" s="350"/>
      <c r="E482" s="328" t="s">
        <v>1455</v>
      </c>
    </row>
    <row r="483" spans="1:5" hidden="1" x14ac:dyDescent="0.2">
      <c r="A483" s="351" t="s">
        <v>1679</v>
      </c>
      <c r="B483" s="353"/>
      <c r="C483" s="354"/>
      <c r="D483" s="357" t="s">
        <v>57</v>
      </c>
      <c r="E483" s="325" t="s">
        <v>1454</v>
      </c>
    </row>
    <row r="484" spans="1:5" hidden="1" x14ac:dyDescent="0.2">
      <c r="A484" s="359"/>
      <c r="B484" s="360"/>
      <c r="C484" s="361"/>
      <c r="D484" s="362"/>
      <c r="E484" s="326" t="s">
        <v>1455</v>
      </c>
    </row>
    <row r="485" spans="1:5" hidden="1" x14ac:dyDescent="0.2">
      <c r="A485" s="343" t="s">
        <v>1685</v>
      </c>
      <c r="B485" s="345"/>
      <c r="C485" s="346"/>
      <c r="D485" s="349" t="s">
        <v>57</v>
      </c>
      <c r="E485" s="327" t="s">
        <v>1454</v>
      </c>
    </row>
    <row r="486" spans="1:5" hidden="1" x14ac:dyDescent="0.2">
      <c r="A486" s="344"/>
      <c r="B486" s="347"/>
      <c r="C486" s="348"/>
      <c r="D486" s="350"/>
      <c r="E486" s="328" t="s">
        <v>1455</v>
      </c>
    </row>
    <row r="487" spans="1:5" hidden="1" x14ac:dyDescent="0.2">
      <c r="A487" s="351" t="s">
        <v>1689</v>
      </c>
      <c r="B487" s="353" t="s">
        <v>1625</v>
      </c>
      <c r="C487" s="354"/>
      <c r="D487" s="357" t="s">
        <v>57</v>
      </c>
      <c r="E487" s="325" t="s">
        <v>1454</v>
      </c>
    </row>
    <row r="488" spans="1:5" hidden="1" x14ac:dyDescent="0.2">
      <c r="A488" s="359"/>
      <c r="B488" s="360"/>
      <c r="C488" s="361"/>
      <c r="D488" s="362"/>
      <c r="E488" s="326" t="s">
        <v>1455</v>
      </c>
    </row>
    <row r="489" spans="1:5" hidden="1" x14ac:dyDescent="0.2">
      <c r="A489" s="343" t="s">
        <v>1690</v>
      </c>
      <c r="B489" s="345" t="s">
        <v>1647</v>
      </c>
      <c r="C489" s="346"/>
      <c r="D489" s="349" t="s">
        <v>57</v>
      </c>
      <c r="E489" s="327" t="s">
        <v>1454</v>
      </c>
    </row>
    <row r="490" spans="1:5" hidden="1" x14ac:dyDescent="0.2">
      <c r="A490" s="344"/>
      <c r="B490" s="347"/>
      <c r="C490" s="348"/>
      <c r="D490" s="350"/>
      <c r="E490" s="328" t="s">
        <v>1455</v>
      </c>
    </row>
    <row r="491" spans="1:5" hidden="1" x14ac:dyDescent="0.2">
      <c r="A491" s="351" t="s">
        <v>1691</v>
      </c>
      <c r="B491" s="353" t="s">
        <v>1685</v>
      </c>
      <c r="C491" s="354"/>
      <c r="D491" s="357" t="s">
        <v>57</v>
      </c>
      <c r="E491" s="325" t="s">
        <v>1454</v>
      </c>
    </row>
    <row r="492" spans="1:5" hidden="1" x14ac:dyDescent="0.2">
      <c r="A492" s="359"/>
      <c r="B492" s="360"/>
      <c r="C492" s="361"/>
      <c r="D492" s="362"/>
      <c r="E492" s="326" t="s">
        <v>1455</v>
      </c>
    </row>
    <row r="493" spans="1:5" hidden="1" x14ac:dyDescent="0.2">
      <c r="A493" s="343" t="s">
        <v>1692</v>
      </c>
      <c r="B493" s="345" t="s">
        <v>1639</v>
      </c>
      <c r="C493" s="346"/>
      <c r="D493" s="349" t="s">
        <v>57</v>
      </c>
      <c r="E493" s="327" t="s">
        <v>1454</v>
      </c>
    </row>
    <row r="494" spans="1:5" hidden="1" x14ac:dyDescent="0.2">
      <c r="A494" s="344"/>
      <c r="B494" s="347"/>
      <c r="C494" s="348"/>
      <c r="D494" s="350"/>
      <c r="E494" s="328" t="s">
        <v>1455</v>
      </c>
    </row>
    <row r="495" spans="1:5" x14ac:dyDescent="0.2">
      <c r="A495" s="321" t="s">
        <v>1693</v>
      </c>
      <c r="B495" s="363"/>
      <c r="C495" s="364"/>
      <c r="D495" s="312" t="s">
        <v>58</v>
      </c>
      <c r="E495" s="322"/>
    </row>
    <row r="496" spans="1:5" x14ac:dyDescent="0.2">
      <c r="A496" s="323" t="s">
        <v>1694</v>
      </c>
      <c r="B496" s="365"/>
      <c r="C496" s="366"/>
      <c r="D496" s="313" t="s">
        <v>58</v>
      </c>
      <c r="E496" s="324"/>
    </row>
    <row r="497" spans="1:5" x14ac:dyDescent="0.2">
      <c r="A497" s="321" t="s">
        <v>1695</v>
      </c>
      <c r="B497" s="363"/>
      <c r="C497" s="364"/>
      <c r="D497" s="312" t="s">
        <v>58</v>
      </c>
      <c r="E497" s="322"/>
    </row>
    <row r="498" spans="1:5" x14ac:dyDescent="0.2">
      <c r="A498" s="323" t="s">
        <v>1696</v>
      </c>
      <c r="B498" s="365"/>
      <c r="C498" s="366"/>
      <c r="D498" s="313" t="s">
        <v>58</v>
      </c>
      <c r="E498" s="324"/>
    </row>
    <row r="499" spans="1:5" x14ac:dyDescent="0.2">
      <c r="A499" s="321" t="s">
        <v>1697</v>
      </c>
      <c r="B499" s="363"/>
      <c r="C499" s="364"/>
      <c r="D499" s="312" t="s">
        <v>58</v>
      </c>
      <c r="E499" s="322"/>
    </row>
    <row r="500" spans="1:5" x14ac:dyDescent="0.2">
      <c r="A500" s="323" t="s">
        <v>1698</v>
      </c>
      <c r="B500" s="365"/>
      <c r="C500" s="366"/>
      <c r="D500" s="313" t="s">
        <v>58</v>
      </c>
      <c r="E500" s="324"/>
    </row>
    <row r="501" spans="1:5" x14ac:dyDescent="0.2">
      <c r="A501" s="321" t="s">
        <v>1699</v>
      </c>
      <c r="B501" s="363"/>
      <c r="C501" s="364"/>
      <c r="D501" s="312" t="s">
        <v>58</v>
      </c>
      <c r="E501" s="322"/>
    </row>
    <row r="502" spans="1:5" x14ac:dyDescent="0.2">
      <c r="A502" s="323" t="s">
        <v>1700</v>
      </c>
      <c r="B502" s="365"/>
      <c r="C502" s="366"/>
      <c r="D502" s="313" t="s">
        <v>58</v>
      </c>
      <c r="E502" s="324"/>
    </row>
    <row r="503" spans="1:5" x14ac:dyDescent="0.2">
      <c r="A503" s="321" t="s">
        <v>1701</v>
      </c>
      <c r="B503" s="363"/>
      <c r="C503" s="364"/>
      <c r="D503" s="312" t="s">
        <v>58</v>
      </c>
      <c r="E503" s="322"/>
    </row>
    <row r="504" spans="1:5" x14ac:dyDescent="0.2">
      <c r="A504" s="323" t="s">
        <v>1702</v>
      </c>
      <c r="B504" s="365"/>
      <c r="C504" s="366"/>
      <c r="D504" s="313" t="s">
        <v>58</v>
      </c>
      <c r="E504" s="324"/>
    </row>
    <row r="505" spans="1:5" x14ac:dyDescent="0.2">
      <c r="A505" s="321" t="s">
        <v>1703</v>
      </c>
      <c r="B505" s="363"/>
      <c r="C505" s="364"/>
      <c r="D505" s="312" t="s">
        <v>58</v>
      </c>
      <c r="E505" s="322"/>
    </row>
    <row r="506" spans="1:5" x14ac:dyDescent="0.2">
      <c r="A506" s="323" t="s">
        <v>1704</v>
      </c>
      <c r="B506" s="365"/>
      <c r="C506" s="366"/>
      <c r="D506" s="313" t="s">
        <v>58</v>
      </c>
      <c r="E506" s="324"/>
    </row>
    <row r="507" spans="1:5" x14ac:dyDescent="0.2">
      <c r="A507" s="321" t="s">
        <v>1705</v>
      </c>
      <c r="B507" s="363"/>
      <c r="C507" s="364"/>
      <c r="D507" s="312" t="s">
        <v>58</v>
      </c>
      <c r="E507" s="322"/>
    </row>
    <row r="508" spans="1:5" hidden="1" x14ac:dyDescent="0.2">
      <c r="A508" s="343" t="s">
        <v>1706</v>
      </c>
      <c r="B508" s="345" t="s">
        <v>1707</v>
      </c>
      <c r="C508" s="346"/>
      <c r="D508" s="349" t="s">
        <v>58</v>
      </c>
      <c r="E508" s="327" t="s">
        <v>1454</v>
      </c>
    </row>
    <row r="509" spans="1:5" hidden="1" x14ac:dyDescent="0.2">
      <c r="A509" s="344"/>
      <c r="B509" s="347"/>
      <c r="C509" s="348"/>
      <c r="D509" s="350"/>
      <c r="E509" s="328" t="s">
        <v>1455</v>
      </c>
    </row>
    <row r="510" spans="1:5" hidden="1" x14ac:dyDescent="0.2">
      <c r="A510" s="351" t="s">
        <v>1708</v>
      </c>
      <c r="B510" s="353" t="s">
        <v>1707</v>
      </c>
      <c r="C510" s="354"/>
      <c r="D510" s="357" t="s">
        <v>58</v>
      </c>
      <c r="E510" s="325" t="s">
        <v>1454</v>
      </c>
    </row>
    <row r="511" spans="1:5" hidden="1" x14ac:dyDescent="0.2">
      <c r="A511" s="359"/>
      <c r="B511" s="360"/>
      <c r="C511" s="361"/>
      <c r="D511" s="362"/>
      <c r="E511" s="326" t="s">
        <v>1455</v>
      </c>
    </row>
    <row r="512" spans="1:5" hidden="1" x14ac:dyDescent="0.2">
      <c r="A512" s="343" t="s">
        <v>1709</v>
      </c>
      <c r="B512" s="345" t="s">
        <v>1707</v>
      </c>
      <c r="C512" s="346"/>
      <c r="D512" s="349" t="s">
        <v>58</v>
      </c>
      <c r="E512" s="327" t="s">
        <v>1454</v>
      </c>
    </row>
    <row r="513" spans="1:5" hidden="1" x14ac:dyDescent="0.2">
      <c r="A513" s="344"/>
      <c r="B513" s="347"/>
      <c r="C513" s="348"/>
      <c r="D513" s="350"/>
      <c r="E513" s="328" t="s">
        <v>1455</v>
      </c>
    </row>
    <row r="514" spans="1:5" hidden="1" x14ac:dyDescent="0.2">
      <c r="A514" s="351" t="s">
        <v>1710</v>
      </c>
      <c r="B514" s="353" t="s">
        <v>1707</v>
      </c>
      <c r="C514" s="354"/>
      <c r="D514" s="357" t="s">
        <v>58</v>
      </c>
      <c r="E514" s="325" t="s">
        <v>1454</v>
      </c>
    </row>
    <row r="515" spans="1:5" hidden="1" x14ac:dyDescent="0.2">
      <c r="A515" s="359"/>
      <c r="B515" s="360"/>
      <c r="C515" s="361"/>
      <c r="D515" s="362"/>
      <c r="E515" s="326" t="s">
        <v>1455</v>
      </c>
    </row>
    <row r="516" spans="1:5" hidden="1" x14ac:dyDescent="0.2">
      <c r="A516" s="343" t="s">
        <v>1711</v>
      </c>
      <c r="B516" s="345" t="s">
        <v>1707</v>
      </c>
      <c r="C516" s="346"/>
      <c r="D516" s="349" t="s">
        <v>58</v>
      </c>
      <c r="E516" s="327" t="s">
        <v>1454</v>
      </c>
    </row>
    <row r="517" spans="1:5" hidden="1" x14ac:dyDescent="0.2">
      <c r="A517" s="344"/>
      <c r="B517" s="347"/>
      <c r="C517" s="348"/>
      <c r="D517" s="350"/>
      <c r="E517" s="328" t="s">
        <v>1455</v>
      </c>
    </row>
    <row r="518" spans="1:5" hidden="1" x14ac:dyDescent="0.2">
      <c r="A518" s="351" t="s">
        <v>1712</v>
      </c>
      <c r="B518" s="353" t="s">
        <v>1707</v>
      </c>
      <c r="C518" s="354"/>
      <c r="D518" s="357" t="s">
        <v>58</v>
      </c>
      <c r="E518" s="325" t="s">
        <v>1454</v>
      </c>
    </row>
    <row r="519" spans="1:5" hidden="1" x14ac:dyDescent="0.2">
      <c r="A519" s="359"/>
      <c r="B519" s="360"/>
      <c r="C519" s="361"/>
      <c r="D519" s="362"/>
      <c r="E519" s="326" t="s">
        <v>1455</v>
      </c>
    </row>
    <row r="520" spans="1:5" hidden="1" x14ac:dyDescent="0.2">
      <c r="A520" s="343" t="s">
        <v>1713</v>
      </c>
      <c r="B520" s="345" t="s">
        <v>1707</v>
      </c>
      <c r="C520" s="346"/>
      <c r="D520" s="349" t="s">
        <v>58</v>
      </c>
      <c r="E520" s="327" t="s">
        <v>1454</v>
      </c>
    </row>
    <row r="521" spans="1:5" hidden="1" x14ac:dyDescent="0.2">
      <c r="A521" s="344"/>
      <c r="B521" s="347"/>
      <c r="C521" s="348"/>
      <c r="D521" s="350"/>
      <c r="E521" s="328" t="s">
        <v>1455</v>
      </c>
    </row>
    <row r="522" spans="1:5" hidden="1" x14ac:dyDescent="0.2">
      <c r="A522" s="351" t="s">
        <v>1714</v>
      </c>
      <c r="B522" s="353" t="s">
        <v>1707</v>
      </c>
      <c r="C522" s="354"/>
      <c r="D522" s="357" t="s">
        <v>58</v>
      </c>
      <c r="E522" s="325" t="s">
        <v>1454</v>
      </c>
    </row>
    <row r="523" spans="1:5" hidden="1" x14ac:dyDescent="0.2">
      <c r="A523" s="359"/>
      <c r="B523" s="360"/>
      <c r="C523" s="361"/>
      <c r="D523" s="362"/>
      <c r="E523" s="326" t="s">
        <v>1455</v>
      </c>
    </row>
    <row r="524" spans="1:5" hidden="1" x14ac:dyDescent="0.2">
      <c r="A524" s="343" t="s">
        <v>1715</v>
      </c>
      <c r="B524" s="345" t="s">
        <v>1707</v>
      </c>
      <c r="C524" s="346"/>
      <c r="D524" s="349" t="s">
        <v>58</v>
      </c>
      <c r="E524" s="327" t="s">
        <v>1454</v>
      </c>
    </row>
    <row r="525" spans="1:5" hidden="1" x14ac:dyDescent="0.2">
      <c r="A525" s="344"/>
      <c r="B525" s="347"/>
      <c r="C525" s="348"/>
      <c r="D525" s="350"/>
      <c r="E525" s="328" t="s">
        <v>1455</v>
      </c>
    </row>
    <row r="526" spans="1:5" hidden="1" x14ac:dyDescent="0.2">
      <c r="A526" s="351" t="s">
        <v>1716</v>
      </c>
      <c r="B526" s="353" t="s">
        <v>1707</v>
      </c>
      <c r="C526" s="354"/>
      <c r="D526" s="357" t="s">
        <v>58</v>
      </c>
      <c r="E526" s="325" t="s">
        <v>1454</v>
      </c>
    </row>
    <row r="527" spans="1:5" hidden="1" x14ac:dyDescent="0.2">
      <c r="A527" s="359"/>
      <c r="B527" s="360"/>
      <c r="C527" s="361"/>
      <c r="D527" s="362"/>
      <c r="E527" s="326" t="s">
        <v>1455</v>
      </c>
    </row>
    <row r="528" spans="1:5" hidden="1" x14ac:dyDescent="0.2">
      <c r="A528" s="343" t="s">
        <v>1717</v>
      </c>
      <c r="B528" s="345" t="s">
        <v>1707</v>
      </c>
      <c r="C528" s="346"/>
      <c r="D528" s="349" t="s">
        <v>58</v>
      </c>
      <c r="E528" s="327" t="s">
        <v>1454</v>
      </c>
    </row>
    <row r="529" spans="1:5" hidden="1" x14ac:dyDescent="0.2">
      <c r="A529" s="344"/>
      <c r="B529" s="347"/>
      <c r="C529" s="348"/>
      <c r="D529" s="350"/>
      <c r="E529" s="328" t="s">
        <v>1455</v>
      </c>
    </row>
    <row r="530" spans="1:5" hidden="1" x14ac:dyDescent="0.2">
      <c r="A530" s="351" t="s">
        <v>1718</v>
      </c>
      <c r="B530" s="353" t="s">
        <v>1707</v>
      </c>
      <c r="C530" s="354"/>
      <c r="D530" s="357" t="s">
        <v>58</v>
      </c>
      <c r="E530" s="325" t="s">
        <v>1454</v>
      </c>
    </row>
    <row r="531" spans="1:5" hidden="1" x14ac:dyDescent="0.2">
      <c r="A531" s="359"/>
      <c r="B531" s="360"/>
      <c r="C531" s="361"/>
      <c r="D531" s="362"/>
      <c r="E531" s="326" t="s">
        <v>1455</v>
      </c>
    </row>
    <row r="532" spans="1:5" hidden="1" x14ac:dyDescent="0.2">
      <c r="A532" s="343" t="s">
        <v>1719</v>
      </c>
      <c r="B532" s="345" t="s">
        <v>1707</v>
      </c>
      <c r="C532" s="346"/>
      <c r="D532" s="349" t="s">
        <v>58</v>
      </c>
      <c r="E532" s="327" t="s">
        <v>1454</v>
      </c>
    </row>
    <row r="533" spans="1:5" hidden="1" x14ac:dyDescent="0.2">
      <c r="A533" s="344"/>
      <c r="B533" s="347"/>
      <c r="C533" s="348"/>
      <c r="D533" s="350"/>
      <c r="E533" s="328" t="s">
        <v>1455</v>
      </c>
    </row>
    <row r="534" spans="1:5" hidden="1" x14ac:dyDescent="0.2">
      <c r="A534" s="351" t="s">
        <v>1720</v>
      </c>
      <c r="B534" s="353" t="s">
        <v>1707</v>
      </c>
      <c r="C534" s="354"/>
      <c r="D534" s="357" t="s">
        <v>58</v>
      </c>
      <c r="E534" s="325" t="s">
        <v>1454</v>
      </c>
    </row>
    <row r="535" spans="1:5" hidden="1" x14ac:dyDescent="0.2">
      <c r="A535" s="359"/>
      <c r="B535" s="360"/>
      <c r="C535" s="361"/>
      <c r="D535" s="362"/>
      <c r="E535" s="326" t="s">
        <v>1455</v>
      </c>
    </row>
    <row r="536" spans="1:5" hidden="1" x14ac:dyDescent="0.2">
      <c r="A536" s="343" t="s">
        <v>1721</v>
      </c>
      <c r="B536" s="345" t="s">
        <v>1707</v>
      </c>
      <c r="C536" s="346"/>
      <c r="D536" s="349" t="s">
        <v>58</v>
      </c>
      <c r="E536" s="327" t="s">
        <v>1454</v>
      </c>
    </row>
    <row r="537" spans="1:5" hidden="1" x14ac:dyDescent="0.2">
      <c r="A537" s="344"/>
      <c r="B537" s="347"/>
      <c r="C537" s="348"/>
      <c r="D537" s="350"/>
      <c r="E537" s="328" t="s">
        <v>1455</v>
      </c>
    </row>
    <row r="538" spans="1:5" hidden="1" x14ac:dyDescent="0.2">
      <c r="A538" s="351" t="s">
        <v>1722</v>
      </c>
      <c r="B538" s="353" t="s">
        <v>1707</v>
      </c>
      <c r="C538" s="354"/>
      <c r="D538" s="357" t="s">
        <v>58</v>
      </c>
      <c r="E538" s="325" t="s">
        <v>1454</v>
      </c>
    </row>
    <row r="539" spans="1:5" hidden="1" x14ac:dyDescent="0.2">
      <c r="A539" s="359"/>
      <c r="B539" s="360"/>
      <c r="C539" s="361"/>
      <c r="D539" s="362"/>
      <c r="E539" s="326" t="s">
        <v>1455</v>
      </c>
    </row>
    <row r="540" spans="1:5" hidden="1" x14ac:dyDescent="0.2">
      <c r="A540" s="343" t="s">
        <v>1723</v>
      </c>
      <c r="B540" s="345" t="s">
        <v>1707</v>
      </c>
      <c r="C540" s="346"/>
      <c r="D540" s="349" t="s">
        <v>58</v>
      </c>
      <c r="E540" s="327" t="s">
        <v>1454</v>
      </c>
    </row>
    <row r="541" spans="1:5" hidden="1" x14ac:dyDescent="0.2">
      <c r="A541" s="344"/>
      <c r="B541" s="347"/>
      <c r="C541" s="348"/>
      <c r="D541" s="350"/>
      <c r="E541" s="328" t="s">
        <v>1455</v>
      </c>
    </row>
    <row r="542" spans="1:5" hidden="1" x14ac:dyDescent="0.2">
      <c r="A542" s="351" t="s">
        <v>1724</v>
      </c>
      <c r="B542" s="353" t="s">
        <v>1707</v>
      </c>
      <c r="C542" s="354"/>
      <c r="D542" s="357" t="s">
        <v>58</v>
      </c>
      <c r="E542" s="325" t="s">
        <v>1454</v>
      </c>
    </row>
    <row r="543" spans="1:5" hidden="1" x14ac:dyDescent="0.2">
      <c r="A543" s="359"/>
      <c r="B543" s="360"/>
      <c r="C543" s="361"/>
      <c r="D543" s="362"/>
      <c r="E543" s="326" t="s">
        <v>1455</v>
      </c>
    </row>
    <row r="544" spans="1:5" hidden="1" x14ac:dyDescent="0.2">
      <c r="A544" s="343" t="s">
        <v>1725</v>
      </c>
      <c r="B544" s="345" t="s">
        <v>1726</v>
      </c>
      <c r="C544" s="346"/>
      <c r="D544" s="349" t="s">
        <v>58</v>
      </c>
      <c r="E544" s="327" t="s">
        <v>1454</v>
      </c>
    </row>
    <row r="545" spans="1:5" hidden="1" x14ac:dyDescent="0.2">
      <c r="A545" s="344"/>
      <c r="B545" s="347"/>
      <c r="C545" s="348"/>
      <c r="D545" s="350"/>
      <c r="E545" s="328" t="s">
        <v>1455</v>
      </c>
    </row>
    <row r="546" spans="1:5" hidden="1" x14ac:dyDescent="0.2">
      <c r="A546" s="351" t="s">
        <v>1727</v>
      </c>
      <c r="B546" s="353" t="s">
        <v>1726</v>
      </c>
      <c r="C546" s="354"/>
      <c r="D546" s="357" t="s">
        <v>58</v>
      </c>
      <c r="E546" s="325" t="s">
        <v>1454</v>
      </c>
    </row>
    <row r="547" spans="1:5" hidden="1" x14ac:dyDescent="0.2">
      <c r="A547" s="359"/>
      <c r="B547" s="360"/>
      <c r="C547" s="361"/>
      <c r="D547" s="362"/>
      <c r="E547" s="326" t="s">
        <v>1455</v>
      </c>
    </row>
    <row r="548" spans="1:5" hidden="1" x14ac:dyDescent="0.2">
      <c r="A548" s="343" t="s">
        <v>1728</v>
      </c>
      <c r="B548" s="345" t="s">
        <v>1726</v>
      </c>
      <c r="C548" s="346"/>
      <c r="D548" s="349" t="s">
        <v>58</v>
      </c>
      <c r="E548" s="327" t="s">
        <v>1454</v>
      </c>
    </row>
    <row r="549" spans="1:5" hidden="1" x14ac:dyDescent="0.2">
      <c r="A549" s="344"/>
      <c r="B549" s="347"/>
      <c r="C549" s="348"/>
      <c r="D549" s="350"/>
      <c r="E549" s="328" t="s">
        <v>1455</v>
      </c>
    </row>
    <row r="550" spans="1:5" hidden="1" x14ac:dyDescent="0.2">
      <c r="A550" s="351" t="s">
        <v>1729</v>
      </c>
      <c r="B550" s="353" t="s">
        <v>1726</v>
      </c>
      <c r="C550" s="354"/>
      <c r="D550" s="357" t="s">
        <v>58</v>
      </c>
      <c r="E550" s="325" t="s">
        <v>1454</v>
      </c>
    </row>
    <row r="551" spans="1:5" hidden="1" x14ac:dyDescent="0.2">
      <c r="A551" s="359"/>
      <c r="B551" s="360"/>
      <c r="C551" s="361"/>
      <c r="D551" s="362"/>
      <c r="E551" s="326" t="s">
        <v>1455</v>
      </c>
    </row>
    <row r="552" spans="1:5" hidden="1" x14ac:dyDescent="0.2">
      <c r="A552" s="343" t="s">
        <v>1730</v>
      </c>
      <c r="B552" s="345" t="s">
        <v>1726</v>
      </c>
      <c r="C552" s="346"/>
      <c r="D552" s="349" t="s">
        <v>58</v>
      </c>
      <c r="E552" s="327" t="s">
        <v>1454</v>
      </c>
    </row>
    <row r="553" spans="1:5" hidden="1" x14ac:dyDescent="0.2">
      <c r="A553" s="344"/>
      <c r="B553" s="347"/>
      <c r="C553" s="348"/>
      <c r="D553" s="350"/>
      <c r="E553" s="328" t="s">
        <v>1455</v>
      </c>
    </row>
    <row r="554" spans="1:5" hidden="1" x14ac:dyDescent="0.2">
      <c r="A554" s="351" t="s">
        <v>1731</v>
      </c>
      <c r="B554" s="353" t="s">
        <v>1732</v>
      </c>
      <c r="C554" s="354"/>
      <c r="D554" s="357" t="s">
        <v>58</v>
      </c>
      <c r="E554" s="325" t="s">
        <v>1454</v>
      </c>
    </row>
    <row r="555" spans="1:5" hidden="1" x14ac:dyDescent="0.2">
      <c r="A555" s="359"/>
      <c r="B555" s="360"/>
      <c r="C555" s="361"/>
      <c r="D555" s="362"/>
      <c r="E555" s="326" t="s">
        <v>1455</v>
      </c>
    </row>
    <row r="556" spans="1:5" hidden="1" x14ac:dyDescent="0.2">
      <c r="A556" s="343" t="s">
        <v>1733</v>
      </c>
      <c r="B556" s="345" t="s">
        <v>1732</v>
      </c>
      <c r="C556" s="346"/>
      <c r="D556" s="349" t="s">
        <v>58</v>
      </c>
      <c r="E556" s="327" t="s">
        <v>1454</v>
      </c>
    </row>
    <row r="557" spans="1:5" hidden="1" x14ac:dyDescent="0.2">
      <c r="A557" s="344"/>
      <c r="B557" s="347"/>
      <c r="C557" s="348"/>
      <c r="D557" s="350"/>
      <c r="E557" s="328" t="s">
        <v>1455</v>
      </c>
    </row>
    <row r="558" spans="1:5" hidden="1" x14ac:dyDescent="0.2">
      <c r="A558" s="351" t="s">
        <v>1490</v>
      </c>
      <c r="B558" s="353" t="s">
        <v>1732</v>
      </c>
      <c r="C558" s="354"/>
      <c r="D558" s="357" t="s">
        <v>58</v>
      </c>
      <c r="E558" s="325" t="s">
        <v>1454</v>
      </c>
    </row>
    <row r="559" spans="1:5" hidden="1" x14ac:dyDescent="0.2">
      <c r="A559" s="359"/>
      <c r="B559" s="360"/>
      <c r="C559" s="361"/>
      <c r="D559" s="362"/>
      <c r="E559" s="326" t="s">
        <v>1455</v>
      </c>
    </row>
    <row r="560" spans="1:5" hidden="1" x14ac:dyDescent="0.2">
      <c r="A560" s="343" t="s">
        <v>1734</v>
      </c>
      <c r="B560" s="345" t="s">
        <v>1732</v>
      </c>
      <c r="C560" s="346"/>
      <c r="D560" s="349" t="s">
        <v>58</v>
      </c>
      <c r="E560" s="327" t="s">
        <v>1454</v>
      </c>
    </row>
    <row r="561" spans="1:5" hidden="1" x14ac:dyDescent="0.2">
      <c r="A561" s="344"/>
      <c r="B561" s="347"/>
      <c r="C561" s="348"/>
      <c r="D561" s="350"/>
      <c r="E561" s="328" t="s">
        <v>1455</v>
      </c>
    </row>
    <row r="562" spans="1:5" hidden="1" x14ac:dyDescent="0.2">
      <c r="A562" s="351" t="s">
        <v>1735</v>
      </c>
      <c r="B562" s="353" t="s">
        <v>1732</v>
      </c>
      <c r="C562" s="354"/>
      <c r="D562" s="357" t="s">
        <v>58</v>
      </c>
      <c r="E562" s="325" t="s">
        <v>1454</v>
      </c>
    </row>
    <row r="563" spans="1:5" hidden="1" x14ac:dyDescent="0.2">
      <c r="A563" s="359"/>
      <c r="B563" s="360"/>
      <c r="C563" s="361"/>
      <c r="D563" s="362"/>
      <c r="E563" s="326" t="s">
        <v>1455</v>
      </c>
    </row>
    <row r="564" spans="1:5" hidden="1" x14ac:dyDescent="0.2">
      <c r="A564" s="343" t="s">
        <v>1736</v>
      </c>
      <c r="B564" s="345" t="s">
        <v>1732</v>
      </c>
      <c r="C564" s="346"/>
      <c r="D564" s="349" t="s">
        <v>58</v>
      </c>
      <c r="E564" s="327" t="s">
        <v>1454</v>
      </c>
    </row>
    <row r="565" spans="1:5" hidden="1" x14ac:dyDescent="0.2">
      <c r="A565" s="344"/>
      <c r="B565" s="347"/>
      <c r="C565" s="348"/>
      <c r="D565" s="350"/>
      <c r="E565" s="328" t="s">
        <v>1455</v>
      </c>
    </row>
    <row r="566" spans="1:5" hidden="1" x14ac:dyDescent="0.2">
      <c r="A566" s="351" t="s">
        <v>1737</v>
      </c>
      <c r="B566" s="353" t="s">
        <v>1732</v>
      </c>
      <c r="C566" s="354"/>
      <c r="D566" s="357" t="s">
        <v>58</v>
      </c>
      <c r="E566" s="325" t="s">
        <v>1454</v>
      </c>
    </row>
    <row r="567" spans="1:5" hidden="1" x14ac:dyDescent="0.2">
      <c r="A567" s="359"/>
      <c r="B567" s="360"/>
      <c r="C567" s="361"/>
      <c r="D567" s="362"/>
      <c r="E567" s="326" t="s">
        <v>1455</v>
      </c>
    </row>
    <row r="568" spans="1:5" hidden="1" x14ac:dyDescent="0.2">
      <c r="A568" s="343" t="s">
        <v>1738</v>
      </c>
      <c r="B568" s="345" t="s">
        <v>1732</v>
      </c>
      <c r="C568" s="346"/>
      <c r="D568" s="349" t="s">
        <v>58</v>
      </c>
      <c r="E568" s="327" t="s">
        <v>1454</v>
      </c>
    </row>
    <row r="569" spans="1:5" hidden="1" x14ac:dyDescent="0.2">
      <c r="A569" s="344"/>
      <c r="B569" s="347"/>
      <c r="C569" s="348"/>
      <c r="D569" s="350"/>
      <c r="E569" s="328" t="s">
        <v>1455</v>
      </c>
    </row>
    <row r="570" spans="1:5" hidden="1" x14ac:dyDescent="0.2">
      <c r="A570" s="351" t="s">
        <v>1739</v>
      </c>
      <c r="B570" s="353" t="s">
        <v>1732</v>
      </c>
      <c r="C570" s="354"/>
      <c r="D570" s="357" t="s">
        <v>58</v>
      </c>
      <c r="E570" s="325" t="s">
        <v>1454</v>
      </c>
    </row>
    <row r="571" spans="1:5" hidden="1" x14ac:dyDescent="0.2">
      <c r="A571" s="359"/>
      <c r="B571" s="360"/>
      <c r="C571" s="361"/>
      <c r="D571" s="362"/>
      <c r="E571" s="326" t="s">
        <v>1455</v>
      </c>
    </row>
    <row r="572" spans="1:5" hidden="1" x14ac:dyDescent="0.2">
      <c r="A572" s="343" t="s">
        <v>1740</v>
      </c>
      <c r="B572" s="345" t="s">
        <v>1732</v>
      </c>
      <c r="C572" s="346"/>
      <c r="D572" s="349" t="s">
        <v>58</v>
      </c>
      <c r="E572" s="327" t="s">
        <v>1454</v>
      </c>
    </row>
    <row r="573" spans="1:5" hidden="1" x14ac:dyDescent="0.2">
      <c r="A573" s="344"/>
      <c r="B573" s="347"/>
      <c r="C573" s="348"/>
      <c r="D573" s="350"/>
      <c r="E573" s="328" t="s">
        <v>1455</v>
      </c>
    </row>
    <row r="574" spans="1:5" hidden="1" x14ac:dyDescent="0.2">
      <c r="A574" s="351" t="s">
        <v>1741</v>
      </c>
      <c r="B574" s="353" t="s">
        <v>1732</v>
      </c>
      <c r="C574" s="354"/>
      <c r="D574" s="357" t="s">
        <v>58</v>
      </c>
      <c r="E574" s="325" t="s">
        <v>1454</v>
      </c>
    </row>
    <row r="575" spans="1:5" hidden="1" x14ac:dyDescent="0.2">
      <c r="A575" s="359"/>
      <c r="B575" s="360"/>
      <c r="C575" s="361"/>
      <c r="D575" s="362"/>
      <c r="E575" s="326" t="s">
        <v>1455</v>
      </c>
    </row>
    <row r="576" spans="1:5" hidden="1" x14ac:dyDescent="0.2">
      <c r="A576" s="343" t="s">
        <v>1742</v>
      </c>
      <c r="B576" s="345" t="s">
        <v>1732</v>
      </c>
      <c r="C576" s="346"/>
      <c r="D576" s="349" t="s">
        <v>58</v>
      </c>
      <c r="E576" s="327" t="s">
        <v>1454</v>
      </c>
    </row>
    <row r="577" spans="1:5" hidden="1" x14ac:dyDescent="0.2">
      <c r="A577" s="344"/>
      <c r="B577" s="347"/>
      <c r="C577" s="348"/>
      <c r="D577" s="350"/>
      <c r="E577" s="328" t="s">
        <v>1455</v>
      </c>
    </row>
    <row r="578" spans="1:5" hidden="1" x14ac:dyDescent="0.2">
      <c r="A578" s="351" t="s">
        <v>1743</v>
      </c>
      <c r="B578" s="353" t="s">
        <v>1732</v>
      </c>
      <c r="C578" s="354"/>
      <c r="D578" s="357" t="s">
        <v>58</v>
      </c>
      <c r="E578" s="325" t="s">
        <v>1454</v>
      </c>
    </row>
    <row r="579" spans="1:5" hidden="1" x14ac:dyDescent="0.2">
      <c r="A579" s="359"/>
      <c r="B579" s="360"/>
      <c r="C579" s="361"/>
      <c r="D579" s="362"/>
      <c r="E579" s="326" t="s">
        <v>1455</v>
      </c>
    </row>
    <row r="580" spans="1:5" hidden="1" x14ac:dyDescent="0.2">
      <c r="A580" s="343" t="s">
        <v>1744</v>
      </c>
      <c r="B580" s="345" t="s">
        <v>1745</v>
      </c>
      <c r="C580" s="346"/>
      <c r="D580" s="349" t="s">
        <v>58</v>
      </c>
      <c r="E580" s="327" t="s">
        <v>1454</v>
      </c>
    </row>
    <row r="581" spans="1:5" hidden="1" x14ac:dyDescent="0.2">
      <c r="A581" s="344"/>
      <c r="B581" s="347"/>
      <c r="C581" s="348"/>
      <c r="D581" s="350"/>
      <c r="E581" s="328" t="s">
        <v>1455</v>
      </c>
    </row>
    <row r="582" spans="1:5" hidden="1" x14ac:dyDescent="0.2">
      <c r="A582" s="351" t="s">
        <v>1746</v>
      </c>
      <c r="B582" s="353" t="s">
        <v>1745</v>
      </c>
      <c r="C582" s="354"/>
      <c r="D582" s="357" t="s">
        <v>58</v>
      </c>
      <c r="E582" s="325" t="s">
        <v>1454</v>
      </c>
    </row>
    <row r="583" spans="1:5" hidden="1" x14ac:dyDescent="0.2">
      <c r="A583" s="359"/>
      <c r="B583" s="360"/>
      <c r="C583" s="361"/>
      <c r="D583" s="362"/>
      <c r="E583" s="326" t="s">
        <v>1455</v>
      </c>
    </row>
    <row r="584" spans="1:5" hidden="1" x14ac:dyDescent="0.2">
      <c r="A584" s="343" t="s">
        <v>1747</v>
      </c>
      <c r="B584" s="345" t="s">
        <v>1745</v>
      </c>
      <c r="C584" s="346"/>
      <c r="D584" s="349" t="s">
        <v>58</v>
      </c>
      <c r="E584" s="327" t="s">
        <v>1454</v>
      </c>
    </row>
    <row r="585" spans="1:5" hidden="1" x14ac:dyDescent="0.2">
      <c r="A585" s="344"/>
      <c r="B585" s="347"/>
      <c r="C585" s="348"/>
      <c r="D585" s="350"/>
      <c r="E585" s="328" t="s">
        <v>1455</v>
      </c>
    </row>
    <row r="586" spans="1:5" hidden="1" x14ac:dyDescent="0.2">
      <c r="A586" s="351" t="s">
        <v>1748</v>
      </c>
      <c r="B586" s="353" t="s">
        <v>1745</v>
      </c>
      <c r="C586" s="354"/>
      <c r="D586" s="357" t="s">
        <v>58</v>
      </c>
      <c r="E586" s="325" t="s">
        <v>1454</v>
      </c>
    </row>
    <row r="587" spans="1:5" hidden="1" x14ac:dyDescent="0.2">
      <c r="A587" s="359"/>
      <c r="B587" s="360"/>
      <c r="C587" s="361"/>
      <c r="D587" s="362"/>
      <c r="E587" s="326" t="s">
        <v>1455</v>
      </c>
    </row>
    <row r="588" spans="1:5" hidden="1" x14ac:dyDescent="0.2">
      <c r="A588" s="343" t="s">
        <v>1749</v>
      </c>
      <c r="B588" s="345" t="s">
        <v>1745</v>
      </c>
      <c r="C588" s="346"/>
      <c r="D588" s="349" t="s">
        <v>58</v>
      </c>
      <c r="E588" s="327" t="s">
        <v>1454</v>
      </c>
    </row>
    <row r="589" spans="1:5" hidden="1" x14ac:dyDescent="0.2">
      <c r="A589" s="344"/>
      <c r="B589" s="347"/>
      <c r="C589" s="348"/>
      <c r="D589" s="350"/>
      <c r="E589" s="328" t="s">
        <v>1455</v>
      </c>
    </row>
    <row r="590" spans="1:5" hidden="1" x14ac:dyDescent="0.2">
      <c r="A590" s="351" t="s">
        <v>1750</v>
      </c>
      <c r="B590" s="353" t="s">
        <v>1745</v>
      </c>
      <c r="C590" s="354"/>
      <c r="D590" s="357" t="s">
        <v>58</v>
      </c>
      <c r="E590" s="325" t="s">
        <v>1454</v>
      </c>
    </row>
    <row r="591" spans="1:5" hidden="1" x14ac:dyDescent="0.2">
      <c r="A591" s="359"/>
      <c r="B591" s="360"/>
      <c r="C591" s="361"/>
      <c r="D591" s="362"/>
      <c r="E591" s="326" t="s">
        <v>1455</v>
      </c>
    </row>
    <row r="592" spans="1:5" hidden="1" x14ac:dyDescent="0.2">
      <c r="A592" s="343" t="s">
        <v>1751</v>
      </c>
      <c r="B592" s="345" t="s">
        <v>1745</v>
      </c>
      <c r="C592" s="346"/>
      <c r="D592" s="349" t="s">
        <v>58</v>
      </c>
      <c r="E592" s="327" t="s">
        <v>1454</v>
      </c>
    </row>
    <row r="593" spans="1:5" hidden="1" x14ac:dyDescent="0.2">
      <c r="A593" s="344"/>
      <c r="B593" s="347"/>
      <c r="C593" s="348"/>
      <c r="D593" s="350"/>
      <c r="E593" s="328" t="s">
        <v>1455</v>
      </c>
    </row>
    <row r="594" spans="1:5" hidden="1" x14ac:dyDescent="0.2">
      <c r="A594" s="351" t="s">
        <v>1752</v>
      </c>
      <c r="B594" s="353" t="s">
        <v>1753</v>
      </c>
      <c r="C594" s="354"/>
      <c r="D594" s="357" t="s">
        <v>58</v>
      </c>
      <c r="E594" s="325" t="s">
        <v>1454</v>
      </c>
    </row>
    <row r="595" spans="1:5" hidden="1" x14ac:dyDescent="0.2">
      <c r="A595" s="359"/>
      <c r="B595" s="360"/>
      <c r="C595" s="361"/>
      <c r="D595" s="362"/>
      <c r="E595" s="326" t="s">
        <v>1455</v>
      </c>
    </row>
    <row r="596" spans="1:5" hidden="1" x14ac:dyDescent="0.2">
      <c r="A596" s="343" t="s">
        <v>1754</v>
      </c>
      <c r="B596" s="345" t="s">
        <v>1753</v>
      </c>
      <c r="C596" s="346"/>
      <c r="D596" s="349" t="s">
        <v>58</v>
      </c>
      <c r="E596" s="327" t="s">
        <v>1454</v>
      </c>
    </row>
    <row r="597" spans="1:5" hidden="1" x14ac:dyDescent="0.2">
      <c r="A597" s="344"/>
      <c r="B597" s="347"/>
      <c r="C597" s="348"/>
      <c r="D597" s="350"/>
      <c r="E597" s="328" t="s">
        <v>1455</v>
      </c>
    </row>
    <row r="598" spans="1:5" hidden="1" x14ac:dyDescent="0.2">
      <c r="A598" s="351" t="s">
        <v>1755</v>
      </c>
      <c r="B598" s="353" t="s">
        <v>1753</v>
      </c>
      <c r="C598" s="354"/>
      <c r="D598" s="357" t="s">
        <v>58</v>
      </c>
      <c r="E598" s="325" t="s">
        <v>1454</v>
      </c>
    </row>
    <row r="599" spans="1:5" hidden="1" x14ac:dyDescent="0.2">
      <c r="A599" s="359"/>
      <c r="B599" s="360"/>
      <c r="C599" s="361"/>
      <c r="D599" s="362"/>
      <c r="E599" s="326" t="s">
        <v>1455</v>
      </c>
    </row>
    <row r="600" spans="1:5" hidden="1" x14ac:dyDescent="0.2">
      <c r="A600" s="343" t="s">
        <v>1756</v>
      </c>
      <c r="B600" s="345" t="s">
        <v>1753</v>
      </c>
      <c r="C600" s="346"/>
      <c r="D600" s="349" t="s">
        <v>58</v>
      </c>
      <c r="E600" s="327" t="s">
        <v>1454</v>
      </c>
    </row>
    <row r="601" spans="1:5" hidden="1" x14ac:dyDescent="0.2">
      <c r="A601" s="344"/>
      <c r="B601" s="347"/>
      <c r="C601" s="348"/>
      <c r="D601" s="350"/>
      <c r="E601" s="328" t="s">
        <v>1455</v>
      </c>
    </row>
    <row r="602" spans="1:5" hidden="1" x14ac:dyDescent="0.2">
      <c r="A602" s="351" t="s">
        <v>1757</v>
      </c>
      <c r="B602" s="353" t="s">
        <v>1753</v>
      </c>
      <c r="C602" s="354"/>
      <c r="D602" s="357" t="s">
        <v>58</v>
      </c>
      <c r="E602" s="325" t="s">
        <v>1454</v>
      </c>
    </row>
    <row r="603" spans="1:5" hidden="1" x14ac:dyDescent="0.2">
      <c r="A603" s="359"/>
      <c r="B603" s="360"/>
      <c r="C603" s="361"/>
      <c r="D603" s="362"/>
      <c r="E603" s="326" t="s">
        <v>1455</v>
      </c>
    </row>
    <row r="604" spans="1:5" hidden="1" x14ac:dyDescent="0.2">
      <c r="A604" s="343" t="s">
        <v>1758</v>
      </c>
      <c r="B604" s="345" t="s">
        <v>1753</v>
      </c>
      <c r="C604" s="346"/>
      <c r="D604" s="349" t="s">
        <v>58</v>
      </c>
      <c r="E604" s="327" t="s">
        <v>1454</v>
      </c>
    </row>
    <row r="605" spans="1:5" hidden="1" x14ac:dyDescent="0.2">
      <c r="A605" s="344"/>
      <c r="B605" s="347"/>
      <c r="C605" s="348"/>
      <c r="D605" s="350"/>
      <c r="E605" s="328" t="s">
        <v>1455</v>
      </c>
    </row>
    <row r="606" spans="1:5" hidden="1" x14ac:dyDescent="0.2">
      <c r="A606" s="351" t="s">
        <v>1759</v>
      </c>
      <c r="B606" s="353" t="s">
        <v>1753</v>
      </c>
      <c r="C606" s="354"/>
      <c r="D606" s="357" t="s">
        <v>58</v>
      </c>
      <c r="E606" s="325" t="s">
        <v>1454</v>
      </c>
    </row>
    <row r="607" spans="1:5" hidden="1" x14ac:dyDescent="0.2">
      <c r="A607" s="359"/>
      <c r="B607" s="360"/>
      <c r="C607" s="361"/>
      <c r="D607" s="362"/>
      <c r="E607" s="326" t="s">
        <v>1455</v>
      </c>
    </row>
    <row r="608" spans="1:5" hidden="1" x14ac:dyDescent="0.2">
      <c r="A608" s="343" t="s">
        <v>1760</v>
      </c>
      <c r="B608" s="345" t="s">
        <v>1753</v>
      </c>
      <c r="C608" s="346"/>
      <c r="D608" s="349" t="s">
        <v>58</v>
      </c>
      <c r="E608" s="327" t="s">
        <v>1454</v>
      </c>
    </row>
    <row r="609" spans="1:5" hidden="1" x14ac:dyDescent="0.2">
      <c r="A609" s="344"/>
      <c r="B609" s="347"/>
      <c r="C609" s="348"/>
      <c r="D609" s="350"/>
      <c r="E609" s="328" t="s">
        <v>1455</v>
      </c>
    </row>
    <row r="610" spans="1:5" hidden="1" x14ac:dyDescent="0.2">
      <c r="A610" s="351" t="s">
        <v>1761</v>
      </c>
      <c r="B610" s="353" t="s">
        <v>1753</v>
      </c>
      <c r="C610" s="354"/>
      <c r="D610" s="357" t="s">
        <v>58</v>
      </c>
      <c r="E610" s="325" t="s">
        <v>1454</v>
      </c>
    </row>
    <row r="611" spans="1:5" hidden="1" x14ac:dyDescent="0.2">
      <c r="A611" s="359"/>
      <c r="B611" s="360"/>
      <c r="C611" s="361"/>
      <c r="D611" s="362"/>
      <c r="E611" s="326" t="s">
        <v>1455</v>
      </c>
    </row>
    <row r="612" spans="1:5" hidden="1" x14ac:dyDescent="0.2">
      <c r="A612" s="343" t="s">
        <v>1762</v>
      </c>
      <c r="B612" s="345" t="s">
        <v>1753</v>
      </c>
      <c r="C612" s="346"/>
      <c r="D612" s="349" t="s">
        <v>58</v>
      </c>
      <c r="E612" s="327" t="s">
        <v>1454</v>
      </c>
    </row>
    <row r="613" spans="1:5" hidden="1" x14ac:dyDescent="0.2">
      <c r="A613" s="344"/>
      <c r="B613" s="347"/>
      <c r="C613" s="348"/>
      <c r="D613" s="350"/>
      <c r="E613" s="328" t="s">
        <v>1455</v>
      </c>
    </row>
    <row r="614" spans="1:5" hidden="1" x14ac:dyDescent="0.2">
      <c r="A614" s="351" t="s">
        <v>1763</v>
      </c>
      <c r="B614" s="353" t="s">
        <v>1753</v>
      </c>
      <c r="C614" s="354"/>
      <c r="D614" s="357" t="s">
        <v>58</v>
      </c>
      <c r="E614" s="325" t="s">
        <v>1454</v>
      </c>
    </row>
    <row r="615" spans="1:5" hidden="1" x14ac:dyDescent="0.2">
      <c r="A615" s="359"/>
      <c r="B615" s="360"/>
      <c r="C615" s="361"/>
      <c r="D615" s="362"/>
      <c r="E615" s="326" t="s">
        <v>1455</v>
      </c>
    </row>
    <row r="616" spans="1:5" hidden="1" x14ac:dyDescent="0.2">
      <c r="A616" s="343" t="s">
        <v>1764</v>
      </c>
      <c r="B616" s="345" t="s">
        <v>1753</v>
      </c>
      <c r="C616" s="346"/>
      <c r="D616" s="349" t="s">
        <v>58</v>
      </c>
      <c r="E616" s="327" t="s">
        <v>1454</v>
      </c>
    </row>
    <row r="617" spans="1:5" hidden="1" x14ac:dyDescent="0.2">
      <c r="A617" s="344"/>
      <c r="B617" s="347"/>
      <c r="C617" s="348"/>
      <c r="D617" s="350"/>
      <c r="E617" s="328" t="s">
        <v>1455</v>
      </c>
    </row>
    <row r="618" spans="1:5" hidden="1" x14ac:dyDescent="0.2">
      <c r="A618" s="351" t="s">
        <v>1765</v>
      </c>
      <c r="B618" s="353" t="s">
        <v>1766</v>
      </c>
      <c r="C618" s="354"/>
      <c r="D618" s="357" t="s">
        <v>58</v>
      </c>
      <c r="E618" s="325" t="s">
        <v>1454</v>
      </c>
    </row>
    <row r="619" spans="1:5" hidden="1" x14ac:dyDescent="0.2">
      <c r="A619" s="359"/>
      <c r="B619" s="360"/>
      <c r="C619" s="361"/>
      <c r="D619" s="362"/>
      <c r="E619" s="326" t="s">
        <v>1455</v>
      </c>
    </row>
    <row r="620" spans="1:5" hidden="1" x14ac:dyDescent="0.2">
      <c r="A620" s="343" t="s">
        <v>1767</v>
      </c>
      <c r="B620" s="345" t="s">
        <v>1766</v>
      </c>
      <c r="C620" s="346"/>
      <c r="D620" s="349" t="s">
        <v>58</v>
      </c>
      <c r="E620" s="327" t="s">
        <v>1454</v>
      </c>
    </row>
    <row r="621" spans="1:5" hidden="1" x14ac:dyDescent="0.2">
      <c r="A621" s="344"/>
      <c r="B621" s="347"/>
      <c r="C621" s="348"/>
      <c r="D621" s="350"/>
      <c r="E621" s="328" t="s">
        <v>1455</v>
      </c>
    </row>
    <row r="622" spans="1:5" hidden="1" x14ac:dyDescent="0.2">
      <c r="A622" s="351" t="s">
        <v>1768</v>
      </c>
      <c r="B622" s="353" t="s">
        <v>1766</v>
      </c>
      <c r="C622" s="354"/>
      <c r="D622" s="357" t="s">
        <v>58</v>
      </c>
      <c r="E622" s="325" t="s">
        <v>1454</v>
      </c>
    </row>
    <row r="623" spans="1:5" hidden="1" x14ac:dyDescent="0.2">
      <c r="A623" s="359"/>
      <c r="B623" s="360"/>
      <c r="C623" s="361"/>
      <c r="D623" s="362"/>
      <c r="E623" s="326" t="s">
        <v>1455</v>
      </c>
    </row>
    <row r="624" spans="1:5" hidden="1" x14ac:dyDescent="0.2">
      <c r="A624" s="343" t="s">
        <v>1769</v>
      </c>
      <c r="B624" s="345" t="s">
        <v>1766</v>
      </c>
      <c r="C624" s="346"/>
      <c r="D624" s="349" t="s">
        <v>58</v>
      </c>
      <c r="E624" s="327" t="s">
        <v>1454</v>
      </c>
    </row>
    <row r="625" spans="1:5" hidden="1" x14ac:dyDescent="0.2">
      <c r="A625" s="344"/>
      <c r="B625" s="347"/>
      <c r="C625" s="348"/>
      <c r="D625" s="350"/>
      <c r="E625" s="328" t="s">
        <v>1455</v>
      </c>
    </row>
    <row r="626" spans="1:5" hidden="1" x14ac:dyDescent="0.2">
      <c r="A626" s="351" t="s">
        <v>1770</v>
      </c>
      <c r="B626" s="353" t="s">
        <v>1771</v>
      </c>
      <c r="C626" s="354"/>
      <c r="D626" s="357" t="s">
        <v>58</v>
      </c>
      <c r="E626" s="325" t="s">
        <v>1454</v>
      </c>
    </row>
    <row r="627" spans="1:5" hidden="1" x14ac:dyDescent="0.2">
      <c r="A627" s="359"/>
      <c r="B627" s="360"/>
      <c r="C627" s="361"/>
      <c r="D627" s="362"/>
      <c r="E627" s="326" t="s">
        <v>1455</v>
      </c>
    </row>
    <row r="628" spans="1:5" hidden="1" x14ac:dyDescent="0.2">
      <c r="A628" s="343" t="s">
        <v>1772</v>
      </c>
      <c r="B628" s="345" t="s">
        <v>1771</v>
      </c>
      <c r="C628" s="346"/>
      <c r="D628" s="349" t="s">
        <v>58</v>
      </c>
      <c r="E628" s="327" t="s">
        <v>1454</v>
      </c>
    </row>
    <row r="629" spans="1:5" hidden="1" x14ac:dyDescent="0.2">
      <c r="A629" s="344"/>
      <c r="B629" s="347"/>
      <c r="C629" s="348"/>
      <c r="D629" s="350"/>
      <c r="E629" s="328" t="s">
        <v>1455</v>
      </c>
    </row>
    <row r="630" spans="1:5" hidden="1" x14ac:dyDescent="0.2">
      <c r="A630" s="351" t="s">
        <v>1773</v>
      </c>
      <c r="B630" s="353" t="s">
        <v>1771</v>
      </c>
      <c r="C630" s="354"/>
      <c r="D630" s="357" t="s">
        <v>58</v>
      </c>
      <c r="E630" s="325" t="s">
        <v>1454</v>
      </c>
    </row>
    <row r="631" spans="1:5" hidden="1" x14ac:dyDescent="0.2">
      <c r="A631" s="359"/>
      <c r="B631" s="360"/>
      <c r="C631" s="361"/>
      <c r="D631" s="362"/>
      <c r="E631" s="326" t="s">
        <v>1455</v>
      </c>
    </row>
    <row r="632" spans="1:5" hidden="1" x14ac:dyDescent="0.2">
      <c r="A632" s="343" t="s">
        <v>1774</v>
      </c>
      <c r="B632" s="345" t="s">
        <v>1771</v>
      </c>
      <c r="C632" s="346"/>
      <c r="D632" s="349" t="s">
        <v>58</v>
      </c>
      <c r="E632" s="327" t="s">
        <v>1454</v>
      </c>
    </row>
    <row r="633" spans="1:5" hidden="1" x14ac:dyDescent="0.2">
      <c r="A633" s="344"/>
      <c r="B633" s="347"/>
      <c r="C633" s="348"/>
      <c r="D633" s="350"/>
      <c r="E633" s="328" t="s">
        <v>1455</v>
      </c>
    </row>
    <row r="634" spans="1:5" hidden="1" x14ac:dyDescent="0.2">
      <c r="A634" s="351" t="s">
        <v>1775</v>
      </c>
      <c r="B634" s="353" t="s">
        <v>1771</v>
      </c>
      <c r="C634" s="354"/>
      <c r="D634" s="357" t="s">
        <v>58</v>
      </c>
      <c r="E634" s="325" t="s">
        <v>1454</v>
      </c>
    </row>
    <row r="635" spans="1:5" hidden="1" x14ac:dyDescent="0.2">
      <c r="A635" s="359"/>
      <c r="B635" s="360"/>
      <c r="C635" s="361"/>
      <c r="D635" s="362"/>
      <c r="E635" s="326" t="s">
        <v>1455</v>
      </c>
    </row>
    <row r="636" spans="1:5" hidden="1" x14ac:dyDescent="0.2">
      <c r="A636" s="343" t="s">
        <v>1776</v>
      </c>
      <c r="B636" s="345" t="s">
        <v>1771</v>
      </c>
      <c r="C636" s="346"/>
      <c r="D636" s="349" t="s">
        <v>58</v>
      </c>
      <c r="E636" s="327" t="s">
        <v>1454</v>
      </c>
    </row>
    <row r="637" spans="1:5" hidden="1" x14ac:dyDescent="0.2">
      <c r="A637" s="344"/>
      <c r="B637" s="347"/>
      <c r="C637" s="348"/>
      <c r="D637" s="350"/>
      <c r="E637" s="328" t="s">
        <v>1455</v>
      </c>
    </row>
    <row r="638" spans="1:5" hidden="1" x14ac:dyDescent="0.2">
      <c r="A638" s="351" t="s">
        <v>1777</v>
      </c>
      <c r="B638" s="353" t="s">
        <v>1778</v>
      </c>
      <c r="C638" s="354"/>
      <c r="D638" s="357" t="s">
        <v>58</v>
      </c>
      <c r="E638" s="325" t="s">
        <v>1454</v>
      </c>
    </row>
    <row r="639" spans="1:5" hidden="1" x14ac:dyDescent="0.2">
      <c r="A639" s="359"/>
      <c r="B639" s="360"/>
      <c r="C639" s="361"/>
      <c r="D639" s="362"/>
      <c r="E639" s="326" t="s">
        <v>1455</v>
      </c>
    </row>
    <row r="640" spans="1:5" hidden="1" x14ac:dyDescent="0.2">
      <c r="A640" s="343" t="s">
        <v>1779</v>
      </c>
      <c r="B640" s="345" t="s">
        <v>1778</v>
      </c>
      <c r="C640" s="346"/>
      <c r="D640" s="349" t="s">
        <v>58</v>
      </c>
      <c r="E640" s="327" t="s">
        <v>1454</v>
      </c>
    </row>
    <row r="641" spans="1:5" hidden="1" x14ac:dyDescent="0.2">
      <c r="A641" s="344"/>
      <c r="B641" s="347"/>
      <c r="C641" s="348"/>
      <c r="D641" s="350"/>
      <c r="E641" s="328" t="s">
        <v>1455</v>
      </c>
    </row>
    <row r="642" spans="1:5" hidden="1" x14ac:dyDescent="0.2">
      <c r="A642" s="351" t="s">
        <v>1780</v>
      </c>
      <c r="B642" s="353" t="s">
        <v>1778</v>
      </c>
      <c r="C642" s="354"/>
      <c r="D642" s="357" t="s">
        <v>58</v>
      </c>
      <c r="E642" s="325" t="s">
        <v>1454</v>
      </c>
    </row>
    <row r="643" spans="1:5" hidden="1" x14ac:dyDescent="0.2">
      <c r="A643" s="359"/>
      <c r="B643" s="360"/>
      <c r="C643" s="361"/>
      <c r="D643" s="362"/>
      <c r="E643" s="326" t="s">
        <v>1455</v>
      </c>
    </row>
    <row r="644" spans="1:5" hidden="1" x14ac:dyDescent="0.2">
      <c r="A644" s="343" t="s">
        <v>1781</v>
      </c>
      <c r="B644" s="345" t="s">
        <v>1778</v>
      </c>
      <c r="C644" s="346"/>
      <c r="D644" s="349" t="s">
        <v>58</v>
      </c>
      <c r="E644" s="327" t="s">
        <v>1454</v>
      </c>
    </row>
    <row r="645" spans="1:5" hidden="1" x14ac:dyDescent="0.2">
      <c r="A645" s="344"/>
      <c r="B645" s="347"/>
      <c r="C645" s="348"/>
      <c r="D645" s="350"/>
      <c r="E645" s="328" t="s">
        <v>1455</v>
      </c>
    </row>
    <row r="646" spans="1:5" hidden="1" x14ac:dyDescent="0.2">
      <c r="A646" s="351" t="s">
        <v>1782</v>
      </c>
      <c r="B646" s="353" t="s">
        <v>1778</v>
      </c>
      <c r="C646" s="354"/>
      <c r="D646" s="357" t="s">
        <v>58</v>
      </c>
      <c r="E646" s="325" t="s">
        <v>1454</v>
      </c>
    </row>
    <row r="647" spans="1:5" hidden="1" x14ac:dyDescent="0.2">
      <c r="A647" s="359"/>
      <c r="B647" s="360"/>
      <c r="C647" s="361"/>
      <c r="D647" s="362"/>
      <c r="E647" s="326" t="s">
        <v>1455</v>
      </c>
    </row>
    <row r="648" spans="1:5" hidden="1" x14ac:dyDescent="0.2">
      <c r="A648" s="343" t="s">
        <v>1783</v>
      </c>
      <c r="B648" s="345" t="s">
        <v>1778</v>
      </c>
      <c r="C648" s="346"/>
      <c r="D648" s="349" t="s">
        <v>58</v>
      </c>
      <c r="E648" s="327" t="s">
        <v>1454</v>
      </c>
    </row>
    <row r="649" spans="1:5" hidden="1" x14ac:dyDescent="0.2">
      <c r="A649" s="344"/>
      <c r="B649" s="347"/>
      <c r="C649" s="348"/>
      <c r="D649" s="350"/>
      <c r="E649" s="328" t="s">
        <v>1455</v>
      </c>
    </row>
    <row r="650" spans="1:5" hidden="1" x14ac:dyDescent="0.2">
      <c r="A650" s="351" t="s">
        <v>1784</v>
      </c>
      <c r="B650" s="353" t="s">
        <v>1778</v>
      </c>
      <c r="C650" s="354"/>
      <c r="D650" s="357" t="s">
        <v>58</v>
      </c>
      <c r="E650" s="325" t="s">
        <v>1454</v>
      </c>
    </row>
    <row r="651" spans="1:5" hidden="1" x14ac:dyDescent="0.2">
      <c r="A651" s="359"/>
      <c r="B651" s="360"/>
      <c r="C651" s="361"/>
      <c r="D651" s="362"/>
      <c r="E651" s="326" t="s">
        <v>1455</v>
      </c>
    </row>
    <row r="652" spans="1:5" hidden="1" x14ac:dyDescent="0.2">
      <c r="A652" s="343" t="s">
        <v>1785</v>
      </c>
      <c r="B652" s="345" t="s">
        <v>1778</v>
      </c>
      <c r="C652" s="346"/>
      <c r="D652" s="349" t="s">
        <v>58</v>
      </c>
      <c r="E652" s="327" t="s">
        <v>1454</v>
      </c>
    </row>
    <row r="653" spans="1:5" hidden="1" x14ac:dyDescent="0.2">
      <c r="A653" s="344"/>
      <c r="B653" s="347"/>
      <c r="C653" s="348"/>
      <c r="D653" s="350"/>
      <c r="E653" s="328" t="s">
        <v>1455</v>
      </c>
    </row>
    <row r="654" spans="1:5" hidden="1" x14ac:dyDescent="0.2">
      <c r="A654" s="351" t="s">
        <v>1786</v>
      </c>
      <c r="B654" s="353" t="s">
        <v>1787</v>
      </c>
      <c r="C654" s="354"/>
      <c r="D654" s="357" t="s">
        <v>58</v>
      </c>
      <c r="E654" s="325" t="s">
        <v>1454</v>
      </c>
    </row>
    <row r="655" spans="1:5" hidden="1" x14ac:dyDescent="0.2">
      <c r="A655" s="359"/>
      <c r="B655" s="360"/>
      <c r="C655" s="361"/>
      <c r="D655" s="362"/>
      <c r="E655" s="326" t="s">
        <v>1455</v>
      </c>
    </row>
    <row r="656" spans="1:5" hidden="1" x14ac:dyDescent="0.2">
      <c r="A656" s="343" t="s">
        <v>1788</v>
      </c>
      <c r="B656" s="345" t="s">
        <v>1787</v>
      </c>
      <c r="C656" s="346"/>
      <c r="D656" s="349" t="s">
        <v>58</v>
      </c>
      <c r="E656" s="327" t="s">
        <v>1454</v>
      </c>
    </row>
    <row r="657" spans="1:5" hidden="1" x14ac:dyDescent="0.2">
      <c r="A657" s="344"/>
      <c r="B657" s="347"/>
      <c r="C657" s="348"/>
      <c r="D657" s="350"/>
      <c r="E657" s="328" t="s">
        <v>1455</v>
      </c>
    </row>
    <row r="658" spans="1:5" hidden="1" x14ac:dyDescent="0.2">
      <c r="A658" s="351" t="s">
        <v>1789</v>
      </c>
      <c r="B658" s="353" t="s">
        <v>1787</v>
      </c>
      <c r="C658" s="354"/>
      <c r="D658" s="357" t="s">
        <v>58</v>
      </c>
      <c r="E658" s="325" t="s">
        <v>1454</v>
      </c>
    </row>
    <row r="659" spans="1:5" hidden="1" x14ac:dyDescent="0.2">
      <c r="A659" s="359"/>
      <c r="B659" s="360"/>
      <c r="C659" s="361"/>
      <c r="D659" s="362"/>
      <c r="E659" s="326" t="s">
        <v>1455</v>
      </c>
    </row>
    <row r="660" spans="1:5" hidden="1" x14ac:dyDescent="0.2">
      <c r="A660" s="343" t="s">
        <v>1481</v>
      </c>
      <c r="B660" s="345" t="s">
        <v>1787</v>
      </c>
      <c r="C660" s="346"/>
      <c r="D660" s="349" t="s">
        <v>58</v>
      </c>
      <c r="E660" s="327" t="s">
        <v>1454</v>
      </c>
    </row>
    <row r="661" spans="1:5" hidden="1" x14ac:dyDescent="0.2">
      <c r="A661" s="344"/>
      <c r="B661" s="347"/>
      <c r="C661" s="348"/>
      <c r="D661" s="350"/>
      <c r="E661" s="328" t="s">
        <v>1455</v>
      </c>
    </row>
    <row r="662" spans="1:5" hidden="1" x14ac:dyDescent="0.2">
      <c r="A662" s="351" t="s">
        <v>1790</v>
      </c>
      <c r="B662" s="353" t="s">
        <v>1787</v>
      </c>
      <c r="C662" s="354"/>
      <c r="D662" s="357" t="s">
        <v>58</v>
      </c>
      <c r="E662" s="325" t="s">
        <v>1454</v>
      </c>
    </row>
    <row r="663" spans="1:5" hidden="1" x14ac:dyDescent="0.2">
      <c r="A663" s="359"/>
      <c r="B663" s="360"/>
      <c r="C663" s="361"/>
      <c r="D663" s="362"/>
      <c r="E663" s="326" t="s">
        <v>1455</v>
      </c>
    </row>
    <row r="664" spans="1:5" hidden="1" x14ac:dyDescent="0.2">
      <c r="A664" s="343" t="s">
        <v>1791</v>
      </c>
      <c r="B664" s="345" t="s">
        <v>1787</v>
      </c>
      <c r="C664" s="346"/>
      <c r="D664" s="349" t="s">
        <v>58</v>
      </c>
      <c r="E664" s="327" t="s">
        <v>1454</v>
      </c>
    </row>
    <row r="665" spans="1:5" hidden="1" x14ac:dyDescent="0.2">
      <c r="A665" s="344"/>
      <c r="B665" s="347"/>
      <c r="C665" s="348"/>
      <c r="D665" s="350"/>
      <c r="E665" s="328" t="s">
        <v>1455</v>
      </c>
    </row>
    <row r="666" spans="1:5" hidden="1" x14ac:dyDescent="0.2">
      <c r="A666" s="351" t="s">
        <v>1792</v>
      </c>
      <c r="B666" s="353" t="s">
        <v>1787</v>
      </c>
      <c r="C666" s="354"/>
      <c r="D666" s="357" t="s">
        <v>58</v>
      </c>
      <c r="E666" s="325" t="s">
        <v>1454</v>
      </c>
    </row>
    <row r="667" spans="1:5" hidden="1" x14ac:dyDescent="0.2">
      <c r="A667" s="359"/>
      <c r="B667" s="360"/>
      <c r="C667" s="361"/>
      <c r="D667" s="362"/>
      <c r="E667" s="326" t="s">
        <v>1455</v>
      </c>
    </row>
    <row r="668" spans="1:5" hidden="1" x14ac:dyDescent="0.2">
      <c r="A668" s="343" t="s">
        <v>1793</v>
      </c>
      <c r="B668" s="345" t="s">
        <v>1787</v>
      </c>
      <c r="C668" s="346"/>
      <c r="D668" s="349" t="s">
        <v>58</v>
      </c>
      <c r="E668" s="327" t="s">
        <v>1454</v>
      </c>
    </row>
    <row r="669" spans="1:5" hidden="1" x14ac:dyDescent="0.2">
      <c r="A669" s="344"/>
      <c r="B669" s="347"/>
      <c r="C669" s="348"/>
      <c r="D669" s="350"/>
      <c r="E669" s="328" t="s">
        <v>1455</v>
      </c>
    </row>
    <row r="670" spans="1:5" hidden="1" x14ac:dyDescent="0.2">
      <c r="A670" s="351" t="s">
        <v>1794</v>
      </c>
      <c r="B670" s="353" t="s">
        <v>1787</v>
      </c>
      <c r="C670" s="354"/>
      <c r="D670" s="357" t="s">
        <v>58</v>
      </c>
      <c r="E670" s="325" t="s">
        <v>1454</v>
      </c>
    </row>
    <row r="671" spans="1:5" hidden="1" x14ac:dyDescent="0.2">
      <c r="A671" s="359"/>
      <c r="B671" s="360"/>
      <c r="C671" s="361"/>
      <c r="D671" s="362"/>
      <c r="E671" s="326" t="s">
        <v>1455</v>
      </c>
    </row>
    <row r="672" spans="1:5" hidden="1" x14ac:dyDescent="0.2">
      <c r="A672" s="343" t="s">
        <v>1795</v>
      </c>
      <c r="B672" s="345" t="s">
        <v>1787</v>
      </c>
      <c r="C672" s="346"/>
      <c r="D672" s="349" t="s">
        <v>58</v>
      </c>
      <c r="E672" s="327" t="s">
        <v>1454</v>
      </c>
    </row>
    <row r="673" spans="1:5" hidden="1" x14ac:dyDescent="0.2">
      <c r="A673" s="344"/>
      <c r="B673" s="347"/>
      <c r="C673" s="348"/>
      <c r="D673" s="350"/>
      <c r="E673" s="328" t="s">
        <v>1455</v>
      </c>
    </row>
    <row r="674" spans="1:5" hidden="1" x14ac:dyDescent="0.2">
      <c r="A674" s="351" t="s">
        <v>1796</v>
      </c>
      <c r="B674" s="353" t="s">
        <v>1787</v>
      </c>
      <c r="C674" s="354"/>
      <c r="D674" s="357" t="s">
        <v>58</v>
      </c>
      <c r="E674" s="325" t="s">
        <v>1454</v>
      </c>
    </row>
    <row r="675" spans="1:5" hidden="1" x14ac:dyDescent="0.2">
      <c r="A675" s="359"/>
      <c r="B675" s="360"/>
      <c r="C675" s="361"/>
      <c r="D675" s="362"/>
      <c r="E675" s="326" t="s">
        <v>1455</v>
      </c>
    </row>
    <row r="676" spans="1:5" hidden="1" x14ac:dyDescent="0.2">
      <c r="A676" s="343" t="s">
        <v>1797</v>
      </c>
      <c r="B676" s="345" t="s">
        <v>1787</v>
      </c>
      <c r="C676" s="346"/>
      <c r="D676" s="349" t="s">
        <v>58</v>
      </c>
      <c r="E676" s="327" t="s">
        <v>1454</v>
      </c>
    </row>
    <row r="677" spans="1:5" hidden="1" x14ac:dyDescent="0.2">
      <c r="A677" s="344"/>
      <c r="B677" s="347"/>
      <c r="C677" s="348"/>
      <c r="D677" s="350"/>
      <c r="E677" s="328" t="s">
        <v>1455</v>
      </c>
    </row>
    <row r="678" spans="1:5" hidden="1" x14ac:dyDescent="0.2">
      <c r="A678" s="351" t="s">
        <v>1482</v>
      </c>
      <c r="B678" s="353" t="s">
        <v>1787</v>
      </c>
      <c r="C678" s="354"/>
      <c r="D678" s="357" t="s">
        <v>58</v>
      </c>
      <c r="E678" s="325" t="s">
        <v>1454</v>
      </c>
    </row>
    <row r="679" spans="1:5" hidden="1" x14ac:dyDescent="0.2">
      <c r="A679" s="359"/>
      <c r="B679" s="360"/>
      <c r="C679" s="361"/>
      <c r="D679" s="362"/>
      <c r="E679" s="326" t="s">
        <v>1455</v>
      </c>
    </row>
    <row r="680" spans="1:5" hidden="1" x14ac:dyDescent="0.2">
      <c r="A680" s="343" t="s">
        <v>1798</v>
      </c>
      <c r="B680" s="345" t="s">
        <v>1787</v>
      </c>
      <c r="C680" s="346"/>
      <c r="D680" s="349" t="s">
        <v>58</v>
      </c>
      <c r="E680" s="327" t="s">
        <v>1454</v>
      </c>
    </row>
    <row r="681" spans="1:5" hidden="1" x14ac:dyDescent="0.2">
      <c r="A681" s="344"/>
      <c r="B681" s="347"/>
      <c r="C681" s="348"/>
      <c r="D681" s="350"/>
      <c r="E681" s="328" t="s">
        <v>1455</v>
      </c>
    </row>
    <row r="682" spans="1:5" hidden="1" x14ac:dyDescent="0.2">
      <c r="A682" s="351" t="s">
        <v>1799</v>
      </c>
      <c r="B682" s="353" t="s">
        <v>1787</v>
      </c>
      <c r="C682" s="354"/>
      <c r="D682" s="357" t="s">
        <v>58</v>
      </c>
      <c r="E682" s="325" t="s">
        <v>1454</v>
      </c>
    </row>
    <row r="683" spans="1:5" hidden="1" x14ac:dyDescent="0.2">
      <c r="A683" s="359"/>
      <c r="B683" s="360"/>
      <c r="C683" s="361"/>
      <c r="D683" s="362"/>
      <c r="E683" s="326" t="s">
        <v>1455</v>
      </c>
    </row>
    <row r="684" spans="1:5" hidden="1" x14ac:dyDescent="0.2">
      <c r="A684" s="343" t="s">
        <v>1800</v>
      </c>
      <c r="B684" s="345" t="s">
        <v>1787</v>
      </c>
      <c r="C684" s="346"/>
      <c r="D684" s="349" t="s">
        <v>58</v>
      </c>
      <c r="E684" s="327" t="s">
        <v>1454</v>
      </c>
    </row>
    <row r="685" spans="1:5" hidden="1" x14ac:dyDescent="0.2">
      <c r="A685" s="344"/>
      <c r="B685" s="347"/>
      <c r="C685" s="348"/>
      <c r="D685" s="350"/>
      <c r="E685" s="328" t="s">
        <v>1455</v>
      </c>
    </row>
    <row r="686" spans="1:5" hidden="1" x14ac:dyDescent="0.2">
      <c r="A686" s="351" t="s">
        <v>1801</v>
      </c>
      <c r="B686" s="353" t="s">
        <v>1802</v>
      </c>
      <c r="C686" s="354"/>
      <c r="D686" s="357" t="s">
        <v>58</v>
      </c>
      <c r="E686" s="325" t="s">
        <v>1454</v>
      </c>
    </row>
    <row r="687" spans="1:5" hidden="1" x14ac:dyDescent="0.2">
      <c r="A687" s="359"/>
      <c r="B687" s="360"/>
      <c r="C687" s="361"/>
      <c r="D687" s="362"/>
      <c r="E687" s="326" t="s">
        <v>1455</v>
      </c>
    </row>
    <row r="688" spans="1:5" hidden="1" x14ac:dyDescent="0.2">
      <c r="A688" s="343" t="s">
        <v>1803</v>
      </c>
      <c r="B688" s="345" t="s">
        <v>1802</v>
      </c>
      <c r="C688" s="346"/>
      <c r="D688" s="349" t="s">
        <v>58</v>
      </c>
      <c r="E688" s="327" t="s">
        <v>1454</v>
      </c>
    </row>
    <row r="689" spans="1:5" hidden="1" x14ac:dyDescent="0.2">
      <c r="A689" s="344"/>
      <c r="B689" s="347"/>
      <c r="C689" s="348"/>
      <c r="D689" s="350"/>
      <c r="E689" s="328" t="s">
        <v>1455</v>
      </c>
    </row>
    <row r="690" spans="1:5" hidden="1" x14ac:dyDescent="0.2">
      <c r="A690" s="351" t="s">
        <v>1804</v>
      </c>
      <c r="B690" s="353" t="s">
        <v>1805</v>
      </c>
      <c r="C690" s="354"/>
      <c r="D690" s="357" t="s">
        <v>58</v>
      </c>
      <c r="E690" s="325" t="s">
        <v>1454</v>
      </c>
    </row>
    <row r="691" spans="1:5" hidden="1" x14ac:dyDescent="0.2">
      <c r="A691" s="359"/>
      <c r="B691" s="360"/>
      <c r="C691" s="361"/>
      <c r="D691" s="362"/>
      <c r="E691" s="326" t="s">
        <v>1455</v>
      </c>
    </row>
    <row r="692" spans="1:5" hidden="1" x14ac:dyDescent="0.2">
      <c r="A692" s="343" t="s">
        <v>1806</v>
      </c>
      <c r="B692" s="345" t="s">
        <v>1805</v>
      </c>
      <c r="C692" s="346"/>
      <c r="D692" s="349" t="s">
        <v>58</v>
      </c>
      <c r="E692" s="327" t="s">
        <v>1454</v>
      </c>
    </row>
    <row r="693" spans="1:5" hidden="1" x14ac:dyDescent="0.2">
      <c r="A693" s="344"/>
      <c r="B693" s="347"/>
      <c r="C693" s="348"/>
      <c r="D693" s="350"/>
      <c r="E693" s="328" t="s">
        <v>1455</v>
      </c>
    </row>
    <row r="694" spans="1:5" hidden="1" x14ac:dyDescent="0.2">
      <c r="A694" s="351" t="s">
        <v>1807</v>
      </c>
      <c r="B694" s="353" t="s">
        <v>1802</v>
      </c>
      <c r="C694" s="354"/>
      <c r="D694" s="357" t="s">
        <v>58</v>
      </c>
      <c r="E694" s="325" t="s">
        <v>1454</v>
      </c>
    </row>
    <row r="695" spans="1:5" hidden="1" x14ac:dyDescent="0.2">
      <c r="A695" s="359"/>
      <c r="B695" s="360"/>
      <c r="C695" s="361"/>
      <c r="D695" s="362"/>
      <c r="E695" s="326" t="s">
        <v>1455</v>
      </c>
    </row>
    <row r="696" spans="1:5" hidden="1" x14ac:dyDescent="0.2">
      <c r="A696" s="343" t="s">
        <v>1808</v>
      </c>
      <c r="B696" s="345" t="s">
        <v>1802</v>
      </c>
      <c r="C696" s="346"/>
      <c r="D696" s="349" t="s">
        <v>58</v>
      </c>
      <c r="E696" s="327" t="s">
        <v>1454</v>
      </c>
    </row>
    <row r="697" spans="1:5" hidden="1" x14ac:dyDescent="0.2">
      <c r="A697" s="344"/>
      <c r="B697" s="347"/>
      <c r="C697" s="348"/>
      <c r="D697" s="350"/>
      <c r="E697" s="328" t="s">
        <v>1455</v>
      </c>
    </row>
    <row r="698" spans="1:5" hidden="1" x14ac:dyDescent="0.2">
      <c r="A698" s="351" t="s">
        <v>1809</v>
      </c>
      <c r="B698" s="353" t="s">
        <v>1805</v>
      </c>
      <c r="C698" s="354"/>
      <c r="D698" s="357" t="s">
        <v>58</v>
      </c>
      <c r="E698" s="325" t="s">
        <v>1454</v>
      </c>
    </row>
    <row r="699" spans="1:5" hidden="1" x14ac:dyDescent="0.2">
      <c r="A699" s="359"/>
      <c r="B699" s="360"/>
      <c r="C699" s="361"/>
      <c r="D699" s="362"/>
      <c r="E699" s="326" t="s">
        <v>1455</v>
      </c>
    </row>
    <row r="700" spans="1:5" hidden="1" x14ac:dyDescent="0.2">
      <c r="A700" s="343" t="s">
        <v>1810</v>
      </c>
      <c r="B700" s="345" t="s">
        <v>1802</v>
      </c>
      <c r="C700" s="346"/>
      <c r="D700" s="349" t="s">
        <v>58</v>
      </c>
      <c r="E700" s="327" t="s">
        <v>1454</v>
      </c>
    </row>
    <row r="701" spans="1:5" hidden="1" x14ac:dyDescent="0.2">
      <c r="A701" s="344"/>
      <c r="B701" s="347"/>
      <c r="C701" s="348"/>
      <c r="D701" s="350"/>
      <c r="E701" s="328" t="s">
        <v>1455</v>
      </c>
    </row>
    <row r="702" spans="1:5" hidden="1" x14ac:dyDescent="0.2">
      <c r="A702" s="351" t="s">
        <v>1811</v>
      </c>
      <c r="B702" s="353" t="s">
        <v>1805</v>
      </c>
      <c r="C702" s="354"/>
      <c r="D702" s="357" t="s">
        <v>58</v>
      </c>
      <c r="E702" s="325" t="s">
        <v>1454</v>
      </c>
    </row>
    <row r="703" spans="1:5" hidden="1" x14ac:dyDescent="0.2">
      <c r="A703" s="359"/>
      <c r="B703" s="360"/>
      <c r="C703" s="361"/>
      <c r="D703" s="362"/>
      <c r="E703" s="326" t="s">
        <v>1455</v>
      </c>
    </row>
    <row r="704" spans="1:5" hidden="1" x14ac:dyDescent="0.2">
      <c r="A704" s="343" t="s">
        <v>1812</v>
      </c>
      <c r="B704" s="345" t="s">
        <v>1813</v>
      </c>
      <c r="C704" s="346"/>
      <c r="D704" s="349" t="s">
        <v>58</v>
      </c>
      <c r="E704" s="327" t="s">
        <v>1454</v>
      </c>
    </row>
    <row r="705" spans="1:5" hidden="1" x14ac:dyDescent="0.2">
      <c r="A705" s="344"/>
      <c r="B705" s="347"/>
      <c r="C705" s="348"/>
      <c r="D705" s="350"/>
      <c r="E705" s="328" t="s">
        <v>1455</v>
      </c>
    </row>
    <row r="706" spans="1:5" hidden="1" x14ac:dyDescent="0.2">
      <c r="A706" s="351" t="s">
        <v>1814</v>
      </c>
      <c r="B706" s="353" t="s">
        <v>1813</v>
      </c>
      <c r="C706" s="354"/>
      <c r="D706" s="357" t="s">
        <v>58</v>
      </c>
      <c r="E706" s="325" t="s">
        <v>1454</v>
      </c>
    </row>
    <row r="707" spans="1:5" hidden="1" x14ac:dyDescent="0.2">
      <c r="A707" s="359"/>
      <c r="B707" s="360"/>
      <c r="C707" s="361"/>
      <c r="D707" s="362"/>
      <c r="E707" s="326" t="s">
        <v>1455</v>
      </c>
    </row>
    <row r="708" spans="1:5" hidden="1" x14ac:dyDescent="0.2">
      <c r="A708" s="343" t="s">
        <v>1815</v>
      </c>
      <c r="B708" s="345" t="s">
        <v>1813</v>
      </c>
      <c r="C708" s="346"/>
      <c r="D708" s="349" t="s">
        <v>58</v>
      </c>
      <c r="E708" s="327" t="s">
        <v>1454</v>
      </c>
    </row>
    <row r="709" spans="1:5" hidden="1" x14ac:dyDescent="0.2">
      <c r="A709" s="344"/>
      <c r="B709" s="347"/>
      <c r="C709" s="348"/>
      <c r="D709" s="350"/>
      <c r="E709" s="328" t="s">
        <v>1455</v>
      </c>
    </row>
    <row r="710" spans="1:5" hidden="1" x14ac:dyDescent="0.2">
      <c r="A710" s="351" t="s">
        <v>1816</v>
      </c>
      <c r="B710" s="353" t="s">
        <v>1813</v>
      </c>
      <c r="C710" s="354"/>
      <c r="D710" s="357" t="s">
        <v>58</v>
      </c>
      <c r="E710" s="325" t="s">
        <v>1454</v>
      </c>
    </row>
    <row r="711" spans="1:5" hidden="1" x14ac:dyDescent="0.2">
      <c r="A711" s="359"/>
      <c r="B711" s="360"/>
      <c r="C711" s="361"/>
      <c r="D711" s="362"/>
      <c r="E711" s="326" t="s">
        <v>1455</v>
      </c>
    </row>
    <row r="712" spans="1:5" hidden="1" x14ac:dyDescent="0.2">
      <c r="A712" s="343" t="s">
        <v>1817</v>
      </c>
      <c r="B712" s="345" t="s">
        <v>1818</v>
      </c>
      <c r="C712" s="346"/>
      <c r="D712" s="349" t="s">
        <v>58</v>
      </c>
      <c r="E712" s="327" t="s">
        <v>1454</v>
      </c>
    </row>
    <row r="713" spans="1:5" hidden="1" x14ac:dyDescent="0.2">
      <c r="A713" s="344"/>
      <c r="B713" s="347"/>
      <c r="C713" s="348"/>
      <c r="D713" s="350"/>
      <c r="E713" s="328" t="s">
        <v>1455</v>
      </c>
    </row>
    <row r="714" spans="1:5" hidden="1" x14ac:dyDescent="0.2">
      <c r="A714" s="351" t="s">
        <v>1819</v>
      </c>
      <c r="B714" s="353" t="s">
        <v>1818</v>
      </c>
      <c r="C714" s="354"/>
      <c r="D714" s="357" t="s">
        <v>58</v>
      </c>
      <c r="E714" s="325" t="s">
        <v>1454</v>
      </c>
    </row>
    <row r="715" spans="1:5" hidden="1" x14ac:dyDescent="0.2">
      <c r="A715" s="359"/>
      <c r="B715" s="360"/>
      <c r="C715" s="361"/>
      <c r="D715" s="362"/>
      <c r="E715" s="326" t="s">
        <v>1455</v>
      </c>
    </row>
    <row r="716" spans="1:5" hidden="1" x14ac:dyDescent="0.2">
      <c r="A716" s="343" t="s">
        <v>1820</v>
      </c>
      <c r="B716" s="345" t="s">
        <v>1818</v>
      </c>
      <c r="C716" s="346"/>
      <c r="D716" s="349" t="s">
        <v>58</v>
      </c>
      <c r="E716" s="327" t="s">
        <v>1454</v>
      </c>
    </row>
    <row r="717" spans="1:5" hidden="1" x14ac:dyDescent="0.2">
      <c r="A717" s="344"/>
      <c r="B717" s="347"/>
      <c r="C717" s="348"/>
      <c r="D717" s="350"/>
      <c r="E717" s="328" t="s">
        <v>1455</v>
      </c>
    </row>
    <row r="718" spans="1:5" hidden="1" x14ac:dyDescent="0.2">
      <c r="A718" s="351" t="s">
        <v>1821</v>
      </c>
      <c r="B718" s="353" t="s">
        <v>1818</v>
      </c>
      <c r="C718" s="354"/>
      <c r="D718" s="357" t="s">
        <v>58</v>
      </c>
      <c r="E718" s="325" t="s">
        <v>1454</v>
      </c>
    </row>
    <row r="719" spans="1:5" hidden="1" x14ac:dyDescent="0.2">
      <c r="A719" s="359"/>
      <c r="B719" s="360"/>
      <c r="C719" s="361"/>
      <c r="D719" s="362"/>
      <c r="E719" s="326" t="s">
        <v>1455</v>
      </c>
    </row>
    <row r="720" spans="1:5" hidden="1" x14ac:dyDescent="0.2">
      <c r="A720" s="343" t="s">
        <v>1822</v>
      </c>
      <c r="B720" s="345" t="s">
        <v>1818</v>
      </c>
      <c r="C720" s="346"/>
      <c r="D720" s="349" t="s">
        <v>58</v>
      </c>
      <c r="E720" s="327" t="s">
        <v>1454</v>
      </c>
    </row>
    <row r="721" spans="1:5" hidden="1" x14ac:dyDescent="0.2">
      <c r="A721" s="344"/>
      <c r="B721" s="347"/>
      <c r="C721" s="348"/>
      <c r="D721" s="350"/>
      <c r="E721" s="328" t="s">
        <v>1455</v>
      </c>
    </row>
    <row r="722" spans="1:5" hidden="1" x14ac:dyDescent="0.2">
      <c r="A722" s="351" t="s">
        <v>1823</v>
      </c>
      <c r="B722" s="353" t="s">
        <v>1818</v>
      </c>
      <c r="C722" s="354"/>
      <c r="D722" s="357" t="s">
        <v>58</v>
      </c>
      <c r="E722" s="325" t="s">
        <v>1454</v>
      </c>
    </row>
    <row r="723" spans="1:5" hidden="1" x14ac:dyDescent="0.2">
      <c r="A723" s="359"/>
      <c r="B723" s="360"/>
      <c r="C723" s="361"/>
      <c r="D723" s="362"/>
      <c r="E723" s="326" t="s">
        <v>1455</v>
      </c>
    </row>
    <row r="724" spans="1:5" hidden="1" x14ac:dyDescent="0.2">
      <c r="A724" s="343" t="s">
        <v>1824</v>
      </c>
      <c r="B724" s="345" t="s">
        <v>1825</v>
      </c>
      <c r="C724" s="346"/>
      <c r="D724" s="349" t="s">
        <v>58</v>
      </c>
      <c r="E724" s="327" t="s">
        <v>1454</v>
      </c>
    </row>
    <row r="725" spans="1:5" hidden="1" x14ac:dyDescent="0.2">
      <c r="A725" s="344"/>
      <c r="B725" s="347"/>
      <c r="C725" s="348"/>
      <c r="D725" s="350"/>
      <c r="E725" s="328" t="s">
        <v>1455</v>
      </c>
    </row>
    <row r="726" spans="1:5" hidden="1" x14ac:dyDescent="0.2">
      <c r="A726" s="351" t="s">
        <v>1826</v>
      </c>
      <c r="B726" s="353" t="s">
        <v>1825</v>
      </c>
      <c r="C726" s="354"/>
      <c r="D726" s="357" t="s">
        <v>58</v>
      </c>
      <c r="E726" s="325" t="s">
        <v>1454</v>
      </c>
    </row>
    <row r="727" spans="1:5" hidden="1" x14ac:dyDescent="0.2">
      <c r="A727" s="359"/>
      <c r="B727" s="360"/>
      <c r="C727" s="361"/>
      <c r="D727" s="362"/>
      <c r="E727" s="326" t="s">
        <v>1455</v>
      </c>
    </row>
    <row r="728" spans="1:5" hidden="1" x14ac:dyDescent="0.2">
      <c r="A728" s="343" t="s">
        <v>1827</v>
      </c>
      <c r="B728" s="345" t="s">
        <v>1825</v>
      </c>
      <c r="C728" s="346"/>
      <c r="D728" s="349" t="s">
        <v>58</v>
      </c>
      <c r="E728" s="327" t="s">
        <v>1454</v>
      </c>
    </row>
    <row r="729" spans="1:5" hidden="1" x14ac:dyDescent="0.2">
      <c r="A729" s="344"/>
      <c r="B729" s="347"/>
      <c r="C729" s="348"/>
      <c r="D729" s="350"/>
      <c r="E729" s="328" t="s">
        <v>1455</v>
      </c>
    </row>
    <row r="730" spans="1:5" hidden="1" x14ac:dyDescent="0.2">
      <c r="A730" s="351" t="s">
        <v>1828</v>
      </c>
      <c r="B730" s="353" t="s">
        <v>1825</v>
      </c>
      <c r="C730" s="354"/>
      <c r="D730" s="357" t="s">
        <v>58</v>
      </c>
      <c r="E730" s="325" t="s">
        <v>1454</v>
      </c>
    </row>
    <row r="731" spans="1:5" hidden="1" x14ac:dyDescent="0.2">
      <c r="A731" s="359"/>
      <c r="B731" s="360"/>
      <c r="C731" s="361"/>
      <c r="D731" s="362"/>
      <c r="E731" s="326" t="s">
        <v>1455</v>
      </c>
    </row>
    <row r="732" spans="1:5" hidden="1" x14ac:dyDescent="0.2">
      <c r="A732" s="343" t="s">
        <v>1829</v>
      </c>
      <c r="B732" s="345" t="s">
        <v>1825</v>
      </c>
      <c r="C732" s="346"/>
      <c r="D732" s="349" t="s">
        <v>58</v>
      </c>
      <c r="E732" s="327" t="s">
        <v>1454</v>
      </c>
    </row>
    <row r="733" spans="1:5" hidden="1" x14ac:dyDescent="0.2">
      <c r="A733" s="344"/>
      <c r="B733" s="347"/>
      <c r="C733" s="348"/>
      <c r="D733" s="350"/>
      <c r="E733" s="328" t="s">
        <v>1455</v>
      </c>
    </row>
    <row r="734" spans="1:5" hidden="1" x14ac:dyDescent="0.2">
      <c r="A734" s="351" t="s">
        <v>1830</v>
      </c>
      <c r="B734" s="353" t="s">
        <v>1766</v>
      </c>
      <c r="C734" s="354"/>
      <c r="D734" s="357" t="s">
        <v>58</v>
      </c>
      <c r="E734" s="325" t="s">
        <v>1454</v>
      </c>
    </row>
    <row r="735" spans="1:5" hidden="1" x14ac:dyDescent="0.2">
      <c r="A735" s="359"/>
      <c r="B735" s="360"/>
      <c r="C735" s="361"/>
      <c r="D735" s="362"/>
      <c r="E735" s="326" t="s">
        <v>1455</v>
      </c>
    </row>
    <row r="736" spans="1:5" hidden="1" x14ac:dyDescent="0.2">
      <c r="A736" s="343" t="s">
        <v>1707</v>
      </c>
      <c r="B736" s="345"/>
      <c r="C736" s="346"/>
      <c r="D736" s="349" t="s">
        <v>58</v>
      </c>
      <c r="E736" s="327" t="s">
        <v>1454</v>
      </c>
    </row>
    <row r="737" spans="1:5" hidden="1" x14ac:dyDescent="0.2">
      <c r="A737" s="344"/>
      <c r="B737" s="347"/>
      <c r="C737" s="348"/>
      <c r="D737" s="350"/>
      <c r="E737" s="328" t="s">
        <v>1455</v>
      </c>
    </row>
    <row r="738" spans="1:5" hidden="1" x14ac:dyDescent="0.2">
      <c r="A738" s="351" t="s">
        <v>1726</v>
      </c>
      <c r="B738" s="353"/>
      <c r="C738" s="354"/>
      <c r="D738" s="357" t="s">
        <v>58</v>
      </c>
      <c r="E738" s="325" t="s">
        <v>1454</v>
      </c>
    </row>
    <row r="739" spans="1:5" hidden="1" x14ac:dyDescent="0.2">
      <c r="A739" s="359"/>
      <c r="B739" s="360"/>
      <c r="C739" s="361"/>
      <c r="D739" s="362"/>
      <c r="E739" s="326" t="s">
        <v>1455</v>
      </c>
    </row>
    <row r="740" spans="1:5" hidden="1" x14ac:dyDescent="0.2">
      <c r="A740" s="343" t="s">
        <v>1732</v>
      </c>
      <c r="B740" s="345"/>
      <c r="C740" s="346"/>
      <c r="D740" s="349" t="s">
        <v>58</v>
      </c>
      <c r="E740" s="327" t="s">
        <v>1454</v>
      </c>
    </row>
    <row r="741" spans="1:5" hidden="1" x14ac:dyDescent="0.2">
      <c r="A741" s="344"/>
      <c r="B741" s="347"/>
      <c r="C741" s="348"/>
      <c r="D741" s="350"/>
      <c r="E741" s="328" t="s">
        <v>1455</v>
      </c>
    </row>
    <row r="742" spans="1:5" hidden="1" x14ac:dyDescent="0.2">
      <c r="A742" s="351" t="s">
        <v>1745</v>
      </c>
      <c r="B742" s="353"/>
      <c r="C742" s="354"/>
      <c r="D742" s="357" t="s">
        <v>58</v>
      </c>
      <c r="E742" s="325" t="s">
        <v>1454</v>
      </c>
    </row>
    <row r="743" spans="1:5" hidden="1" x14ac:dyDescent="0.2">
      <c r="A743" s="359"/>
      <c r="B743" s="360"/>
      <c r="C743" s="361"/>
      <c r="D743" s="362"/>
      <c r="E743" s="326" t="s">
        <v>1455</v>
      </c>
    </row>
    <row r="744" spans="1:5" hidden="1" x14ac:dyDescent="0.2">
      <c r="A744" s="343" t="s">
        <v>1766</v>
      </c>
      <c r="B744" s="345"/>
      <c r="C744" s="346"/>
      <c r="D744" s="349" t="s">
        <v>58</v>
      </c>
      <c r="E744" s="327" t="s">
        <v>1454</v>
      </c>
    </row>
    <row r="745" spans="1:5" hidden="1" x14ac:dyDescent="0.2">
      <c r="A745" s="344"/>
      <c r="B745" s="347"/>
      <c r="C745" s="348"/>
      <c r="D745" s="350"/>
      <c r="E745" s="328" t="s">
        <v>1455</v>
      </c>
    </row>
    <row r="746" spans="1:5" hidden="1" x14ac:dyDescent="0.2">
      <c r="A746" s="351" t="s">
        <v>1771</v>
      </c>
      <c r="B746" s="353"/>
      <c r="C746" s="354"/>
      <c r="D746" s="357" t="s">
        <v>58</v>
      </c>
      <c r="E746" s="325" t="s">
        <v>1454</v>
      </c>
    </row>
    <row r="747" spans="1:5" hidden="1" x14ac:dyDescent="0.2">
      <c r="A747" s="359"/>
      <c r="B747" s="360"/>
      <c r="C747" s="361"/>
      <c r="D747" s="362"/>
      <c r="E747" s="326" t="s">
        <v>1455</v>
      </c>
    </row>
    <row r="748" spans="1:5" hidden="1" x14ac:dyDescent="0.2">
      <c r="A748" s="343" t="s">
        <v>1778</v>
      </c>
      <c r="B748" s="345"/>
      <c r="C748" s="346"/>
      <c r="D748" s="349" t="s">
        <v>58</v>
      </c>
      <c r="E748" s="327" t="s">
        <v>1454</v>
      </c>
    </row>
    <row r="749" spans="1:5" hidden="1" x14ac:dyDescent="0.2">
      <c r="A749" s="344"/>
      <c r="B749" s="347"/>
      <c r="C749" s="348"/>
      <c r="D749" s="350"/>
      <c r="E749" s="328" t="s">
        <v>1455</v>
      </c>
    </row>
    <row r="750" spans="1:5" hidden="1" x14ac:dyDescent="0.2">
      <c r="A750" s="351" t="s">
        <v>1787</v>
      </c>
      <c r="B750" s="353"/>
      <c r="C750" s="354"/>
      <c r="D750" s="357" t="s">
        <v>58</v>
      </c>
      <c r="E750" s="325" t="s">
        <v>1454</v>
      </c>
    </row>
    <row r="751" spans="1:5" hidden="1" x14ac:dyDescent="0.2">
      <c r="A751" s="359"/>
      <c r="B751" s="360"/>
      <c r="C751" s="361"/>
      <c r="D751" s="362"/>
      <c r="E751" s="326" t="s">
        <v>1455</v>
      </c>
    </row>
    <row r="752" spans="1:5" hidden="1" x14ac:dyDescent="0.2">
      <c r="A752" s="343" t="s">
        <v>1802</v>
      </c>
      <c r="B752" s="345"/>
      <c r="C752" s="346"/>
      <c r="D752" s="349" t="s">
        <v>58</v>
      </c>
      <c r="E752" s="327" t="s">
        <v>1454</v>
      </c>
    </row>
    <row r="753" spans="1:5" hidden="1" x14ac:dyDescent="0.2">
      <c r="A753" s="344"/>
      <c r="B753" s="347"/>
      <c r="C753" s="348"/>
      <c r="D753" s="350"/>
      <c r="E753" s="328" t="s">
        <v>1455</v>
      </c>
    </row>
    <row r="754" spans="1:5" hidden="1" x14ac:dyDescent="0.2">
      <c r="A754" s="351" t="s">
        <v>1813</v>
      </c>
      <c r="B754" s="353"/>
      <c r="C754" s="354"/>
      <c r="D754" s="357" t="s">
        <v>58</v>
      </c>
      <c r="E754" s="325" t="s">
        <v>1454</v>
      </c>
    </row>
    <row r="755" spans="1:5" hidden="1" x14ac:dyDescent="0.2">
      <c r="A755" s="359"/>
      <c r="B755" s="360"/>
      <c r="C755" s="361"/>
      <c r="D755" s="362"/>
      <c r="E755" s="326" t="s">
        <v>1455</v>
      </c>
    </row>
    <row r="756" spans="1:5" hidden="1" x14ac:dyDescent="0.2">
      <c r="A756" s="343" t="s">
        <v>1818</v>
      </c>
      <c r="B756" s="345"/>
      <c r="C756" s="346"/>
      <c r="D756" s="349" t="s">
        <v>58</v>
      </c>
      <c r="E756" s="327" t="s">
        <v>1454</v>
      </c>
    </row>
    <row r="757" spans="1:5" hidden="1" x14ac:dyDescent="0.2">
      <c r="A757" s="344"/>
      <c r="B757" s="347"/>
      <c r="C757" s="348"/>
      <c r="D757" s="350"/>
      <c r="E757" s="328" t="s">
        <v>1455</v>
      </c>
    </row>
    <row r="758" spans="1:5" hidden="1" x14ac:dyDescent="0.2">
      <c r="A758" s="351" t="s">
        <v>1753</v>
      </c>
      <c r="B758" s="353"/>
      <c r="C758" s="354"/>
      <c r="D758" s="357" t="s">
        <v>58</v>
      </c>
      <c r="E758" s="325" t="s">
        <v>1454</v>
      </c>
    </row>
    <row r="759" spans="1:5" hidden="1" x14ac:dyDescent="0.2">
      <c r="A759" s="359"/>
      <c r="B759" s="360"/>
      <c r="C759" s="361"/>
      <c r="D759" s="362"/>
      <c r="E759" s="326" t="s">
        <v>1455</v>
      </c>
    </row>
    <row r="760" spans="1:5" hidden="1" x14ac:dyDescent="0.2">
      <c r="A760" s="343" t="s">
        <v>1831</v>
      </c>
      <c r="B760" s="345" t="s">
        <v>1732</v>
      </c>
      <c r="C760" s="346"/>
      <c r="D760" s="349" t="s">
        <v>58</v>
      </c>
      <c r="E760" s="327" t="s">
        <v>1454</v>
      </c>
    </row>
    <row r="761" spans="1:5" hidden="1" x14ac:dyDescent="0.2">
      <c r="A761" s="344"/>
      <c r="B761" s="347"/>
      <c r="C761" s="348"/>
      <c r="D761" s="350"/>
      <c r="E761" s="328" t="s">
        <v>1455</v>
      </c>
    </row>
    <row r="762" spans="1:5" hidden="1" x14ac:dyDescent="0.2">
      <c r="A762" s="351" t="s">
        <v>1832</v>
      </c>
      <c r="B762" s="353" t="s">
        <v>1745</v>
      </c>
      <c r="C762" s="354"/>
      <c r="D762" s="357" t="s">
        <v>58</v>
      </c>
      <c r="E762" s="325" t="s">
        <v>1454</v>
      </c>
    </row>
    <row r="763" spans="1:5" hidden="1" x14ac:dyDescent="0.2">
      <c r="A763" s="359"/>
      <c r="B763" s="360"/>
      <c r="C763" s="361"/>
      <c r="D763" s="362"/>
      <c r="E763" s="326" t="s">
        <v>1455</v>
      </c>
    </row>
    <row r="764" spans="1:5" hidden="1" x14ac:dyDescent="0.2">
      <c r="A764" s="343" t="s">
        <v>1833</v>
      </c>
      <c r="B764" s="345" t="s">
        <v>1753</v>
      </c>
      <c r="C764" s="346"/>
      <c r="D764" s="349" t="s">
        <v>58</v>
      </c>
      <c r="E764" s="327" t="s">
        <v>1454</v>
      </c>
    </row>
    <row r="765" spans="1:5" hidden="1" x14ac:dyDescent="0.2">
      <c r="A765" s="344"/>
      <c r="B765" s="347"/>
      <c r="C765" s="348"/>
      <c r="D765" s="350"/>
      <c r="E765" s="328" t="s">
        <v>1455</v>
      </c>
    </row>
    <row r="766" spans="1:5" hidden="1" x14ac:dyDescent="0.2">
      <c r="A766" s="351" t="s">
        <v>1834</v>
      </c>
      <c r="B766" s="353" t="s">
        <v>1778</v>
      </c>
      <c r="C766" s="354"/>
      <c r="D766" s="357" t="s">
        <v>58</v>
      </c>
      <c r="E766" s="325" t="s">
        <v>1454</v>
      </c>
    </row>
    <row r="767" spans="1:5" hidden="1" x14ac:dyDescent="0.2">
      <c r="A767" s="359"/>
      <c r="B767" s="360"/>
      <c r="C767" s="361"/>
      <c r="D767" s="362"/>
      <c r="E767" s="326" t="s">
        <v>1455</v>
      </c>
    </row>
    <row r="768" spans="1:5" hidden="1" x14ac:dyDescent="0.2">
      <c r="A768" s="343" t="s">
        <v>1835</v>
      </c>
      <c r="B768" s="345" t="s">
        <v>1787</v>
      </c>
      <c r="C768" s="346"/>
      <c r="D768" s="349" t="s">
        <v>58</v>
      </c>
      <c r="E768" s="327" t="s">
        <v>1454</v>
      </c>
    </row>
    <row r="769" spans="1:5" hidden="1" x14ac:dyDescent="0.2">
      <c r="A769" s="344"/>
      <c r="B769" s="347"/>
      <c r="C769" s="348"/>
      <c r="D769" s="350"/>
      <c r="E769" s="328" t="s">
        <v>1455</v>
      </c>
    </row>
    <row r="770" spans="1:5" hidden="1" x14ac:dyDescent="0.2">
      <c r="A770" s="351" t="s">
        <v>1836</v>
      </c>
      <c r="B770" s="353" t="s">
        <v>1813</v>
      </c>
      <c r="C770" s="354"/>
      <c r="D770" s="357" t="s">
        <v>58</v>
      </c>
      <c r="E770" s="325" t="s">
        <v>1454</v>
      </c>
    </row>
    <row r="771" spans="1:5" hidden="1" x14ac:dyDescent="0.2">
      <c r="A771" s="359"/>
      <c r="B771" s="360"/>
      <c r="C771" s="361"/>
      <c r="D771" s="362"/>
      <c r="E771" s="326" t="s">
        <v>1455</v>
      </c>
    </row>
    <row r="772" spans="1:5" hidden="1" x14ac:dyDescent="0.2">
      <c r="A772" s="343" t="s">
        <v>1837</v>
      </c>
      <c r="B772" s="345" t="s">
        <v>1825</v>
      </c>
      <c r="C772" s="346"/>
      <c r="D772" s="349" t="s">
        <v>58</v>
      </c>
      <c r="E772" s="327" t="s">
        <v>1454</v>
      </c>
    </row>
    <row r="773" spans="1:5" hidden="1" x14ac:dyDescent="0.2">
      <c r="A773" s="344"/>
      <c r="B773" s="347"/>
      <c r="C773" s="348"/>
      <c r="D773" s="350"/>
      <c r="E773" s="328" t="s">
        <v>1455</v>
      </c>
    </row>
    <row r="774" spans="1:5" hidden="1" x14ac:dyDescent="0.2">
      <c r="A774" s="351" t="s">
        <v>1825</v>
      </c>
      <c r="B774" s="353"/>
      <c r="C774" s="354"/>
      <c r="D774" s="357" t="s">
        <v>58</v>
      </c>
      <c r="E774" s="325" t="s">
        <v>1454</v>
      </c>
    </row>
    <row r="775" spans="1:5" hidden="1" x14ac:dyDescent="0.2">
      <c r="A775" s="359"/>
      <c r="B775" s="360"/>
      <c r="C775" s="361"/>
      <c r="D775" s="362"/>
      <c r="E775" s="326" t="s">
        <v>1455</v>
      </c>
    </row>
    <row r="776" spans="1:5" x14ac:dyDescent="0.2">
      <c r="A776" s="323" t="s">
        <v>1838</v>
      </c>
      <c r="B776" s="365"/>
      <c r="C776" s="366"/>
      <c r="D776" s="313" t="s">
        <v>58</v>
      </c>
      <c r="E776" s="324"/>
    </row>
    <row r="777" spans="1:5" hidden="1" x14ac:dyDescent="0.2">
      <c r="A777" s="351" t="s">
        <v>1839</v>
      </c>
      <c r="B777" s="353" t="s">
        <v>1707</v>
      </c>
      <c r="C777" s="354"/>
      <c r="D777" s="357" t="s">
        <v>58</v>
      </c>
      <c r="E777" s="325" t="s">
        <v>1454</v>
      </c>
    </row>
    <row r="778" spans="1:5" hidden="1" x14ac:dyDescent="0.2">
      <c r="A778" s="359"/>
      <c r="B778" s="360"/>
      <c r="C778" s="361"/>
      <c r="D778" s="362"/>
      <c r="E778" s="326" t="s">
        <v>1455</v>
      </c>
    </row>
    <row r="779" spans="1:5" hidden="1" x14ac:dyDescent="0.2">
      <c r="A779" s="343" t="s">
        <v>1840</v>
      </c>
      <c r="B779" s="345" t="s">
        <v>1825</v>
      </c>
      <c r="C779" s="346"/>
      <c r="D779" s="349" t="s">
        <v>58</v>
      </c>
      <c r="E779" s="327" t="s">
        <v>1454</v>
      </c>
    </row>
    <row r="780" spans="1:5" hidden="1" x14ac:dyDescent="0.2">
      <c r="A780" s="344"/>
      <c r="B780" s="347"/>
      <c r="C780" s="348"/>
      <c r="D780" s="350"/>
      <c r="E780" s="328" t="s">
        <v>1455</v>
      </c>
    </row>
    <row r="781" spans="1:5" hidden="1" x14ac:dyDescent="0.2">
      <c r="A781" s="351" t="s">
        <v>1841</v>
      </c>
      <c r="B781" s="353" t="s">
        <v>1805</v>
      </c>
      <c r="C781" s="354"/>
      <c r="D781" s="357" t="s">
        <v>58</v>
      </c>
      <c r="E781" s="325" t="s">
        <v>1454</v>
      </c>
    </row>
    <row r="782" spans="1:5" hidden="1" x14ac:dyDescent="0.2">
      <c r="A782" s="359"/>
      <c r="B782" s="360"/>
      <c r="C782" s="361"/>
      <c r="D782" s="362"/>
      <c r="E782" s="326" t="s">
        <v>1455</v>
      </c>
    </row>
    <row r="783" spans="1:5" hidden="1" x14ac:dyDescent="0.2">
      <c r="A783" s="343" t="s">
        <v>1842</v>
      </c>
      <c r="B783" s="345" t="s">
        <v>1825</v>
      </c>
      <c r="C783" s="346"/>
      <c r="D783" s="349" t="s">
        <v>58</v>
      </c>
      <c r="E783" s="327" t="s">
        <v>1454</v>
      </c>
    </row>
    <row r="784" spans="1:5" hidden="1" x14ac:dyDescent="0.2">
      <c r="A784" s="344"/>
      <c r="B784" s="347"/>
      <c r="C784" s="348"/>
      <c r="D784" s="350"/>
      <c r="E784" s="328" t="s">
        <v>1455</v>
      </c>
    </row>
    <row r="785" spans="1:5" hidden="1" x14ac:dyDescent="0.2">
      <c r="A785" s="351" t="s">
        <v>1843</v>
      </c>
      <c r="B785" s="353" t="s">
        <v>1745</v>
      </c>
      <c r="C785" s="354"/>
      <c r="D785" s="357" t="s">
        <v>58</v>
      </c>
      <c r="E785" s="325" t="s">
        <v>1454</v>
      </c>
    </row>
    <row r="786" spans="1:5" hidden="1" x14ac:dyDescent="0.2">
      <c r="A786" s="359"/>
      <c r="B786" s="360"/>
      <c r="C786" s="361"/>
      <c r="D786" s="362"/>
      <c r="E786" s="326" t="s">
        <v>1455</v>
      </c>
    </row>
    <row r="787" spans="1:5" hidden="1" x14ac:dyDescent="0.2">
      <c r="A787" s="343" t="s">
        <v>1844</v>
      </c>
      <c r="B787" s="345" t="s">
        <v>1745</v>
      </c>
      <c r="C787" s="346"/>
      <c r="D787" s="349" t="s">
        <v>58</v>
      </c>
      <c r="E787" s="327" t="s">
        <v>1454</v>
      </c>
    </row>
    <row r="788" spans="1:5" hidden="1" x14ac:dyDescent="0.2">
      <c r="A788" s="344"/>
      <c r="B788" s="347"/>
      <c r="C788" s="348"/>
      <c r="D788" s="350"/>
      <c r="E788" s="328" t="s">
        <v>1455</v>
      </c>
    </row>
    <row r="789" spans="1:5" hidden="1" x14ac:dyDescent="0.2">
      <c r="A789" s="351" t="s">
        <v>1805</v>
      </c>
      <c r="B789" s="353"/>
      <c r="C789" s="354"/>
      <c r="D789" s="357" t="s">
        <v>58</v>
      </c>
      <c r="E789" s="325" t="s">
        <v>1454</v>
      </c>
    </row>
    <row r="790" spans="1:5" hidden="1" x14ac:dyDescent="0.2">
      <c r="A790" s="359"/>
      <c r="B790" s="360"/>
      <c r="C790" s="361"/>
      <c r="D790" s="362"/>
      <c r="E790" s="326" t="s">
        <v>1455</v>
      </c>
    </row>
    <row r="791" spans="1:5" hidden="1" x14ac:dyDescent="0.2">
      <c r="A791" s="343" t="s">
        <v>1845</v>
      </c>
      <c r="B791" s="345"/>
      <c r="C791" s="346"/>
      <c r="D791" s="349" t="s">
        <v>59</v>
      </c>
      <c r="E791" s="327" t="s">
        <v>1454</v>
      </c>
    </row>
    <row r="792" spans="1:5" hidden="1" x14ac:dyDescent="0.2">
      <c r="A792" s="344"/>
      <c r="B792" s="347"/>
      <c r="C792" s="348"/>
      <c r="D792" s="350"/>
      <c r="E792" s="328" t="s">
        <v>1455</v>
      </c>
    </row>
    <row r="793" spans="1:5" hidden="1" x14ac:dyDescent="0.2">
      <c r="A793" s="351" t="s">
        <v>1846</v>
      </c>
      <c r="B793" s="353"/>
      <c r="C793" s="354"/>
      <c r="D793" s="357" t="s">
        <v>59</v>
      </c>
      <c r="E793" s="325" t="s">
        <v>1454</v>
      </c>
    </row>
    <row r="794" spans="1:5" hidden="1" x14ac:dyDescent="0.2">
      <c r="A794" s="359"/>
      <c r="B794" s="360"/>
      <c r="C794" s="361"/>
      <c r="D794" s="362"/>
      <c r="E794" s="326" t="s">
        <v>1455</v>
      </c>
    </row>
    <row r="795" spans="1:5" hidden="1" x14ac:dyDescent="0.2">
      <c r="A795" s="343" t="s">
        <v>1847</v>
      </c>
      <c r="B795" s="345"/>
      <c r="C795" s="346"/>
      <c r="D795" s="349" t="s">
        <v>59</v>
      </c>
      <c r="E795" s="327" t="s">
        <v>1454</v>
      </c>
    </row>
    <row r="796" spans="1:5" hidden="1" x14ac:dyDescent="0.2">
      <c r="A796" s="344"/>
      <c r="B796" s="347"/>
      <c r="C796" s="348"/>
      <c r="D796" s="350"/>
      <c r="E796" s="328" t="s">
        <v>1455</v>
      </c>
    </row>
    <row r="797" spans="1:5" hidden="1" x14ac:dyDescent="0.2">
      <c r="A797" s="351" t="s">
        <v>1848</v>
      </c>
      <c r="B797" s="353"/>
      <c r="C797" s="354"/>
      <c r="D797" s="357" t="s">
        <v>59</v>
      </c>
      <c r="E797" s="325" t="s">
        <v>1454</v>
      </c>
    </row>
    <row r="798" spans="1:5" hidden="1" x14ac:dyDescent="0.2">
      <c r="A798" s="359"/>
      <c r="B798" s="360"/>
      <c r="C798" s="361"/>
      <c r="D798" s="362"/>
      <c r="E798" s="326" t="s">
        <v>1455</v>
      </c>
    </row>
    <row r="799" spans="1:5" hidden="1" x14ac:dyDescent="0.2">
      <c r="A799" s="343" t="s">
        <v>1849</v>
      </c>
      <c r="B799" s="345"/>
      <c r="C799" s="346"/>
      <c r="D799" s="349" t="s">
        <v>59</v>
      </c>
      <c r="E799" s="327" t="s">
        <v>1454</v>
      </c>
    </row>
    <row r="800" spans="1:5" hidden="1" x14ac:dyDescent="0.2">
      <c r="A800" s="344"/>
      <c r="B800" s="347"/>
      <c r="C800" s="348"/>
      <c r="D800" s="350"/>
      <c r="E800" s="328" t="s">
        <v>1455</v>
      </c>
    </row>
    <row r="801" spans="1:5" hidden="1" x14ac:dyDescent="0.2">
      <c r="A801" s="351" t="s">
        <v>1850</v>
      </c>
      <c r="B801" s="353"/>
      <c r="C801" s="354"/>
      <c r="D801" s="357" t="s">
        <v>59</v>
      </c>
      <c r="E801" s="325" t="s">
        <v>1454</v>
      </c>
    </row>
    <row r="802" spans="1:5" hidden="1" x14ac:dyDescent="0.2">
      <c r="A802" s="359"/>
      <c r="B802" s="360"/>
      <c r="C802" s="361"/>
      <c r="D802" s="362"/>
      <c r="E802" s="326" t="s">
        <v>1455</v>
      </c>
    </row>
    <row r="803" spans="1:5" hidden="1" x14ac:dyDescent="0.2">
      <c r="A803" s="343" t="s">
        <v>1851</v>
      </c>
      <c r="B803" s="345"/>
      <c r="C803" s="346"/>
      <c r="D803" s="349" t="s">
        <v>59</v>
      </c>
      <c r="E803" s="327" t="s">
        <v>1454</v>
      </c>
    </row>
    <row r="804" spans="1:5" hidden="1" x14ac:dyDescent="0.2">
      <c r="A804" s="344"/>
      <c r="B804" s="347"/>
      <c r="C804" s="348"/>
      <c r="D804" s="350"/>
      <c r="E804" s="328" t="s">
        <v>1455</v>
      </c>
    </row>
    <row r="805" spans="1:5" hidden="1" x14ac:dyDescent="0.2">
      <c r="A805" s="351" t="s">
        <v>1852</v>
      </c>
      <c r="B805" s="353"/>
      <c r="C805" s="354"/>
      <c r="D805" s="357" t="s">
        <v>59</v>
      </c>
      <c r="E805" s="325" t="s">
        <v>1454</v>
      </c>
    </row>
    <row r="806" spans="1:5" hidden="1" x14ac:dyDescent="0.2">
      <c r="A806" s="359"/>
      <c r="B806" s="360"/>
      <c r="C806" s="361"/>
      <c r="D806" s="362"/>
      <c r="E806" s="326" t="s">
        <v>1455</v>
      </c>
    </row>
    <row r="807" spans="1:5" hidden="1" x14ac:dyDescent="0.2">
      <c r="A807" s="343" t="s">
        <v>1853</v>
      </c>
      <c r="B807" s="345"/>
      <c r="C807" s="346"/>
      <c r="D807" s="349" t="s">
        <v>59</v>
      </c>
      <c r="E807" s="327" t="s">
        <v>1454</v>
      </c>
    </row>
    <row r="808" spans="1:5" hidden="1" x14ac:dyDescent="0.2">
      <c r="A808" s="344"/>
      <c r="B808" s="347"/>
      <c r="C808" s="348"/>
      <c r="D808" s="350"/>
      <c r="E808" s="328" t="s">
        <v>1455</v>
      </c>
    </row>
    <row r="809" spans="1:5" hidden="1" x14ac:dyDescent="0.2">
      <c r="A809" s="351" t="s">
        <v>1854</v>
      </c>
      <c r="B809" s="353"/>
      <c r="C809" s="354"/>
      <c r="D809" s="357" t="s">
        <v>59</v>
      </c>
      <c r="E809" s="325" t="s">
        <v>1454</v>
      </c>
    </row>
    <row r="810" spans="1:5" hidden="1" x14ac:dyDescent="0.2">
      <c r="A810" s="359"/>
      <c r="B810" s="360"/>
      <c r="C810" s="361"/>
      <c r="D810" s="362"/>
      <c r="E810" s="326" t="s">
        <v>1455</v>
      </c>
    </row>
    <row r="811" spans="1:5" hidden="1" x14ac:dyDescent="0.2">
      <c r="A811" s="343" t="s">
        <v>1855</v>
      </c>
      <c r="B811" s="345"/>
      <c r="C811" s="346"/>
      <c r="D811" s="349" t="s">
        <v>59</v>
      </c>
      <c r="E811" s="327" t="s">
        <v>1454</v>
      </c>
    </row>
    <row r="812" spans="1:5" hidden="1" x14ac:dyDescent="0.2">
      <c r="A812" s="344"/>
      <c r="B812" s="347"/>
      <c r="C812" s="348"/>
      <c r="D812" s="350"/>
      <c r="E812" s="328" t="s">
        <v>1455</v>
      </c>
    </row>
    <row r="813" spans="1:5" hidden="1" x14ac:dyDescent="0.2">
      <c r="A813" s="351" t="s">
        <v>1856</v>
      </c>
      <c r="B813" s="353"/>
      <c r="C813" s="354"/>
      <c r="D813" s="357" t="s">
        <v>59</v>
      </c>
      <c r="E813" s="325" t="s">
        <v>1454</v>
      </c>
    </row>
    <row r="814" spans="1:5" hidden="1" x14ac:dyDescent="0.2">
      <c r="A814" s="359"/>
      <c r="B814" s="360"/>
      <c r="C814" s="361"/>
      <c r="D814" s="362"/>
      <c r="E814" s="326" t="s">
        <v>1455</v>
      </c>
    </row>
    <row r="815" spans="1:5" hidden="1" x14ac:dyDescent="0.2">
      <c r="A815" s="343" t="s">
        <v>1857</v>
      </c>
      <c r="B815" s="345"/>
      <c r="C815" s="346"/>
      <c r="D815" s="349" t="s">
        <v>59</v>
      </c>
      <c r="E815" s="327" t="s">
        <v>1454</v>
      </c>
    </row>
    <row r="816" spans="1:5" hidden="1" x14ac:dyDescent="0.2">
      <c r="A816" s="344"/>
      <c r="B816" s="347"/>
      <c r="C816" s="348"/>
      <c r="D816" s="350"/>
      <c r="E816" s="328" t="s">
        <v>1455</v>
      </c>
    </row>
    <row r="817" spans="1:5" hidden="1" x14ac:dyDescent="0.2">
      <c r="A817" s="351" t="s">
        <v>1858</v>
      </c>
      <c r="B817" s="353"/>
      <c r="C817" s="354"/>
      <c r="D817" s="357" t="s">
        <v>59</v>
      </c>
      <c r="E817" s="325" t="s">
        <v>1454</v>
      </c>
    </row>
    <row r="818" spans="1:5" hidden="1" x14ac:dyDescent="0.2">
      <c r="A818" s="359"/>
      <c r="B818" s="360"/>
      <c r="C818" s="361"/>
      <c r="D818" s="362"/>
      <c r="E818" s="326" t="s">
        <v>1455</v>
      </c>
    </row>
    <row r="819" spans="1:5" hidden="1" x14ac:dyDescent="0.2">
      <c r="A819" s="343" t="s">
        <v>1859</v>
      </c>
      <c r="B819" s="345"/>
      <c r="C819" s="346"/>
      <c r="D819" s="349" t="s">
        <v>59</v>
      </c>
      <c r="E819" s="327" t="s">
        <v>1454</v>
      </c>
    </row>
    <row r="820" spans="1:5" hidden="1" x14ac:dyDescent="0.2">
      <c r="A820" s="344"/>
      <c r="B820" s="347"/>
      <c r="C820" s="348"/>
      <c r="D820" s="350"/>
      <c r="E820" s="328" t="s">
        <v>1455</v>
      </c>
    </row>
    <row r="821" spans="1:5" hidden="1" x14ac:dyDescent="0.2">
      <c r="A821" s="351" t="s">
        <v>1860</v>
      </c>
      <c r="B821" s="353"/>
      <c r="C821" s="354"/>
      <c r="D821" s="357" t="s">
        <v>59</v>
      </c>
      <c r="E821" s="325" t="s">
        <v>1454</v>
      </c>
    </row>
    <row r="822" spans="1:5" hidden="1" x14ac:dyDescent="0.2">
      <c r="A822" s="359"/>
      <c r="B822" s="360"/>
      <c r="C822" s="361"/>
      <c r="D822" s="362"/>
      <c r="E822" s="326" t="s">
        <v>1455</v>
      </c>
    </row>
    <row r="823" spans="1:5" hidden="1" x14ac:dyDescent="0.2">
      <c r="A823" s="343" t="s">
        <v>1861</v>
      </c>
      <c r="B823" s="345"/>
      <c r="C823" s="346"/>
      <c r="D823" s="349" t="s">
        <v>59</v>
      </c>
      <c r="E823" s="327" t="s">
        <v>1454</v>
      </c>
    </row>
    <row r="824" spans="1:5" hidden="1" x14ac:dyDescent="0.2">
      <c r="A824" s="344"/>
      <c r="B824" s="347"/>
      <c r="C824" s="348"/>
      <c r="D824" s="350"/>
      <c r="E824" s="328" t="s">
        <v>1455</v>
      </c>
    </row>
    <row r="825" spans="1:5" hidden="1" x14ac:dyDescent="0.2">
      <c r="A825" s="351" t="s">
        <v>1862</v>
      </c>
      <c r="B825" s="353"/>
      <c r="C825" s="354"/>
      <c r="D825" s="357" t="s">
        <v>59</v>
      </c>
      <c r="E825" s="325" t="s">
        <v>1454</v>
      </c>
    </row>
    <row r="826" spans="1:5" hidden="1" x14ac:dyDescent="0.2">
      <c r="A826" s="359"/>
      <c r="B826" s="360"/>
      <c r="C826" s="361"/>
      <c r="D826" s="362"/>
      <c r="E826" s="326" t="s">
        <v>1455</v>
      </c>
    </row>
    <row r="827" spans="1:5" hidden="1" x14ac:dyDescent="0.2">
      <c r="A827" s="343" t="s">
        <v>1863</v>
      </c>
      <c r="B827" s="345" t="s">
        <v>1864</v>
      </c>
      <c r="C827" s="346"/>
      <c r="D827" s="349" t="s">
        <v>59</v>
      </c>
      <c r="E827" s="327" t="s">
        <v>1454</v>
      </c>
    </row>
    <row r="828" spans="1:5" hidden="1" x14ac:dyDescent="0.2">
      <c r="A828" s="344"/>
      <c r="B828" s="347"/>
      <c r="C828" s="348"/>
      <c r="D828" s="350"/>
      <c r="E828" s="328" t="s">
        <v>1455</v>
      </c>
    </row>
    <row r="829" spans="1:5" hidden="1" x14ac:dyDescent="0.2">
      <c r="A829" s="351" t="s">
        <v>1865</v>
      </c>
      <c r="B829" s="353" t="s">
        <v>1864</v>
      </c>
      <c r="C829" s="354"/>
      <c r="D829" s="357" t="s">
        <v>59</v>
      </c>
      <c r="E829" s="325" t="s">
        <v>1454</v>
      </c>
    </row>
    <row r="830" spans="1:5" hidden="1" x14ac:dyDescent="0.2">
      <c r="A830" s="359"/>
      <c r="B830" s="360"/>
      <c r="C830" s="361"/>
      <c r="D830" s="362"/>
      <c r="E830" s="326" t="s">
        <v>1455</v>
      </c>
    </row>
    <row r="831" spans="1:5" hidden="1" x14ac:dyDescent="0.2">
      <c r="A831" s="343" t="s">
        <v>1866</v>
      </c>
      <c r="B831" s="345" t="s">
        <v>1864</v>
      </c>
      <c r="C831" s="346"/>
      <c r="D831" s="349" t="s">
        <v>59</v>
      </c>
      <c r="E831" s="327" t="s">
        <v>1454</v>
      </c>
    </row>
    <row r="832" spans="1:5" hidden="1" x14ac:dyDescent="0.2">
      <c r="A832" s="344"/>
      <c r="B832" s="347"/>
      <c r="C832" s="348"/>
      <c r="D832" s="350"/>
      <c r="E832" s="328" t="s">
        <v>1455</v>
      </c>
    </row>
    <row r="833" spans="1:5" hidden="1" x14ac:dyDescent="0.2">
      <c r="A833" s="351" t="s">
        <v>1867</v>
      </c>
      <c r="B833" s="353" t="s">
        <v>1864</v>
      </c>
      <c r="C833" s="354"/>
      <c r="D833" s="357" t="s">
        <v>59</v>
      </c>
      <c r="E833" s="325" t="s">
        <v>1454</v>
      </c>
    </row>
    <row r="834" spans="1:5" hidden="1" x14ac:dyDescent="0.2">
      <c r="A834" s="359"/>
      <c r="B834" s="360"/>
      <c r="C834" s="361"/>
      <c r="D834" s="362"/>
      <c r="E834" s="326" t="s">
        <v>1455</v>
      </c>
    </row>
    <row r="835" spans="1:5" hidden="1" x14ac:dyDescent="0.2">
      <c r="A835" s="343" t="s">
        <v>1868</v>
      </c>
      <c r="B835" s="345" t="s">
        <v>1864</v>
      </c>
      <c r="C835" s="346"/>
      <c r="D835" s="349" t="s">
        <v>59</v>
      </c>
      <c r="E835" s="327" t="s">
        <v>1454</v>
      </c>
    </row>
    <row r="836" spans="1:5" hidden="1" x14ac:dyDescent="0.2">
      <c r="A836" s="344"/>
      <c r="B836" s="347"/>
      <c r="C836" s="348"/>
      <c r="D836" s="350"/>
      <c r="E836" s="328" t="s">
        <v>1455</v>
      </c>
    </row>
    <row r="837" spans="1:5" hidden="1" x14ac:dyDescent="0.2">
      <c r="A837" s="351" t="s">
        <v>1869</v>
      </c>
      <c r="B837" s="353" t="s">
        <v>1864</v>
      </c>
      <c r="C837" s="354"/>
      <c r="D837" s="357" t="s">
        <v>59</v>
      </c>
      <c r="E837" s="325" t="s">
        <v>1454</v>
      </c>
    </row>
    <row r="838" spans="1:5" hidden="1" x14ac:dyDescent="0.2">
      <c r="A838" s="359"/>
      <c r="B838" s="360"/>
      <c r="C838" s="361"/>
      <c r="D838" s="362"/>
      <c r="E838" s="326" t="s">
        <v>1455</v>
      </c>
    </row>
    <row r="839" spans="1:5" hidden="1" x14ac:dyDescent="0.2">
      <c r="A839" s="343" t="s">
        <v>1870</v>
      </c>
      <c r="B839" s="345" t="s">
        <v>1864</v>
      </c>
      <c r="C839" s="346"/>
      <c r="D839" s="349" t="s">
        <v>59</v>
      </c>
      <c r="E839" s="327" t="s">
        <v>1454</v>
      </c>
    </row>
    <row r="840" spans="1:5" hidden="1" x14ac:dyDescent="0.2">
      <c r="A840" s="344"/>
      <c r="B840" s="347"/>
      <c r="C840" s="348"/>
      <c r="D840" s="350"/>
      <c r="E840" s="328" t="s">
        <v>1455</v>
      </c>
    </row>
    <row r="841" spans="1:5" hidden="1" x14ac:dyDescent="0.2">
      <c r="A841" s="351" t="s">
        <v>1871</v>
      </c>
      <c r="B841" s="353" t="s">
        <v>1864</v>
      </c>
      <c r="C841" s="354"/>
      <c r="D841" s="357" t="s">
        <v>59</v>
      </c>
      <c r="E841" s="325" t="s">
        <v>1454</v>
      </c>
    </row>
    <row r="842" spans="1:5" hidden="1" x14ac:dyDescent="0.2">
      <c r="A842" s="359"/>
      <c r="B842" s="360"/>
      <c r="C842" s="361"/>
      <c r="D842" s="362"/>
      <c r="E842" s="326" t="s">
        <v>1455</v>
      </c>
    </row>
    <row r="843" spans="1:5" hidden="1" x14ac:dyDescent="0.2">
      <c r="A843" s="343" t="s">
        <v>1872</v>
      </c>
      <c r="B843" s="345" t="s">
        <v>1864</v>
      </c>
      <c r="C843" s="346"/>
      <c r="D843" s="349" t="s">
        <v>59</v>
      </c>
      <c r="E843" s="327" t="s">
        <v>1454</v>
      </c>
    </row>
    <row r="844" spans="1:5" hidden="1" x14ac:dyDescent="0.2">
      <c r="A844" s="344"/>
      <c r="B844" s="347"/>
      <c r="C844" s="348"/>
      <c r="D844" s="350"/>
      <c r="E844" s="328" t="s">
        <v>1455</v>
      </c>
    </row>
    <row r="845" spans="1:5" hidden="1" x14ac:dyDescent="0.2">
      <c r="A845" s="351" t="s">
        <v>1873</v>
      </c>
      <c r="B845" s="353" t="s">
        <v>1864</v>
      </c>
      <c r="C845" s="354"/>
      <c r="D845" s="357" t="s">
        <v>59</v>
      </c>
      <c r="E845" s="325" t="s">
        <v>1454</v>
      </c>
    </row>
    <row r="846" spans="1:5" hidden="1" x14ac:dyDescent="0.2">
      <c r="A846" s="359"/>
      <c r="B846" s="360"/>
      <c r="C846" s="361"/>
      <c r="D846" s="362"/>
      <c r="E846" s="326" t="s">
        <v>1455</v>
      </c>
    </row>
    <row r="847" spans="1:5" hidden="1" x14ac:dyDescent="0.2">
      <c r="A847" s="343" t="s">
        <v>1874</v>
      </c>
      <c r="B847" s="345" t="s">
        <v>1864</v>
      </c>
      <c r="C847" s="346"/>
      <c r="D847" s="349" t="s">
        <v>59</v>
      </c>
      <c r="E847" s="327" t="s">
        <v>1454</v>
      </c>
    </row>
    <row r="848" spans="1:5" hidden="1" x14ac:dyDescent="0.2">
      <c r="A848" s="344"/>
      <c r="B848" s="347"/>
      <c r="C848" s="348"/>
      <c r="D848" s="350"/>
      <c r="E848" s="328" t="s">
        <v>1455</v>
      </c>
    </row>
    <row r="849" spans="1:5" hidden="1" x14ac:dyDescent="0.2">
      <c r="A849" s="351" t="s">
        <v>1875</v>
      </c>
      <c r="B849" s="353" t="s">
        <v>1864</v>
      </c>
      <c r="C849" s="354"/>
      <c r="D849" s="357" t="s">
        <v>59</v>
      </c>
      <c r="E849" s="325" t="s">
        <v>1454</v>
      </c>
    </row>
    <row r="850" spans="1:5" hidden="1" x14ac:dyDescent="0.2">
      <c r="A850" s="359"/>
      <c r="B850" s="360"/>
      <c r="C850" s="361"/>
      <c r="D850" s="362"/>
      <c r="E850" s="326" t="s">
        <v>1455</v>
      </c>
    </row>
    <row r="851" spans="1:5" hidden="1" x14ac:dyDescent="0.2">
      <c r="A851" s="343" t="s">
        <v>1573</v>
      </c>
      <c r="B851" s="345" t="s">
        <v>1864</v>
      </c>
      <c r="C851" s="346"/>
      <c r="D851" s="349" t="s">
        <v>59</v>
      </c>
      <c r="E851" s="327" t="s">
        <v>1454</v>
      </c>
    </row>
    <row r="852" spans="1:5" hidden="1" x14ac:dyDescent="0.2">
      <c r="A852" s="344"/>
      <c r="B852" s="347"/>
      <c r="C852" s="348"/>
      <c r="D852" s="350"/>
      <c r="E852" s="328" t="s">
        <v>1455</v>
      </c>
    </row>
    <row r="853" spans="1:5" hidden="1" x14ac:dyDescent="0.2">
      <c r="A853" s="351" t="s">
        <v>1876</v>
      </c>
      <c r="B853" s="353" t="s">
        <v>1864</v>
      </c>
      <c r="C853" s="354"/>
      <c r="D853" s="357" t="s">
        <v>59</v>
      </c>
      <c r="E853" s="325" t="s">
        <v>1454</v>
      </c>
    </row>
    <row r="854" spans="1:5" hidden="1" x14ac:dyDescent="0.2">
      <c r="A854" s="359"/>
      <c r="B854" s="360"/>
      <c r="C854" s="361"/>
      <c r="D854" s="362"/>
      <c r="E854" s="326" t="s">
        <v>1455</v>
      </c>
    </row>
    <row r="855" spans="1:5" hidden="1" x14ac:dyDescent="0.2">
      <c r="A855" s="343" t="s">
        <v>1877</v>
      </c>
      <c r="B855" s="345" t="s">
        <v>1864</v>
      </c>
      <c r="C855" s="346"/>
      <c r="D855" s="349" t="s">
        <v>59</v>
      </c>
      <c r="E855" s="327" t="s">
        <v>1454</v>
      </c>
    </row>
    <row r="856" spans="1:5" hidden="1" x14ac:dyDescent="0.2">
      <c r="A856" s="344"/>
      <c r="B856" s="347"/>
      <c r="C856" s="348"/>
      <c r="D856" s="350"/>
      <c r="E856" s="328" t="s">
        <v>1455</v>
      </c>
    </row>
    <row r="857" spans="1:5" hidden="1" x14ac:dyDescent="0.2">
      <c r="A857" s="351" t="s">
        <v>1878</v>
      </c>
      <c r="B857" s="353" t="s">
        <v>1864</v>
      </c>
      <c r="C857" s="354"/>
      <c r="D857" s="357" t="s">
        <v>59</v>
      </c>
      <c r="E857" s="325" t="s">
        <v>1454</v>
      </c>
    </row>
    <row r="858" spans="1:5" hidden="1" x14ac:dyDescent="0.2">
      <c r="A858" s="359"/>
      <c r="B858" s="360"/>
      <c r="C858" s="361"/>
      <c r="D858" s="362"/>
      <c r="E858" s="326" t="s">
        <v>1455</v>
      </c>
    </row>
    <row r="859" spans="1:5" hidden="1" x14ac:dyDescent="0.2">
      <c r="A859" s="343" t="s">
        <v>1879</v>
      </c>
      <c r="B859" s="345" t="s">
        <v>1864</v>
      </c>
      <c r="C859" s="346"/>
      <c r="D859" s="349" t="s">
        <v>59</v>
      </c>
      <c r="E859" s="327" t="s">
        <v>1454</v>
      </c>
    </row>
    <row r="860" spans="1:5" hidden="1" x14ac:dyDescent="0.2">
      <c r="A860" s="344"/>
      <c r="B860" s="347"/>
      <c r="C860" s="348"/>
      <c r="D860" s="350"/>
      <c r="E860" s="328" t="s">
        <v>1455</v>
      </c>
    </row>
    <row r="861" spans="1:5" hidden="1" x14ac:dyDescent="0.2">
      <c r="A861" s="351" t="s">
        <v>1880</v>
      </c>
      <c r="B861" s="353" t="s">
        <v>1864</v>
      </c>
      <c r="C861" s="354"/>
      <c r="D861" s="357" t="s">
        <v>59</v>
      </c>
      <c r="E861" s="325" t="s">
        <v>1454</v>
      </c>
    </row>
    <row r="862" spans="1:5" hidden="1" x14ac:dyDescent="0.2">
      <c r="A862" s="359"/>
      <c r="B862" s="360"/>
      <c r="C862" s="361"/>
      <c r="D862" s="362"/>
      <c r="E862" s="326" t="s">
        <v>1455</v>
      </c>
    </row>
    <row r="863" spans="1:5" hidden="1" x14ac:dyDescent="0.2">
      <c r="A863" s="343" t="s">
        <v>1881</v>
      </c>
      <c r="B863" s="345" t="s">
        <v>1864</v>
      </c>
      <c r="C863" s="346"/>
      <c r="D863" s="349" t="s">
        <v>59</v>
      </c>
      <c r="E863" s="327" t="s">
        <v>1454</v>
      </c>
    </row>
    <row r="864" spans="1:5" hidden="1" x14ac:dyDescent="0.2">
      <c r="A864" s="344"/>
      <c r="B864" s="347"/>
      <c r="C864" s="348"/>
      <c r="D864" s="350"/>
      <c r="E864" s="328" t="s">
        <v>1455</v>
      </c>
    </row>
    <row r="865" spans="1:5" hidden="1" x14ac:dyDescent="0.2">
      <c r="A865" s="351" t="s">
        <v>1882</v>
      </c>
      <c r="B865" s="353" t="s">
        <v>1864</v>
      </c>
      <c r="C865" s="354"/>
      <c r="D865" s="357" t="s">
        <v>59</v>
      </c>
      <c r="E865" s="325" t="s">
        <v>1454</v>
      </c>
    </row>
    <row r="866" spans="1:5" hidden="1" x14ac:dyDescent="0.2">
      <c r="A866" s="359"/>
      <c r="B866" s="360"/>
      <c r="C866" s="361"/>
      <c r="D866" s="362"/>
      <c r="E866" s="326" t="s">
        <v>1455</v>
      </c>
    </row>
    <row r="867" spans="1:5" hidden="1" x14ac:dyDescent="0.2">
      <c r="A867" s="343" t="s">
        <v>1883</v>
      </c>
      <c r="B867" s="345" t="s">
        <v>1864</v>
      </c>
      <c r="C867" s="346"/>
      <c r="D867" s="349" t="s">
        <v>59</v>
      </c>
      <c r="E867" s="327" t="s">
        <v>1454</v>
      </c>
    </row>
    <row r="868" spans="1:5" hidden="1" x14ac:dyDescent="0.2">
      <c r="A868" s="344"/>
      <c r="B868" s="347"/>
      <c r="C868" s="348"/>
      <c r="D868" s="350"/>
      <c r="E868" s="328" t="s">
        <v>1455</v>
      </c>
    </row>
    <row r="869" spans="1:5" hidden="1" x14ac:dyDescent="0.2">
      <c r="A869" s="351" t="s">
        <v>1884</v>
      </c>
      <c r="B869" s="353" t="s">
        <v>1864</v>
      </c>
      <c r="C869" s="354"/>
      <c r="D869" s="357" t="s">
        <v>59</v>
      </c>
      <c r="E869" s="325" t="s">
        <v>1454</v>
      </c>
    </row>
    <row r="870" spans="1:5" hidden="1" x14ac:dyDescent="0.2">
      <c r="A870" s="359"/>
      <c r="B870" s="360"/>
      <c r="C870" s="361"/>
      <c r="D870" s="362"/>
      <c r="E870" s="326" t="s">
        <v>1455</v>
      </c>
    </row>
    <row r="871" spans="1:5" hidden="1" x14ac:dyDescent="0.2">
      <c r="A871" s="343" t="s">
        <v>1885</v>
      </c>
      <c r="B871" s="345" t="s">
        <v>1886</v>
      </c>
      <c r="C871" s="346"/>
      <c r="D871" s="349" t="s">
        <v>59</v>
      </c>
      <c r="E871" s="327" t="s">
        <v>1454</v>
      </c>
    </row>
    <row r="872" spans="1:5" hidden="1" x14ac:dyDescent="0.2">
      <c r="A872" s="344"/>
      <c r="B872" s="347"/>
      <c r="C872" s="348"/>
      <c r="D872" s="350"/>
      <c r="E872" s="328" t="s">
        <v>1455</v>
      </c>
    </row>
    <row r="873" spans="1:5" hidden="1" x14ac:dyDescent="0.2">
      <c r="A873" s="351" t="s">
        <v>1887</v>
      </c>
      <c r="B873" s="353" t="s">
        <v>1886</v>
      </c>
      <c r="C873" s="354"/>
      <c r="D873" s="357" t="s">
        <v>59</v>
      </c>
      <c r="E873" s="325" t="s">
        <v>1454</v>
      </c>
    </row>
    <row r="874" spans="1:5" hidden="1" x14ac:dyDescent="0.2">
      <c r="A874" s="359"/>
      <c r="B874" s="360"/>
      <c r="C874" s="361"/>
      <c r="D874" s="362"/>
      <c r="E874" s="326" t="s">
        <v>1455</v>
      </c>
    </row>
    <row r="875" spans="1:5" hidden="1" x14ac:dyDescent="0.2">
      <c r="A875" s="343" t="s">
        <v>1888</v>
      </c>
      <c r="B875" s="345" t="s">
        <v>1886</v>
      </c>
      <c r="C875" s="346"/>
      <c r="D875" s="349" t="s">
        <v>59</v>
      </c>
      <c r="E875" s="327" t="s">
        <v>1454</v>
      </c>
    </row>
    <row r="876" spans="1:5" hidden="1" x14ac:dyDescent="0.2">
      <c r="A876" s="344"/>
      <c r="B876" s="347"/>
      <c r="C876" s="348"/>
      <c r="D876" s="350"/>
      <c r="E876" s="328" t="s">
        <v>1455</v>
      </c>
    </row>
    <row r="877" spans="1:5" hidden="1" x14ac:dyDescent="0.2">
      <c r="A877" s="351" t="s">
        <v>1889</v>
      </c>
      <c r="B877" s="353" t="s">
        <v>1886</v>
      </c>
      <c r="C877" s="354"/>
      <c r="D877" s="357" t="s">
        <v>59</v>
      </c>
      <c r="E877" s="325" t="s">
        <v>1454</v>
      </c>
    </row>
    <row r="878" spans="1:5" hidden="1" x14ac:dyDescent="0.2">
      <c r="A878" s="359"/>
      <c r="B878" s="360"/>
      <c r="C878" s="361"/>
      <c r="D878" s="362"/>
      <c r="E878" s="326" t="s">
        <v>1455</v>
      </c>
    </row>
    <row r="879" spans="1:5" hidden="1" x14ac:dyDescent="0.2">
      <c r="A879" s="343" t="s">
        <v>1890</v>
      </c>
      <c r="B879" s="345" t="s">
        <v>1886</v>
      </c>
      <c r="C879" s="346"/>
      <c r="D879" s="349" t="s">
        <v>59</v>
      </c>
      <c r="E879" s="327" t="s">
        <v>1454</v>
      </c>
    </row>
    <row r="880" spans="1:5" hidden="1" x14ac:dyDescent="0.2">
      <c r="A880" s="344"/>
      <c r="B880" s="347"/>
      <c r="C880" s="348"/>
      <c r="D880" s="350"/>
      <c r="E880" s="328" t="s">
        <v>1455</v>
      </c>
    </row>
    <row r="881" spans="1:5" hidden="1" x14ac:dyDescent="0.2">
      <c r="A881" s="351" t="s">
        <v>1891</v>
      </c>
      <c r="B881" s="353" t="s">
        <v>1892</v>
      </c>
      <c r="C881" s="354"/>
      <c r="D881" s="357" t="s">
        <v>59</v>
      </c>
      <c r="E881" s="325" t="s">
        <v>1454</v>
      </c>
    </row>
    <row r="882" spans="1:5" hidden="1" x14ac:dyDescent="0.2">
      <c r="A882" s="359"/>
      <c r="B882" s="360"/>
      <c r="C882" s="361"/>
      <c r="D882" s="362"/>
      <c r="E882" s="326" t="s">
        <v>1455</v>
      </c>
    </row>
    <row r="883" spans="1:5" hidden="1" x14ac:dyDescent="0.2">
      <c r="A883" s="343" t="s">
        <v>1893</v>
      </c>
      <c r="B883" s="345" t="s">
        <v>1892</v>
      </c>
      <c r="C883" s="346"/>
      <c r="D883" s="349" t="s">
        <v>59</v>
      </c>
      <c r="E883" s="327" t="s">
        <v>1454</v>
      </c>
    </row>
    <row r="884" spans="1:5" hidden="1" x14ac:dyDescent="0.2">
      <c r="A884" s="344"/>
      <c r="B884" s="347"/>
      <c r="C884" s="348"/>
      <c r="D884" s="350"/>
      <c r="E884" s="328" t="s">
        <v>1455</v>
      </c>
    </row>
    <row r="885" spans="1:5" hidden="1" x14ac:dyDescent="0.2">
      <c r="A885" s="351" t="s">
        <v>1894</v>
      </c>
      <c r="B885" s="353" t="s">
        <v>1892</v>
      </c>
      <c r="C885" s="354"/>
      <c r="D885" s="357" t="s">
        <v>59</v>
      </c>
      <c r="E885" s="325" t="s">
        <v>1454</v>
      </c>
    </row>
    <row r="886" spans="1:5" hidden="1" x14ac:dyDescent="0.2">
      <c r="A886" s="359"/>
      <c r="B886" s="360"/>
      <c r="C886" s="361"/>
      <c r="D886" s="362"/>
      <c r="E886" s="326" t="s">
        <v>1455</v>
      </c>
    </row>
    <row r="887" spans="1:5" hidden="1" x14ac:dyDescent="0.2">
      <c r="A887" s="343" t="s">
        <v>1895</v>
      </c>
      <c r="B887" s="345" t="s">
        <v>1892</v>
      </c>
      <c r="C887" s="346"/>
      <c r="D887" s="349" t="s">
        <v>59</v>
      </c>
      <c r="E887" s="327" t="s">
        <v>1454</v>
      </c>
    </row>
    <row r="888" spans="1:5" hidden="1" x14ac:dyDescent="0.2">
      <c r="A888" s="344"/>
      <c r="B888" s="347"/>
      <c r="C888" s="348"/>
      <c r="D888" s="350"/>
      <c r="E888" s="328" t="s">
        <v>1455</v>
      </c>
    </row>
    <row r="889" spans="1:5" hidden="1" x14ac:dyDescent="0.2">
      <c r="A889" s="351" t="s">
        <v>1896</v>
      </c>
      <c r="B889" s="353" t="s">
        <v>1897</v>
      </c>
      <c r="C889" s="354"/>
      <c r="D889" s="357" t="s">
        <v>59</v>
      </c>
      <c r="E889" s="325" t="s">
        <v>1454</v>
      </c>
    </row>
    <row r="890" spans="1:5" hidden="1" x14ac:dyDescent="0.2">
      <c r="A890" s="359"/>
      <c r="B890" s="360"/>
      <c r="C890" s="361"/>
      <c r="D890" s="362"/>
      <c r="E890" s="326" t="s">
        <v>1455</v>
      </c>
    </row>
    <row r="891" spans="1:5" hidden="1" x14ac:dyDescent="0.2">
      <c r="A891" s="343" t="s">
        <v>1898</v>
      </c>
      <c r="B891" s="345" t="s">
        <v>1897</v>
      </c>
      <c r="C891" s="346"/>
      <c r="D891" s="349" t="s">
        <v>59</v>
      </c>
      <c r="E891" s="327" t="s">
        <v>1454</v>
      </c>
    </row>
    <row r="892" spans="1:5" hidden="1" x14ac:dyDescent="0.2">
      <c r="A892" s="344"/>
      <c r="B892" s="347"/>
      <c r="C892" s="348"/>
      <c r="D892" s="350"/>
      <c r="E892" s="328" t="s">
        <v>1455</v>
      </c>
    </row>
    <row r="893" spans="1:5" hidden="1" x14ac:dyDescent="0.2">
      <c r="A893" s="351" t="s">
        <v>1899</v>
      </c>
      <c r="B893" s="353" t="s">
        <v>1897</v>
      </c>
      <c r="C893" s="354"/>
      <c r="D893" s="357" t="s">
        <v>59</v>
      </c>
      <c r="E893" s="325" t="s">
        <v>1454</v>
      </c>
    </row>
    <row r="894" spans="1:5" hidden="1" x14ac:dyDescent="0.2">
      <c r="A894" s="359"/>
      <c r="B894" s="360"/>
      <c r="C894" s="361"/>
      <c r="D894" s="362"/>
      <c r="E894" s="326" t="s">
        <v>1455</v>
      </c>
    </row>
    <row r="895" spans="1:5" hidden="1" x14ac:dyDescent="0.2">
      <c r="A895" s="343" t="s">
        <v>1900</v>
      </c>
      <c r="B895" s="345" t="s">
        <v>1897</v>
      </c>
      <c r="C895" s="346"/>
      <c r="D895" s="349" t="s">
        <v>59</v>
      </c>
      <c r="E895" s="327" t="s">
        <v>1454</v>
      </c>
    </row>
    <row r="896" spans="1:5" hidden="1" x14ac:dyDescent="0.2">
      <c r="A896" s="344"/>
      <c r="B896" s="347"/>
      <c r="C896" s="348"/>
      <c r="D896" s="350"/>
      <c r="E896" s="328" t="s">
        <v>1455</v>
      </c>
    </row>
    <row r="897" spans="1:5" hidden="1" x14ac:dyDescent="0.2">
      <c r="A897" s="351" t="s">
        <v>1901</v>
      </c>
      <c r="B897" s="353" t="s">
        <v>1897</v>
      </c>
      <c r="C897" s="354"/>
      <c r="D897" s="357" t="s">
        <v>59</v>
      </c>
      <c r="E897" s="325" t="s">
        <v>1454</v>
      </c>
    </row>
    <row r="898" spans="1:5" hidden="1" x14ac:dyDescent="0.2">
      <c r="A898" s="359"/>
      <c r="B898" s="360"/>
      <c r="C898" s="361"/>
      <c r="D898" s="362"/>
      <c r="E898" s="326" t="s">
        <v>1455</v>
      </c>
    </row>
    <row r="899" spans="1:5" hidden="1" x14ac:dyDescent="0.2">
      <c r="A899" s="343" t="s">
        <v>1902</v>
      </c>
      <c r="B899" s="345" t="s">
        <v>1897</v>
      </c>
      <c r="C899" s="346"/>
      <c r="D899" s="349" t="s">
        <v>59</v>
      </c>
      <c r="E899" s="327" t="s">
        <v>1454</v>
      </c>
    </row>
    <row r="900" spans="1:5" hidden="1" x14ac:dyDescent="0.2">
      <c r="A900" s="344"/>
      <c r="B900" s="347"/>
      <c r="C900" s="348"/>
      <c r="D900" s="350"/>
      <c r="E900" s="328" t="s">
        <v>1455</v>
      </c>
    </row>
    <row r="901" spans="1:5" hidden="1" x14ac:dyDescent="0.2">
      <c r="A901" s="351" t="s">
        <v>1903</v>
      </c>
      <c r="B901" s="353" t="s">
        <v>1897</v>
      </c>
      <c r="C901" s="354"/>
      <c r="D901" s="357" t="s">
        <v>59</v>
      </c>
      <c r="E901" s="325" t="s">
        <v>1454</v>
      </c>
    </row>
    <row r="902" spans="1:5" hidden="1" x14ac:dyDescent="0.2">
      <c r="A902" s="359"/>
      <c r="B902" s="360"/>
      <c r="C902" s="361"/>
      <c r="D902" s="362"/>
      <c r="E902" s="326" t="s">
        <v>1455</v>
      </c>
    </row>
    <row r="903" spans="1:5" hidden="1" x14ac:dyDescent="0.2">
      <c r="A903" s="343" t="s">
        <v>1563</v>
      </c>
      <c r="B903" s="345" t="s">
        <v>1897</v>
      </c>
      <c r="C903" s="346"/>
      <c r="D903" s="349" t="s">
        <v>59</v>
      </c>
      <c r="E903" s="327" t="s">
        <v>1454</v>
      </c>
    </row>
    <row r="904" spans="1:5" hidden="1" x14ac:dyDescent="0.2">
      <c r="A904" s="344"/>
      <c r="B904" s="347"/>
      <c r="C904" s="348"/>
      <c r="D904" s="350"/>
      <c r="E904" s="328" t="s">
        <v>1455</v>
      </c>
    </row>
    <row r="905" spans="1:5" hidden="1" x14ac:dyDescent="0.2">
      <c r="A905" s="351" t="s">
        <v>1904</v>
      </c>
      <c r="B905" s="353" t="s">
        <v>1897</v>
      </c>
      <c r="C905" s="354"/>
      <c r="D905" s="357" t="s">
        <v>59</v>
      </c>
      <c r="E905" s="325" t="s">
        <v>1454</v>
      </c>
    </row>
    <row r="906" spans="1:5" hidden="1" x14ac:dyDescent="0.2">
      <c r="A906" s="359"/>
      <c r="B906" s="360"/>
      <c r="C906" s="361"/>
      <c r="D906" s="362"/>
      <c r="E906" s="326" t="s">
        <v>1455</v>
      </c>
    </row>
    <row r="907" spans="1:5" hidden="1" x14ac:dyDescent="0.2">
      <c r="A907" s="343" t="s">
        <v>1905</v>
      </c>
      <c r="B907" s="345" t="s">
        <v>1897</v>
      </c>
      <c r="C907" s="346"/>
      <c r="D907" s="349" t="s">
        <v>59</v>
      </c>
      <c r="E907" s="327" t="s">
        <v>1454</v>
      </c>
    </row>
    <row r="908" spans="1:5" hidden="1" x14ac:dyDescent="0.2">
      <c r="A908" s="344"/>
      <c r="B908" s="347"/>
      <c r="C908" s="348"/>
      <c r="D908" s="350"/>
      <c r="E908" s="328" t="s">
        <v>1455</v>
      </c>
    </row>
    <row r="909" spans="1:5" hidden="1" x14ac:dyDescent="0.2">
      <c r="A909" s="351" t="s">
        <v>1906</v>
      </c>
      <c r="B909" s="353" t="s">
        <v>1897</v>
      </c>
      <c r="C909" s="354"/>
      <c r="D909" s="357" t="s">
        <v>59</v>
      </c>
      <c r="E909" s="325" t="s">
        <v>1454</v>
      </c>
    </row>
    <row r="910" spans="1:5" hidden="1" x14ac:dyDescent="0.2">
      <c r="A910" s="359"/>
      <c r="B910" s="360"/>
      <c r="C910" s="361"/>
      <c r="D910" s="362"/>
      <c r="E910" s="326" t="s">
        <v>1455</v>
      </c>
    </row>
    <row r="911" spans="1:5" hidden="1" x14ac:dyDescent="0.2">
      <c r="A911" s="343" t="s">
        <v>1875</v>
      </c>
      <c r="B911" s="345" t="s">
        <v>1897</v>
      </c>
      <c r="C911" s="346"/>
      <c r="D911" s="349" t="s">
        <v>59</v>
      </c>
      <c r="E911" s="327" t="s">
        <v>1454</v>
      </c>
    </row>
    <row r="912" spans="1:5" hidden="1" x14ac:dyDescent="0.2">
      <c r="A912" s="344"/>
      <c r="B912" s="347"/>
      <c r="C912" s="348"/>
      <c r="D912" s="350"/>
      <c r="E912" s="328" t="s">
        <v>1455</v>
      </c>
    </row>
    <row r="913" spans="1:5" hidden="1" x14ac:dyDescent="0.2">
      <c r="A913" s="351" t="s">
        <v>1907</v>
      </c>
      <c r="B913" s="353" t="s">
        <v>1908</v>
      </c>
      <c r="C913" s="354"/>
      <c r="D913" s="357" t="s">
        <v>59</v>
      </c>
      <c r="E913" s="325" t="s">
        <v>1454</v>
      </c>
    </row>
    <row r="914" spans="1:5" hidden="1" x14ac:dyDescent="0.2">
      <c r="A914" s="359"/>
      <c r="B914" s="360"/>
      <c r="C914" s="361"/>
      <c r="D914" s="362"/>
      <c r="E914" s="326" t="s">
        <v>1455</v>
      </c>
    </row>
    <row r="915" spans="1:5" hidden="1" x14ac:dyDescent="0.2">
      <c r="A915" s="343" t="s">
        <v>1909</v>
      </c>
      <c r="B915" s="345" t="s">
        <v>1908</v>
      </c>
      <c r="C915" s="346"/>
      <c r="D915" s="349" t="s">
        <v>59</v>
      </c>
      <c r="E915" s="327" t="s">
        <v>1454</v>
      </c>
    </row>
    <row r="916" spans="1:5" hidden="1" x14ac:dyDescent="0.2">
      <c r="A916" s="344"/>
      <c r="B916" s="347"/>
      <c r="C916" s="348"/>
      <c r="D916" s="350"/>
      <c r="E916" s="328" t="s">
        <v>1455</v>
      </c>
    </row>
    <row r="917" spans="1:5" hidden="1" x14ac:dyDescent="0.2">
      <c r="A917" s="351" t="s">
        <v>1910</v>
      </c>
      <c r="B917" s="353" t="s">
        <v>1908</v>
      </c>
      <c r="C917" s="354"/>
      <c r="D917" s="357" t="s">
        <v>59</v>
      </c>
      <c r="E917" s="325" t="s">
        <v>1454</v>
      </c>
    </row>
    <row r="918" spans="1:5" hidden="1" x14ac:dyDescent="0.2">
      <c r="A918" s="359"/>
      <c r="B918" s="360"/>
      <c r="C918" s="361"/>
      <c r="D918" s="362"/>
      <c r="E918" s="326" t="s">
        <v>1455</v>
      </c>
    </row>
    <row r="919" spans="1:5" hidden="1" x14ac:dyDescent="0.2">
      <c r="A919" s="343" t="s">
        <v>1911</v>
      </c>
      <c r="B919" s="345" t="s">
        <v>1908</v>
      </c>
      <c r="C919" s="346"/>
      <c r="D919" s="349" t="s">
        <v>59</v>
      </c>
      <c r="E919" s="327" t="s">
        <v>1454</v>
      </c>
    </row>
    <row r="920" spans="1:5" hidden="1" x14ac:dyDescent="0.2">
      <c r="A920" s="344"/>
      <c r="B920" s="347"/>
      <c r="C920" s="348"/>
      <c r="D920" s="350"/>
      <c r="E920" s="328" t="s">
        <v>1455</v>
      </c>
    </row>
    <row r="921" spans="1:5" hidden="1" x14ac:dyDescent="0.2">
      <c r="A921" s="351" t="s">
        <v>1912</v>
      </c>
      <c r="B921" s="353" t="s">
        <v>1908</v>
      </c>
      <c r="C921" s="354"/>
      <c r="D921" s="357" t="s">
        <v>59</v>
      </c>
      <c r="E921" s="325" t="s">
        <v>1454</v>
      </c>
    </row>
    <row r="922" spans="1:5" hidden="1" x14ac:dyDescent="0.2">
      <c r="A922" s="359"/>
      <c r="B922" s="360"/>
      <c r="C922" s="361"/>
      <c r="D922" s="362"/>
      <c r="E922" s="326" t="s">
        <v>1455</v>
      </c>
    </row>
    <row r="923" spans="1:5" hidden="1" x14ac:dyDescent="0.2">
      <c r="A923" s="343" t="s">
        <v>1913</v>
      </c>
      <c r="B923" s="345" t="s">
        <v>1908</v>
      </c>
      <c r="C923" s="346"/>
      <c r="D923" s="349" t="s">
        <v>59</v>
      </c>
      <c r="E923" s="327" t="s">
        <v>1454</v>
      </c>
    </row>
    <row r="924" spans="1:5" hidden="1" x14ac:dyDescent="0.2">
      <c r="A924" s="344"/>
      <c r="B924" s="347"/>
      <c r="C924" s="348"/>
      <c r="D924" s="350"/>
      <c r="E924" s="328" t="s">
        <v>1455</v>
      </c>
    </row>
    <row r="925" spans="1:5" hidden="1" x14ac:dyDescent="0.2">
      <c r="A925" s="351" t="s">
        <v>1914</v>
      </c>
      <c r="B925" s="353" t="s">
        <v>1915</v>
      </c>
      <c r="C925" s="354"/>
      <c r="D925" s="357" t="s">
        <v>59</v>
      </c>
      <c r="E925" s="325" t="s">
        <v>1454</v>
      </c>
    </row>
    <row r="926" spans="1:5" hidden="1" x14ac:dyDescent="0.2">
      <c r="A926" s="359"/>
      <c r="B926" s="360"/>
      <c r="C926" s="361"/>
      <c r="D926" s="362"/>
      <c r="E926" s="326" t="s">
        <v>1455</v>
      </c>
    </row>
    <row r="927" spans="1:5" hidden="1" x14ac:dyDescent="0.2">
      <c r="A927" s="343" t="s">
        <v>1916</v>
      </c>
      <c r="B927" s="345" t="s">
        <v>1915</v>
      </c>
      <c r="C927" s="346"/>
      <c r="D927" s="349" t="s">
        <v>59</v>
      </c>
      <c r="E927" s="327" t="s">
        <v>1454</v>
      </c>
    </row>
    <row r="928" spans="1:5" hidden="1" x14ac:dyDescent="0.2">
      <c r="A928" s="344"/>
      <c r="B928" s="347"/>
      <c r="C928" s="348"/>
      <c r="D928" s="350"/>
      <c r="E928" s="328" t="s">
        <v>1455</v>
      </c>
    </row>
    <row r="929" spans="1:5" hidden="1" x14ac:dyDescent="0.2">
      <c r="A929" s="351" t="s">
        <v>1917</v>
      </c>
      <c r="B929" s="353" t="s">
        <v>1915</v>
      </c>
      <c r="C929" s="354"/>
      <c r="D929" s="357" t="s">
        <v>59</v>
      </c>
      <c r="E929" s="325" t="s">
        <v>1454</v>
      </c>
    </row>
    <row r="930" spans="1:5" hidden="1" x14ac:dyDescent="0.2">
      <c r="A930" s="359"/>
      <c r="B930" s="360"/>
      <c r="C930" s="361"/>
      <c r="D930" s="362"/>
      <c r="E930" s="326" t="s">
        <v>1455</v>
      </c>
    </row>
    <row r="931" spans="1:5" hidden="1" x14ac:dyDescent="0.2">
      <c r="A931" s="343" t="s">
        <v>1918</v>
      </c>
      <c r="B931" s="345" t="s">
        <v>1915</v>
      </c>
      <c r="C931" s="346"/>
      <c r="D931" s="349" t="s">
        <v>59</v>
      </c>
      <c r="E931" s="327" t="s">
        <v>1454</v>
      </c>
    </row>
    <row r="932" spans="1:5" hidden="1" x14ac:dyDescent="0.2">
      <c r="A932" s="344"/>
      <c r="B932" s="347"/>
      <c r="C932" s="348"/>
      <c r="D932" s="350"/>
      <c r="E932" s="328" t="s">
        <v>1455</v>
      </c>
    </row>
    <row r="933" spans="1:5" hidden="1" x14ac:dyDescent="0.2">
      <c r="A933" s="351" t="s">
        <v>1919</v>
      </c>
      <c r="B933" s="353" t="s">
        <v>1915</v>
      </c>
      <c r="C933" s="354"/>
      <c r="D933" s="357" t="s">
        <v>59</v>
      </c>
      <c r="E933" s="325" t="s">
        <v>1454</v>
      </c>
    </row>
    <row r="934" spans="1:5" hidden="1" x14ac:dyDescent="0.2">
      <c r="A934" s="359"/>
      <c r="B934" s="360"/>
      <c r="C934" s="361"/>
      <c r="D934" s="362"/>
      <c r="E934" s="326" t="s">
        <v>1455</v>
      </c>
    </row>
    <row r="935" spans="1:5" hidden="1" x14ac:dyDescent="0.2">
      <c r="A935" s="343" t="s">
        <v>1920</v>
      </c>
      <c r="B935" s="345" t="s">
        <v>1915</v>
      </c>
      <c r="C935" s="346"/>
      <c r="D935" s="349" t="s">
        <v>59</v>
      </c>
      <c r="E935" s="327" t="s">
        <v>1454</v>
      </c>
    </row>
    <row r="936" spans="1:5" hidden="1" x14ac:dyDescent="0.2">
      <c r="A936" s="344"/>
      <c r="B936" s="347"/>
      <c r="C936" s="348"/>
      <c r="D936" s="350"/>
      <c r="E936" s="328" t="s">
        <v>1455</v>
      </c>
    </row>
    <row r="937" spans="1:5" hidden="1" x14ac:dyDescent="0.2">
      <c r="A937" s="351" t="s">
        <v>1921</v>
      </c>
      <c r="B937" s="353" t="s">
        <v>1915</v>
      </c>
      <c r="C937" s="354"/>
      <c r="D937" s="357" t="s">
        <v>59</v>
      </c>
      <c r="E937" s="325" t="s">
        <v>1454</v>
      </c>
    </row>
    <row r="938" spans="1:5" hidden="1" x14ac:dyDescent="0.2">
      <c r="A938" s="359"/>
      <c r="B938" s="360"/>
      <c r="C938" s="361"/>
      <c r="D938" s="362"/>
      <c r="E938" s="326" t="s">
        <v>1455</v>
      </c>
    </row>
    <row r="939" spans="1:5" hidden="1" x14ac:dyDescent="0.2">
      <c r="A939" s="343" t="s">
        <v>1922</v>
      </c>
      <c r="B939" s="345" t="s">
        <v>1915</v>
      </c>
      <c r="C939" s="346"/>
      <c r="D939" s="349" t="s">
        <v>59</v>
      </c>
      <c r="E939" s="327" t="s">
        <v>1454</v>
      </c>
    </row>
    <row r="940" spans="1:5" hidden="1" x14ac:dyDescent="0.2">
      <c r="A940" s="344"/>
      <c r="B940" s="347"/>
      <c r="C940" s="348"/>
      <c r="D940" s="350"/>
      <c r="E940" s="328" t="s">
        <v>1455</v>
      </c>
    </row>
    <row r="941" spans="1:5" hidden="1" x14ac:dyDescent="0.2">
      <c r="A941" s="351" t="s">
        <v>1573</v>
      </c>
      <c r="B941" s="353" t="s">
        <v>1923</v>
      </c>
      <c r="C941" s="354"/>
      <c r="D941" s="357" t="s">
        <v>59</v>
      </c>
      <c r="E941" s="325" t="s">
        <v>1454</v>
      </c>
    </row>
    <row r="942" spans="1:5" hidden="1" x14ac:dyDescent="0.2">
      <c r="A942" s="359"/>
      <c r="B942" s="360"/>
      <c r="C942" s="361"/>
      <c r="D942" s="362"/>
      <c r="E942" s="326" t="s">
        <v>1455</v>
      </c>
    </row>
    <row r="943" spans="1:5" hidden="1" x14ac:dyDescent="0.2">
      <c r="A943" s="343" t="s">
        <v>1924</v>
      </c>
      <c r="B943" s="345" t="s">
        <v>1923</v>
      </c>
      <c r="C943" s="346"/>
      <c r="D943" s="349" t="s">
        <v>59</v>
      </c>
      <c r="E943" s="327" t="s">
        <v>1454</v>
      </c>
    </row>
    <row r="944" spans="1:5" hidden="1" x14ac:dyDescent="0.2">
      <c r="A944" s="344"/>
      <c r="B944" s="347"/>
      <c r="C944" s="348"/>
      <c r="D944" s="350"/>
      <c r="E944" s="328" t="s">
        <v>1455</v>
      </c>
    </row>
    <row r="945" spans="1:5" hidden="1" x14ac:dyDescent="0.2">
      <c r="A945" s="351" t="s">
        <v>1925</v>
      </c>
      <c r="B945" s="353" t="s">
        <v>1923</v>
      </c>
      <c r="C945" s="354"/>
      <c r="D945" s="357" t="s">
        <v>59</v>
      </c>
      <c r="E945" s="325" t="s">
        <v>1454</v>
      </c>
    </row>
    <row r="946" spans="1:5" hidden="1" x14ac:dyDescent="0.2">
      <c r="A946" s="359"/>
      <c r="B946" s="360"/>
      <c r="C946" s="361"/>
      <c r="D946" s="362"/>
      <c r="E946" s="326" t="s">
        <v>1455</v>
      </c>
    </row>
    <row r="947" spans="1:5" hidden="1" x14ac:dyDescent="0.2">
      <c r="A947" s="343" t="s">
        <v>1926</v>
      </c>
      <c r="B947" s="345" t="s">
        <v>1927</v>
      </c>
      <c r="C947" s="346"/>
      <c r="D947" s="349" t="s">
        <v>59</v>
      </c>
      <c r="E947" s="327" t="s">
        <v>1454</v>
      </c>
    </row>
    <row r="948" spans="1:5" hidden="1" x14ac:dyDescent="0.2">
      <c r="A948" s="344"/>
      <c r="B948" s="347"/>
      <c r="C948" s="348"/>
      <c r="D948" s="350"/>
      <c r="E948" s="328" t="s">
        <v>1455</v>
      </c>
    </row>
    <row r="949" spans="1:5" hidden="1" x14ac:dyDescent="0.2">
      <c r="A949" s="351" t="s">
        <v>1928</v>
      </c>
      <c r="B949" s="353" t="s">
        <v>1927</v>
      </c>
      <c r="C949" s="354"/>
      <c r="D949" s="357" t="s">
        <v>59</v>
      </c>
      <c r="E949" s="325" t="s">
        <v>1454</v>
      </c>
    </row>
    <row r="950" spans="1:5" hidden="1" x14ac:dyDescent="0.2">
      <c r="A950" s="359"/>
      <c r="B950" s="360"/>
      <c r="C950" s="361"/>
      <c r="D950" s="362"/>
      <c r="E950" s="326" t="s">
        <v>1455</v>
      </c>
    </row>
    <row r="951" spans="1:5" hidden="1" x14ac:dyDescent="0.2">
      <c r="A951" s="343" t="s">
        <v>1929</v>
      </c>
      <c r="B951" s="345" t="s">
        <v>1927</v>
      </c>
      <c r="C951" s="346"/>
      <c r="D951" s="349" t="s">
        <v>59</v>
      </c>
      <c r="E951" s="327" t="s">
        <v>1454</v>
      </c>
    </row>
    <row r="952" spans="1:5" hidden="1" x14ac:dyDescent="0.2">
      <c r="A952" s="344"/>
      <c r="B952" s="347"/>
      <c r="C952" s="348"/>
      <c r="D952" s="350"/>
      <c r="E952" s="328" t="s">
        <v>1455</v>
      </c>
    </row>
    <row r="953" spans="1:5" hidden="1" x14ac:dyDescent="0.2">
      <c r="A953" s="351" t="s">
        <v>1930</v>
      </c>
      <c r="B953" s="353" t="s">
        <v>1927</v>
      </c>
      <c r="C953" s="354"/>
      <c r="D953" s="357" t="s">
        <v>59</v>
      </c>
      <c r="E953" s="325" t="s">
        <v>1454</v>
      </c>
    </row>
    <row r="954" spans="1:5" hidden="1" x14ac:dyDescent="0.2">
      <c r="A954" s="359"/>
      <c r="B954" s="360"/>
      <c r="C954" s="361"/>
      <c r="D954" s="362"/>
      <c r="E954" s="326" t="s">
        <v>1455</v>
      </c>
    </row>
    <row r="955" spans="1:5" hidden="1" x14ac:dyDescent="0.2">
      <c r="A955" s="343" t="s">
        <v>1931</v>
      </c>
      <c r="B955" s="345" t="s">
        <v>1927</v>
      </c>
      <c r="C955" s="346"/>
      <c r="D955" s="349" t="s">
        <v>59</v>
      </c>
      <c r="E955" s="327" t="s">
        <v>1454</v>
      </c>
    </row>
    <row r="956" spans="1:5" hidden="1" x14ac:dyDescent="0.2">
      <c r="A956" s="344"/>
      <c r="B956" s="347"/>
      <c r="C956" s="348"/>
      <c r="D956" s="350"/>
      <c r="E956" s="328" t="s">
        <v>1455</v>
      </c>
    </row>
    <row r="957" spans="1:5" hidden="1" x14ac:dyDescent="0.2">
      <c r="A957" s="351" t="s">
        <v>1932</v>
      </c>
      <c r="B957" s="353" t="s">
        <v>1927</v>
      </c>
      <c r="C957" s="354"/>
      <c r="D957" s="357" t="s">
        <v>59</v>
      </c>
      <c r="E957" s="325" t="s">
        <v>1454</v>
      </c>
    </row>
    <row r="958" spans="1:5" hidden="1" x14ac:dyDescent="0.2">
      <c r="A958" s="359"/>
      <c r="B958" s="360"/>
      <c r="C958" s="361"/>
      <c r="D958" s="362"/>
      <c r="E958" s="326" t="s">
        <v>1455</v>
      </c>
    </row>
    <row r="959" spans="1:5" hidden="1" x14ac:dyDescent="0.2">
      <c r="A959" s="343" t="s">
        <v>1933</v>
      </c>
      <c r="B959" s="345" t="s">
        <v>1927</v>
      </c>
      <c r="C959" s="346"/>
      <c r="D959" s="349" t="s">
        <v>59</v>
      </c>
      <c r="E959" s="327" t="s">
        <v>1454</v>
      </c>
    </row>
    <row r="960" spans="1:5" hidden="1" x14ac:dyDescent="0.2">
      <c r="A960" s="344"/>
      <c r="B960" s="347"/>
      <c r="C960" s="348"/>
      <c r="D960" s="350"/>
      <c r="E960" s="328" t="s">
        <v>1455</v>
      </c>
    </row>
    <row r="961" spans="1:5" hidden="1" x14ac:dyDescent="0.2">
      <c r="A961" s="351" t="s">
        <v>1934</v>
      </c>
      <c r="B961" s="353" t="s">
        <v>1927</v>
      </c>
      <c r="C961" s="354"/>
      <c r="D961" s="357" t="s">
        <v>59</v>
      </c>
      <c r="E961" s="325" t="s">
        <v>1454</v>
      </c>
    </row>
    <row r="962" spans="1:5" hidden="1" x14ac:dyDescent="0.2">
      <c r="A962" s="359"/>
      <c r="B962" s="360"/>
      <c r="C962" s="361"/>
      <c r="D962" s="362"/>
      <c r="E962" s="326" t="s">
        <v>1455</v>
      </c>
    </row>
    <row r="963" spans="1:5" hidden="1" x14ac:dyDescent="0.2">
      <c r="A963" s="343" t="s">
        <v>1935</v>
      </c>
      <c r="B963" s="345" t="s">
        <v>1927</v>
      </c>
      <c r="C963" s="346"/>
      <c r="D963" s="349" t="s">
        <v>59</v>
      </c>
      <c r="E963" s="327" t="s">
        <v>1454</v>
      </c>
    </row>
    <row r="964" spans="1:5" hidden="1" x14ac:dyDescent="0.2">
      <c r="A964" s="344"/>
      <c r="B964" s="347"/>
      <c r="C964" s="348"/>
      <c r="D964" s="350"/>
      <c r="E964" s="328" t="s">
        <v>1455</v>
      </c>
    </row>
    <row r="965" spans="1:5" hidden="1" x14ac:dyDescent="0.2">
      <c r="A965" s="351" t="s">
        <v>1936</v>
      </c>
      <c r="B965" s="353" t="s">
        <v>1927</v>
      </c>
      <c r="C965" s="354"/>
      <c r="D965" s="357" t="s">
        <v>59</v>
      </c>
      <c r="E965" s="325" t="s">
        <v>1454</v>
      </c>
    </row>
    <row r="966" spans="1:5" hidden="1" x14ac:dyDescent="0.2">
      <c r="A966" s="359"/>
      <c r="B966" s="360"/>
      <c r="C966" s="361"/>
      <c r="D966" s="362"/>
      <c r="E966" s="326" t="s">
        <v>1455</v>
      </c>
    </row>
    <row r="967" spans="1:5" hidden="1" x14ac:dyDescent="0.2">
      <c r="A967" s="343" t="s">
        <v>1937</v>
      </c>
      <c r="B967" s="345" t="s">
        <v>1927</v>
      </c>
      <c r="C967" s="346"/>
      <c r="D967" s="349" t="s">
        <v>59</v>
      </c>
      <c r="E967" s="327" t="s">
        <v>1454</v>
      </c>
    </row>
    <row r="968" spans="1:5" hidden="1" x14ac:dyDescent="0.2">
      <c r="A968" s="344"/>
      <c r="B968" s="347"/>
      <c r="C968" s="348"/>
      <c r="D968" s="350"/>
      <c r="E968" s="328" t="s">
        <v>1455</v>
      </c>
    </row>
    <row r="969" spans="1:5" hidden="1" x14ac:dyDescent="0.2">
      <c r="A969" s="351" t="s">
        <v>1938</v>
      </c>
      <c r="B969" s="353" t="s">
        <v>1927</v>
      </c>
      <c r="C969" s="354"/>
      <c r="D969" s="357" t="s">
        <v>59</v>
      </c>
      <c r="E969" s="325" t="s">
        <v>1454</v>
      </c>
    </row>
    <row r="970" spans="1:5" hidden="1" x14ac:dyDescent="0.2">
      <c r="A970" s="359"/>
      <c r="B970" s="360"/>
      <c r="C970" s="361"/>
      <c r="D970" s="362"/>
      <c r="E970" s="326" t="s">
        <v>1455</v>
      </c>
    </row>
    <row r="971" spans="1:5" hidden="1" x14ac:dyDescent="0.2">
      <c r="A971" s="343" t="s">
        <v>1573</v>
      </c>
      <c r="B971" s="345" t="s">
        <v>1927</v>
      </c>
      <c r="C971" s="346"/>
      <c r="D971" s="349" t="s">
        <v>59</v>
      </c>
      <c r="E971" s="327" t="s">
        <v>1454</v>
      </c>
    </row>
    <row r="972" spans="1:5" hidden="1" x14ac:dyDescent="0.2">
      <c r="A972" s="344"/>
      <c r="B972" s="347"/>
      <c r="C972" s="348"/>
      <c r="D972" s="350"/>
      <c r="E972" s="328" t="s">
        <v>1455</v>
      </c>
    </row>
    <row r="973" spans="1:5" hidden="1" x14ac:dyDescent="0.2">
      <c r="A973" s="351" t="s">
        <v>1939</v>
      </c>
      <c r="B973" s="353" t="s">
        <v>1927</v>
      </c>
      <c r="C973" s="354"/>
      <c r="D973" s="357" t="s">
        <v>59</v>
      </c>
      <c r="E973" s="325" t="s">
        <v>1454</v>
      </c>
    </row>
    <row r="974" spans="1:5" hidden="1" x14ac:dyDescent="0.2">
      <c r="A974" s="359"/>
      <c r="B974" s="360"/>
      <c r="C974" s="361"/>
      <c r="D974" s="362"/>
      <c r="E974" s="326" t="s">
        <v>1455</v>
      </c>
    </row>
    <row r="975" spans="1:5" hidden="1" x14ac:dyDescent="0.2">
      <c r="A975" s="343" t="s">
        <v>1940</v>
      </c>
      <c r="B975" s="345" t="s">
        <v>1927</v>
      </c>
      <c r="C975" s="346"/>
      <c r="D975" s="349" t="s">
        <v>59</v>
      </c>
      <c r="E975" s="327" t="s">
        <v>1454</v>
      </c>
    </row>
    <row r="976" spans="1:5" hidden="1" x14ac:dyDescent="0.2">
      <c r="A976" s="344"/>
      <c r="B976" s="347"/>
      <c r="C976" s="348"/>
      <c r="D976" s="350"/>
      <c r="E976" s="328" t="s">
        <v>1455</v>
      </c>
    </row>
    <row r="977" spans="1:5" hidden="1" x14ac:dyDescent="0.2">
      <c r="A977" s="351" t="s">
        <v>1941</v>
      </c>
      <c r="B977" s="353" t="s">
        <v>1927</v>
      </c>
      <c r="C977" s="354"/>
      <c r="D977" s="357" t="s">
        <v>59</v>
      </c>
      <c r="E977" s="325" t="s">
        <v>1454</v>
      </c>
    </row>
    <row r="978" spans="1:5" hidden="1" x14ac:dyDescent="0.2">
      <c r="A978" s="359"/>
      <c r="B978" s="360"/>
      <c r="C978" s="361"/>
      <c r="D978" s="362"/>
      <c r="E978" s="326" t="s">
        <v>1455</v>
      </c>
    </row>
    <row r="979" spans="1:5" hidden="1" x14ac:dyDescent="0.2">
      <c r="A979" s="343" t="s">
        <v>1942</v>
      </c>
      <c r="B979" s="345" t="s">
        <v>1943</v>
      </c>
      <c r="C979" s="346"/>
      <c r="D979" s="349" t="s">
        <v>59</v>
      </c>
      <c r="E979" s="327" t="s">
        <v>1454</v>
      </c>
    </row>
    <row r="980" spans="1:5" hidden="1" x14ac:dyDescent="0.2">
      <c r="A980" s="344"/>
      <c r="B980" s="347"/>
      <c r="C980" s="348"/>
      <c r="D980" s="350"/>
      <c r="E980" s="328" t="s">
        <v>1455</v>
      </c>
    </row>
    <row r="981" spans="1:5" hidden="1" x14ac:dyDescent="0.2">
      <c r="A981" s="351" t="s">
        <v>1944</v>
      </c>
      <c r="B981" s="353" t="s">
        <v>1943</v>
      </c>
      <c r="C981" s="354"/>
      <c r="D981" s="357" t="s">
        <v>59</v>
      </c>
      <c r="E981" s="325" t="s">
        <v>1454</v>
      </c>
    </row>
    <row r="982" spans="1:5" hidden="1" x14ac:dyDescent="0.2">
      <c r="A982" s="359"/>
      <c r="B982" s="360"/>
      <c r="C982" s="361"/>
      <c r="D982" s="362"/>
      <c r="E982" s="326" t="s">
        <v>1455</v>
      </c>
    </row>
    <row r="983" spans="1:5" hidden="1" x14ac:dyDescent="0.2">
      <c r="A983" s="343" t="s">
        <v>1945</v>
      </c>
      <c r="B983" s="345" t="s">
        <v>1943</v>
      </c>
      <c r="C983" s="346"/>
      <c r="D983" s="349" t="s">
        <v>59</v>
      </c>
      <c r="E983" s="327" t="s">
        <v>1454</v>
      </c>
    </row>
    <row r="984" spans="1:5" hidden="1" x14ac:dyDescent="0.2">
      <c r="A984" s="344"/>
      <c r="B984" s="347"/>
      <c r="C984" s="348"/>
      <c r="D984" s="350"/>
      <c r="E984" s="328" t="s">
        <v>1455</v>
      </c>
    </row>
    <row r="985" spans="1:5" hidden="1" x14ac:dyDescent="0.2">
      <c r="A985" s="351" t="s">
        <v>1946</v>
      </c>
      <c r="B985" s="353" t="s">
        <v>1943</v>
      </c>
      <c r="C985" s="354"/>
      <c r="D985" s="357" t="s">
        <v>59</v>
      </c>
      <c r="E985" s="325" t="s">
        <v>1454</v>
      </c>
    </row>
    <row r="986" spans="1:5" hidden="1" x14ac:dyDescent="0.2">
      <c r="A986" s="359"/>
      <c r="B986" s="360"/>
      <c r="C986" s="361"/>
      <c r="D986" s="362"/>
      <c r="E986" s="326" t="s">
        <v>1455</v>
      </c>
    </row>
    <row r="987" spans="1:5" hidden="1" x14ac:dyDescent="0.2">
      <c r="A987" s="343" t="s">
        <v>1947</v>
      </c>
      <c r="B987" s="345" t="s">
        <v>1943</v>
      </c>
      <c r="C987" s="346"/>
      <c r="D987" s="349" t="s">
        <v>59</v>
      </c>
      <c r="E987" s="327" t="s">
        <v>1454</v>
      </c>
    </row>
    <row r="988" spans="1:5" hidden="1" x14ac:dyDescent="0.2">
      <c r="A988" s="344"/>
      <c r="B988" s="347"/>
      <c r="C988" s="348"/>
      <c r="D988" s="350"/>
      <c r="E988" s="328" t="s">
        <v>1455</v>
      </c>
    </row>
    <row r="989" spans="1:5" hidden="1" x14ac:dyDescent="0.2">
      <c r="A989" s="351" t="s">
        <v>1948</v>
      </c>
      <c r="B989" s="353" t="s">
        <v>1949</v>
      </c>
      <c r="C989" s="354"/>
      <c r="D989" s="357" t="s">
        <v>59</v>
      </c>
      <c r="E989" s="325" t="s">
        <v>1454</v>
      </c>
    </row>
    <row r="990" spans="1:5" hidden="1" x14ac:dyDescent="0.2">
      <c r="A990" s="359"/>
      <c r="B990" s="360"/>
      <c r="C990" s="361"/>
      <c r="D990" s="362"/>
      <c r="E990" s="326" t="s">
        <v>1455</v>
      </c>
    </row>
    <row r="991" spans="1:5" hidden="1" x14ac:dyDescent="0.2">
      <c r="A991" s="343" t="s">
        <v>1950</v>
      </c>
      <c r="B991" s="345" t="s">
        <v>1949</v>
      </c>
      <c r="C991" s="346"/>
      <c r="D991" s="349" t="s">
        <v>59</v>
      </c>
      <c r="E991" s="327" t="s">
        <v>1454</v>
      </c>
    </row>
    <row r="992" spans="1:5" hidden="1" x14ac:dyDescent="0.2">
      <c r="A992" s="344"/>
      <c r="B992" s="347"/>
      <c r="C992" s="348"/>
      <c r="D992" s="350"/>
      <c r="E992" s="328" t="s">
        <v>1455</v>
      </c>
    </row>
    <row r="993" spans="1:5" hidden="1" x14ac:dyDescent="0.2">
      <c r="A993" s="351" t="s">
        <v>1951</v>
      </c>
      <c r="B993" s="353" t="s">
        <v>1949</v>
      </c>
      <c r="C993" s="354"/>
      <c r="D993" s="357" t="s">
        <v>59</v>
      </c>
      <c r="E993" s="325" t="s">
        <v>1454</v>
      </c>
    </row>
    <row r="994" spans="1:5" hidden="1" x14ac:dyDescent="0.2">
      <c r="A994" s="359"/>
      <c r="B994" s="360"/>
      <c r="C994" s="361"/>
      <c r="D994" s="362"/>
      <c r="E994" s="326" t="s">
        <v>1455</v>
      </c>
    </row>
    <row r="995" spans="1:5" hidden="1" x14ac:dyDescent="0.2">
      <c r="A995" s="343" t="s">
        <v>1952</v>
      </c>
      <c r="B995" s="345" t="s">
        <v>1949</v>
      </c>
      <c r="C995" s="346"/>
      <c r="D995" s="349" t="s">
        <v>59</v>
      </c>
      <c r="E995" s="327" t="s">
        <v>1454</v>
      </c>
    </row>
    <row r="996" spans="1:5" hidden="1" x14ac:dyDescent="0.2">
      <c r="A996" s="344"/>
      <c r="B996" s="347"/>
      <c r="C996" s="348"/>
      <c r="D996" s="350"/>
      <c r="E996" s="328" t="s">
        <v>1455</v>
      </c>
    </row>
    <row r="997" spans="1:5" hidden="1" x14ac:dyDescent="0.2">
      <c r="A997" s="351" t="s">
        <v>1953</v>
      </c>
      <c r="B997" s="353" t="s">
        <v>1949</v>
      </c>
      <c r="C997" s="354"/>
      <c r="D997" s="357" t="s">
        <v>59</v>
      </c>
      <c r="E997" s="325" t="s">
        <v>1454</v>
      </c>
    </row>
    <row r="998" spans="1:5" hidden="1" x14ac:dyDescent="0.2">
      <c r="A998" s="359"/>
      <c r="B998" s="360"/>
      <c r="C998" s="361"/>
      <c r="D998" s="362"/>
      <c r="E998" s="326" t="s">
        <v>1455</v>
      </c>
    </row>
    <row r="999" spans="1:5" hidden="1" x14ac:dyDescent="0.2">
      <c r="A999" s="343" t="s">
        <v>1954</v>
      </c>
      <c r="B999" s="345" t="s">
        <v>1949</v>
      </c>
      <c r="C999" s="346"/>
      <c r="D999" s="349" t="s">
        <v>59</v>
      </c>
      <c r="E999" s="327" t="s">
        <v>1454</v>
      </c>
    </row>
    <row r="1000" spans="1:5" hidden="1" x14ac:dyDescent="0.2">
      <c r="A1000" s="344"/>
      <c r="B1000" s="347"/>
      <c r="C1000" s="348"/>
      <c r="D1000" s="350"/>
      <c r="E1000" s="328" t="s">
        <v>1455</v>
      </c>
    </row>
    <row r="1001" spans="1:5" hidden="1" x14ac:dyDescent="0.2">
      <c r="A1001" s="351" t="s">
        <v>1955</v>
      </c>
      <c r="B1001" s="353" t="s">
        <v>1949</v>
      </c>
      <c r="C1001" s="354"/>
      <c r="D1001" s="357" t="s">
        <v>59</v>
      </c>
      <c r="E1001" s="325" t="s">
        <v>1454</v>
      </c>
    </row>
    <row r="1002" spans="1:5" hidden="1" x14ac:dyDescent="0.2">
      <c r="A1002" s="359"/>
      <c r="B1002" s="360"/>
      <c r="C1002" s="361"/>
      <c r="D1002" s="362"/>
      <c r="E1002" s="326" t="s">
        <v>1455</v>
      </c>
    </row>
    <row r="1003" spans="1:5" hidden="1" x14ac:dyDescent="0.2">
      <c r="A1003" s="343" t="s">
        <v>1956</v>
      </c>
      <c r="B1003" s="345" t="s">
        <v>1949</v>
      </c>
      <c r="C1003" s="346"/>
      <c r="D1003" s="349" t="s">
        <v>59</v>
      </c>
      <c r="E1003" s="327" t="s">
        <v>1454</v>
      </c>
    </row>
    <row r="1004" spans="1:5" hidden="1" x14ac:dyDescent="0.2">
      <c r="A1004" s="344"/>
      <c r="B1004" s="347"/>
      <c r="C1004" s="348"/>
      <c r="D1004" s="350"/>
      <c r="E1004" s="328" t="s">
        <v>1455</v>
      </c>
    </row>
    <row r="1005" spans="1:5" hidden="1" x14ac:dyDescent="0.2">
      <c r="A1005" s="351" t="s">
        <v>1957</v>
      </c>
      <c r="B1005" s="353" t="s">
        <v>1958</v>
      </c>
      <c r="C1005" s="354"/>
      <c r="D1005" s="357" t="s">
        <v>59</v>
      </c>
      <c r="E1005" s="325" t="s">
        <v>1454</v>
      </c>
    </row>
    <row r="1006" spans="1:5" hidden="1" x14ac:dyDescent="0.2">
      <c r="A1006" s="359"/>
      <c r="B1006" s="360"/>
      <c r="C1006" s="361"/>
      <c r="D1006" s="362"/>
      <c r="E1006" s="326" t="s">
        <v>1455</v>
      </c>
    </row>
    <row r="1007" spans="1:5" hidden="1" x14ac:dyDescent="0.2">
      <c r="A1007" s="343" t="s">
        <v>1466</v>
      </c>
      <c r="B1007" s="345" t="s">
        <v>1958</v>
      </c>
      <c r="C1007" s="346"/>
      <c r="D1007" s="349" t="s">
        <v>59</v>
      </c>
      <c r="E1007" s="327" t="s">
        <v>1454</v>
      </c>
    </row>
    <row r="1008" spans="1:5" hidden="1" x14ac:dyDescent="0.2">
      <c r="A1008" s="344"/>
      <c r="B1008" s="347"/>
      <c r="C1008" s="348"/>
      <c r="D1008" s="350"/>
      <c r="E1008" s="328" t="s">
        <v>1455</v>
      </c>
    </row>
    <row r="1009" spans="1:5" hidden="1" x14ac:dyDescent="0.2">
      <c r="A1009" s="351" t="s">
        <v>1959</v>
      </c>
      <c r="B1009" s="353" t="s">
        <v>1958</v>
      </c>
      <c r="C1009" s="354"/>
      <c r="D1009" s="357" t="s">
        <v>59</v>
      </c>
      <c r="E1009" s="325" t="s">
        <v>1454</v>
      </c>
    </row>
    <row r="1010" spans="1:5" hidden="1" x14ac:dyDescent="0.2">
      <c r="A1010" s="359"/>
      <c r="B1010" s="360"/>
      <c r="C1010" s="361"/>
      <c r="D1010" s="362"/>
      <c r="E1010" s="326" t="s">
        <v>1455</v>
      </c>
    </row>
    <row r="1011" spans="1:5" hidden="1" x14ac:dyDescent="0.2">
      <c r="A1011" s="343" t="s">
        <v>1960</v>
      </c>
      <c r="B1011" s="345" t="s">
        <v>1958</v>
      </c>
      <c r="C1011" s="346"/>
      <c r="D1011" s="349" t="s">
        <v>59</v>
      </c>
      <c r="E1011" s="327" t="s">
        <v>1454</v>
      </c>
    </row>
    <row r="1012" spans="1:5" hidden="1" x14ac:dyDescent="0.2">
      <c r="A1012" s="344"/>
      <c r="B1012" s="347"/>
      <c r="C1012" s="348"/>
      <c r="D1012" s="350"/>
      <c r="E1012" s="328" t="s">
        <v>1455</v>
      </c>
    </row>
    <row r="1013" spans="1:5" hidden="1" x14ac:dyDescent="0.2">
      <c r="A1013" s="351" t="s">
        <v>1961</v>
      </c>
      <c r="B1013" s="353" t="s">
        <v>1958</v>
      </c>
      <c r="C1013" s="354"/>
      <c r="D1013" s="357" t="s">
        <v>59</v>
      </c>
      <c r="E1013" s="325" t="s">
        <v>1454</v>
      </c>
    </row>
    <row r="1014" spans="1:5" hidden="1" x14ac:dyDescent="0.2">
      <c r="A1014" s="359"/>
      <c r="B1014" s="360"/>
      <c r="C1014" s="361"/>
      <c r="D1014" s="362"/>
      <c r="E1014" s="326" t="s">
        <v>1455</v>
      </c>
    </row>
    <row r="1015" spans="1:5" hidden="1" x14ac:dyDescent="0.2">
      <c r="A1015" s="343" t="s">
        <v>1962</v>
      </c>
      <c r="B1015" s="345" t="s">
        <v>1958</v>
      </c>
      <c r="C1015" s="346"/>
      <c r="D1015" s="349" t="s">
        <v>59</v>
      </c>
      <c r="E1015" s="327" t="s">
        <v>1454</v>
      </c>
    </row>
    <row r="1016" spans="1:5" hidden="1" x14ac:dyDescent="0.2">
      <c r="A1016" s="344"/>
      <c r="B1016" s="347"/>
      <c r="C1016" s="348"/>
      <c r="D1016" s="350"/>
      <c r="E1016" s="328" t="s">
        <v>1455</v>
      </c>
    </row>
    <row r="1017" spans="1:5" hidden="1" x14ac:dyDescent="0.2">
      <c r="A1017" s="351" t="s">
        <v>1963</v>
      </c>
      <c r="B1017" s="353" t="s">
        <v>1958</v>
      </c>
      <c r="C1017" s="354"/>
      <c r="D1017" s="357" t="s">
        <v>59</v>
      </c>
      <c r="E1017" s="325" t="s">
        <v>1454</v>
      </c>
    </row>
    <row r="1018" spans="1:5" hidden="1" x14ac:dyDescent="0.2">
      <c r="A1018" s="359"/>
      <c r="B1018" s="360"/>
      <c r="C1018" s="361"/>
      <c r="D1018" s="362"/>
      <c r="E1018" s="326" t="s">
        <v>1455</v>
      </c>
    </row>
    <row r="1019" spans="1:5" hidden="1" x14ac:dyDescent="0.2">
      <c r="A1019" s="343" t="s">
        <v>1964</v>
      </c>
      <c r="B1019" s="345" t="s">
        <v>1958</v>
      </c>
      <c r="C1019" s="346"/>
      <c r="D1019" s="349" t="s">
        <v>59</v>
      </c>
      <c r="E1019" s="327" t="s">
        <v>1454</v>
      </c>
    </row>
    <row r="1020" spans="1:5" hidden="1" x14ac:dyDescent="0.2">
      <c r="A1020" s="344"/>
      <c r="B1020" s="347"/>
      <c r="C1020" s="348"/>
      <c r="D1020" s="350"/>
      <c r="E1020" s="328" t="s">
        <v>1455</v>
      </c>
    </row>
    <row r="1021" spans="1:5" hidden="1" x14ac:dyDescent="0.2">
      <c r="A1021" s="351" t="s">
        <v>1965</v>
      </c>
      <c r="B1021" s="353" t="s">
        <v>1958</v>
      </c>
      <c r="C1021" s="354"/>
      <c r="D1021" s="357" t="s">
        <v>59</v>
      </c>
      <c r="E1021" s="325" t="s">
        <v>1454</v>
      </c>
    </row>
    <row r="1022" spans="1:5" hidden="1" x14ac:dyDescent="0.2">
      <c r="A1022" s="359"/>
      <c r="B1022" s="360"/>
      <c r="C1022" s="361"/>
      <c r="D1022" s="362"/>
      <c r="E1022" s="326" t="s">
        <v>1455</v>
      </c>
    </row>
    <row r="1023" spans="1:5" hidden="1" x14ac:dyDescent="0.2">
      <c r="A1023" s="343" t="s">
        <v>1966</v>
      </c>
      <c r="B1023" s="345" t="s">
        <v>1958</v>
      </c>
      <c r="C1023" s="346"/>
      <c r="D1023" s="349" t="s">
        <v>59</v>
      </c>
      <c r="E1023" s="327" t="s">
        <v>1454</v>
      </c>
    </row>
    <row r="1024" spans="1:5" hidden="1" x14ac:dyDescent="0.2">
      <c r="A1024" s="344"/>
      <c r="B1024" s="347"/>
      <c r="C1024" s="348"/>
      <c r="D1024" s="350"/>
      <c r="E1024" s="328" t="s">
        <v>1455</v>
      </c>
    </row>
    <row r="1025" spans="1:5" hidden="1" x14ac:dyDescent="0.2">
      <c r="A1025" s="351" t="s">
        <v>1967</v>
      </c>
      <c r="B1025" s="353" t="s">
        <v>1968</v>
      </c>
      <c r="C1025" s="354"/>
      <c r="D1025" s="357" t="s">
        <v>59</v>
      </c>
      <c r="E1025" s="325" t="s">
        <v>1454</v>
      </c>
    </row>
    <row r="1026" spans="1:5" hidden="1" x14ac:dyDescent="0.2">
      <c r="A1026" s="359"/>
      <c r="B1026" s="360"/>
      <c r="C1026" s="361"/>
      <c r="D1026" s="362"/>
      <c r="E1026" s="326" t="s">
        <v>1455</v>
      </c>
    </row>
    <row r="1027" spans="1:5" hidden="1" x14ac:dyDescent="0.2">
      <c r="A1027" s="343" t="s">
        <v>1969</v>
      </c>
      <c r="B1027" s="345" t="s">
        <v>1968</v>
      </c>
      <c r="C1027" s="346"/>
      <c r="D1027" s="349" t="s">
        <v>59</v>
      </c>
      <c r="E1027" s="327" t="s">
        <v>1454</v>
      </c>
    </row>
    <row r="1028" spans="1:5" hidden="1" x14ac:dyDescent="0.2">
      <c r="A1028" s="344"/>
      <c r="B1028" s="347"/>
      <c r="C1028" s="348"/>
      <c r="D1028" s="350"/>
      <c r="E1028" s="328" t="s">
        <v>1455</v>
      </c>
    </row>
    <row r="1029" spans="1:5" hidden="1" x14ac:dyDescent="0.2">
      <c r="A1029" s="351" t="s">
        <v>1970</v>
      </c>
      <c r="B1029" s="353" t="s">
        <v>1968</v>
      </c>
      <c r="C1029" s="354"/>
      <c r="D1029" s="357" t="s">
        <v>59</v>
      </c>
      <c r="E1029" s="325" t="s">
        <v>1454</v>
      </c>
    </row>
    <row r="1030" spans="1:5" hidden="1" x14ac:dyDescent="0.2">
      <c r="A1030" s="359"/>
      <c r="B1030" s="360"/>
      <c r="C1030" s="361"/>
      <c r="D1030" s="362"/>
      <c r="E1030" s="326" t="s">
        <v>1455</v>
      </c>
    </row>
    <row r="1031" spans="1:5" hidden="1" x14ac:dyDescent="0.2">
      <c r="A1031" s="343" t="s">
        <v>1971</v>
      </c>
      <c r="B1031" s="345" t="s">
        <v>1968</v>
      </c>
      <c r="C1031" s="346"/>
      <c r="D1031" s="349" t="s">
        <v>59</v>
      </c>
      <c r="E1031" s="327" t="s">
        <v>1454</v>
      </c>
    </row>
    <row r="1032" spans="1:5" hidden="1" x14ac:dyDescent="0.2">
      <c r="A1032" s="344"/>
      <c r="B1032" s="347"/>
      <c r="C1032" s="348"/>
      <c r="D1032" s="350"/>
      <c r="E1032" s="328" t="s">
        <v>1455</v>
      </c>
    </row>
    <row r="1033" spans="1:5" hidden="1" x14ac:dyDescent="0.2">
      <c r="A1033" s="351" t="s">
        <v>1972</v>
      </c>
      <c r="B1033" s="353" t="s">
        <v>1968</v>
      </c>
      <c r="C1033" s="354"/>
      <c r="D1033" s="357" t="s">
        <v>59</v>
      </c>
      <c r="E1033" s="325" t="s">
        <v>1454</v>
      </c>
    </row>
    <row r="1034" spans="1:5" hidden="1" x14ac:dyDescent="0.2">
      <c r="A1034" s="359"/>
      <c r="B1034" s="360"/>
      <c r="C1034" s="361"/>
      <c r="D1034" s="362"/>
      <c r="E1034" s="326" t="s">
        <v>1455</v>
      </c>
    </row>
    <row r="1035" spans="1:5" hidden="1" x14ac:dyDescent="0.2">
      <c r="A1035" s="343" t="s">
        <v>1973</v>
      </c>
      <c r="B1035" s="345" t="s">
        <v>1968</v>
      </c>
      <c r="C1035" s="346"/>
      <c r="D1035" s="349" t="s">
        <v>59</v>
      </c>
      <c r="E1035" s="327" t="s">
        <v>1454</v>
      </c>
    </row>
    <row r="1036" spans="1:5" hidden="1" x14ac:dyDescent="0.2">
      <c r="A1036" s="344"/>
      <c r="B1036" s="347"/>
      <c r="C1036" s="348"/>
      <c r="D1036" s="350"/>
      <c r="E1036" s="328" t="s">
        <v>1455</v>
      </c>
    </row>
    <row r="1037" spans="1:5" hidden="1" x14ac:dyDescent="0.2">
      <c r="A1037" s="351" t="s">
        <v>1974</v>
      </c>
      <c r="B1037" s="353" t="s">
        <v>1968</v>
      </c>
      <c r="C1037" s="354"/>
      <c r="D1037" s="357" t="s">
        <v>59</v>
      </c>
      <c r="E1037" s="325" t="s">
        <v>1454</v>
      </c>
    </row>
    <row r="1038" spans="1:5" hidden="1" x14ac:dyDescent="0.2">
      <c r="A1038" s="359"/>
      <c r="B1038" s="360"/>
      <c r="C1038" s="361"/>
      <c r="D1038" s="362"/>
      <c r="E1038" s="326" t="s">
        <v>1455</v>
      </c>
    </row>
    <row r="1039" spans="1:5" hidden="1" x14ac:dyDescent="0.2">
      <c r="A1039" s="343" t="s">
        <v>1975</v>
      </c>
      <c r="B1039" s="345" t="s">
        <v>1968</v>
      </c>
      <c r="C1039" s="346"/>
      <c r="D1039" s="349" t="s">
        <v>59</v>
      </c>
      <c r="E1039" s="327" t="s">
        <v>1454</v>
      </c>
    </row>
    <row r="1040" spans="1:5" hidden="1" x14ac:dyDescent="0.2">
      <c r="A1040" s="344"/>
      <c r="B1040" s="347"/>
      <c r="C1040" s="348"/>
      <c r="D1040" s="350"/>
      <c r="E1040" s="328" t="s">
        <v>1455</v>
      </c>
    </row>
    <row r="1041" spans="1:5" hidden="1" x14ac:dyDescent="0.2">
      <c r="A1041" s="351" t="s">
        <v>1976</v>
      </c>
      <c r="B1041" s="353" t="s">
        <v>1968</v>
      </c>
      <c r="C1041" s="354"/>
      <c r="D1041" s="357" t="s">
        <v>59</v>
      </c>
      <c r="E1041" s="325" t="s">
        <v>1454</v>
      </c>
    </row>
    <row r="1042" spans="1:5" hidden="1" x14ac:dyDescent="0.2">
      <c r="A1042" s="359"/>
      <c r="B1042" s="360"/>
      <c r="C1042" s="361"/>
      <c r="D1042" s="362"/>
      <c r="E1042" s="326" t="s">
        <v>1455</v>
      </c>
    </row>
    <row r="1043" spans="1:5" hidden="1" x14ac:dyDescent="0.2">
      <c r="A1043" s="343" t="s">
        <v>1977</v>
      </c>
      <c r="B1043" s="345" t="s">
        <v>1968</v>
      </c>
      <c r="C1043" s="346"/>
      <c r="D1043" s="349" t="s">
        <v>59</v>
      </c>
      <c r="E1043" s="327" t="s">
        <v>1454</v>
      </c>
    </row>
    <row r="1044" spans="1:5" hidden="1" x14ac:dyDescent="0.2">
      <c r="A1044" s="344"/>
      <c r="B1044" s="347"/>
      <c r="C1044" s="348"/>
      <c r="D1044" s="350"/>
      <c r="E1044" s="328" t="s">
        <v>1455</v>
      </c>
    </row>
    <row r="1045" spans="1:5" hidden="1" x14ac:dyDescent="0.2">
      <c r="A1045" s="351" t="s">
        <v>1978</v>
      </c>
      <c r="B1045" s="353" t="s">
        <v>1968</v>
      </c>
      <c r="C1045" s="354"/>
      <c r="D1045" s="357" t="s">
        <v>59</v>
      </c>
      <c r="E1045" s="325" t="s">
        <v>1454</v>
      </c>
    </row>
    <row r="1046" spans="1:5" hidden="1" x14ac:dyDescent="0.2">
      <c r="A1046" s="359"/>
      <c r="B1046" s="360"/>
      <c r="C1046" s="361"/>
      <c r="D1046" s="362"/>
      <c r="E1046" s="326" t="s">
        <v>1455</v>
      </c>
    </row>
    <row r="1047" spans="1:5" hidden="1" x14ac:dyDescent="0.2">
      <c r="A1047" s="343" t="s">
        <v>1979</v>
      </c>
      <c r="B1047" s="345" t="s">
        <v>1968</v>
      </c>
      <c r="C1047" s="346"/>
      <c r="D1047" s="349" t="s">
        <v>59</v>
      </c>
      <c r="E1047" s="327" t="s">
        <v>1454</v>
      </c>
    </row>
    <row r="1048" spans="1:5" hidden="1" x14ac:dyDescent="0.2">
      <c r="A1048" s="344"/>
      <c r="B1048" s="347"/>
      <c r="C1048" s="348"/>
      <c r="D1048" s="350"/>
      <c r="E1048" s="328" t="s">
        <v>1455</v>
      </c>
    </row>
    <row r="1049" spans="1:5" hidden="1" x14ac:dyDescent="0.2">
      <c r="A1049" s="351" t="s">
        <v>1980</v>
      </c>
      <c r="B1049" s="353" t="s">
        <v>1968</v>
      </c>
      <c r="C1049" s="354"/>
      <c r="D1049" s="357" t="s">
        <v>59</v>
      </c>
      <c r="E1049" s="325" t="s">
        <v>1454</v>
      </c>
    </row>
    <row r="1050" spans="1:5" hidden="1" x14ac:dyDescent="0.2">
      <c r="A1050" s="359"/>
      <c r="B1050" s="360"/>
      <c r="C1050" s="361"/>
      <c r="D1050" s="362"/>
      <c r="E1050" s="326" t="s">
        <v>1455</v>
      </c>
    </row>
    <row r="1051" spans="1:5" hidden="1" x14ac:dyDescent="0.2">
      <c r="A1051" s="343" t="s">
        <v>1981</v>
      </c>
      <c r="B1051" s="345" t="s">
        <v>1968</v>
      </c>
      <c r="C1051" s="346"/>
      <c r="D1051" s="349" t="s">
        <v>59</v>
      </c>
      <c r="E1051" s="327" t="s">
        <v>1454</v>
      </c>
    </row>
    <row r="1052" spans="1:5" hidden="1" x14ac:dyDescent="0.2">
      <c r="A1052" s="344"/>
      <c r="B1052" s="347"/>
      <c r="C1052" s="348"/>
      <c r="D1052" s="350"/>
      <c r="E1052" s="328" t="s">
        <v>1455</v>
      </c>
    </row>
    <row r="1053" spans="1:5" hidden="1" x14ac:dyDescent="0.2">
      <c r="A1053" s="351" t="s">
        <v>1982</v>
      </c>
      <c r="B1053" s="353" t="s">
        <v>1968</v>
      </c>
      <c r="C1053" s="354"/>
      <c r="D1053" s="357" t="s">
        <v>59</v>
      </c>
      <c r="E1053" s="325" t="s">
        <v>1454</v>
      </c>
    </row>
    <row r="1054" spans="1:5" hidden="1" x14ac:dyDescent="0.2">
      <c r="A1054" s="359"/>
      <c r="B1054" s="360"/>
      <c r="C1054" s="361"/>
      <c r="D1054" s="362"/>
      <c r="E1054" s="326" t="s">
        <v>1455</v>
      </c>
    </row>
    <row r="1055" spans="1:5" hidden="1" x14ac:dyDescent="0.2">
      <c r="A1055" s="343" t="s">
        <v>1983</v>
      </c>
      <c r="B1055" s="345" t="s">
        <v>1968</v>
      </c>
      <c r="C1055" s="346"/>
      <c r="D1055" s="349" t="s">
        <v>59</v>
      </c>
      <c r="E1055" s="327" t="s">
        <v>1454</v>
      </c>
    </row>
    <row r="1056" spans="1:5" hidden="1" x14ac:dyDescent="0.2">
      <c r="A1056" s="344"/>
      <c r="B1056" s="347"/>
      <c r="C1056" s="348"/>
      <c r="D1056" s="350"/>
      <c r="E1056" s="328" t="s">
        <v>1455</v>
      </c>
    </row>
    <row r="1057" spans="1:5" hidden="1" x14ac:dyDescent="0.2">
      <c r="A1057" s="351" t="s">
        <v>1984</v>
      </c>
      <c r="B1057" s="353" t="s">
        <v>1968</v>
      </c>
      <c r="C1057" s="354"/>
      <c r="D1057" s="357" t="s">
        <v>59</v>
      </c>
      <c r="E1057" s="325" t="s">
        <v>1454</v>
      </c>
    </row>
    <row r="1058" spans="1:5" hidden="1" x14ac:dyDescent="0.2">
      <c r="A1058" s="359"/>
      <c r="B1058" s="360"/>
      <c r="C1058" s="361"/>
      <c r="D1058" s="362"/>
      <c r="E1058" s="326" t="s">
        <v>1455</v>
      </c>
    </row>
    <row r="1059" spans="1:5" hidden="1" x14ac:dyDescent="0.2">
      <c r="A1059" s="343" t="s">
        <v>1985</v>
      </c>
      <c r="B1059" s="345" t="s">
        <v>1968</v>
      </c>
      <c r="C1059" s="346"/>
      <c r="D1059" s="349" t="s">
        <v>59</v>
      </c>
      <c r="E1059" s="327" t="s">
        <v>1454</v>
      </c>
    </row>
    <row r="1060" spans="1:5" hidden="1" x14ac:dyDescent="0.2">
      <c r="A1060" s="344"/>
      <c r="B1060" s="347"/>
      <c r="C1060" s="348"/>
      <c r="D1060" s="350"/>
      <c r="E1060" s="328" t="s">
        <v>1455</v>
      </c>
    </row>
    <row r="1061" spans="1:5" hidden="1" x14ac:dyDescent="0.2">
      <c r="A1061" s="351" t="s">
        <v>1986</v>
      </c>
      <c r="B1061" s="353" t="s">
        <v>1968</v>
      </c>
      <c r="C1061" s="354"/>
      <c r="D1061" s="357" t="s">
        <v>59</v>
      </c>
      <c r="E1061" s="325" t="s">
        <v>1454</v>
      </c>
    </row>
    <row r="1062" spans="1:5" hidden="1" x14ac:dyDescent="0.2">
      <c r="A1062" s="359"/>
      <c r="B1062" s="360"/>
      <c r="C1062" s="361"/>
      <c r="D1062" s="362"/>
      <c r="E1062" s="326" t="s">
        <v>1455</v>
      </c>
    </row>
    <row r="1063" spans="1:5" hidden="1" x14ac:dyDescent="0.2">
      <c r="A1063" s="343" t="s">
        <v>1987</v>
      </c>
      <c r="B1063" s="345" t="s">
        <v>1988</v>
      </c>
      <c r="C1063" s="346"/>
      <c r="D1063" s="349" t="s">
        <v>59</v>
      </c>
      <c r="E1063" s="327" t="s">
        <v>1454</v>
      </c>
    </row>
    <row r="1064" spans="1:5" hidden="1" x14ac:dyDescent="0.2">
      <c r="A1064" s="344"/>
      <c r="B1064" s="347"/>
      <c r="C1064" s="348"/>
      <c r="D1064" s="350"/>
      <c r="E1064" s="328" t="s">
        <v>1455</v>
      </c>
    </row>
    <row r="1065" spans="1:5" hidden="1" x14ac:dyDescent="0.2">
      <c r="A1065" s="351" t="s">
        <v>1989</v>
      </c>
      <c r="B1065" s="353" t="s">
        <v>1988</v>
      </c>
      <c r="C1065" s="354"/>
      <c r="D1065" s="357" t="s">
        <v>59</v>
      </c>
      <c r="E1065" s="325" t="s">
        <v>1454</v>
      </c>
    </row>
    <row r="1066" spans="1:5" hidden="1" x14ac:dyDescent="0.2">
      <c r="A1066" s="359"/>
      <c r="B1066" s="360"/>
      <c r="C1066" s="361"/>
      <c r="D1066" s="362"/>
      <c r="E1066" s="326" t="s">
        <v>1455</v>
      </c>
    </row>
    <row r="1067" spans="1:5" hidden="1" x14ac:dyDescent="0.2">
      <c r="A1067" s="343" t="s">
        <v>1990</v>
      </c>
      <c r="B1067" s="345" t="s">
        <v>1988</v>
      </c>
      <c r="C1067" s="346"/>
      <c r="D1067" s="349" t="s">
        <v>59</v>
      </c>
      <c r="E1067" s="327" t="s">
        <v>1454</v>
      </c>
    </row>
    <row r="1068" spans="1:5" hidden="1" x14ac:dyDescent="0.2">
      <c r="A1068" s="344"/>
      <c r="B1068" s="347"/>
      <c r="C1068" s="348"/>
      <c r="D1068" s="350"/>
      <c r="E1068" s="328" t="s">
        <v>1455</v>
      </c>
    </row>
    <row r="1069" spans="1:5" hidden="1" x14ac:dyDescent="0.2">
      <c r="A1069" s="351" t="s">
        <v>1941</v>
      </c>
      <c r="B1069" s="353" t="s">
        <v>1988</v>
      </c>
      <c r="C1069" s="354"/>
      <c r="D1069" s="357" t="s">
        <v>59</v>
      </c>
      <c r="E1069" s="325" t="s">
        <v>1454</v>
      </c>
    </row>
    <row r="1070" spans="1:5" hidden="1" x14ac:dyDescent="0.2">
      <c r="A1070" s="359"/>
      <c r="B1070" s="360"/>
      <c r="C1070" s="361"/>
      <c r="D1070" s="362"/>
      <c r="E1070" s="326" t="s">
        <v>1455</v>
      </c>
    </row>
    <row r="1071" spans="1:5" hidden="1" x14ac:dyDescent="0.2">
      <c r="A1071" s="343" t="s">
        <v>1991</v>
      </c>
      <c r="B1071" s="345" t="s">
        <v>1992</v>
      </c>
      <c r="C1071" s="346"/>
      <c r="D1071" s="349" t="s">
        <v>59</v>
      </c>
      <c r="E1071" s="327" t="s">
        <v>1454</v>
      </c>
    </row>
    <row r="1072" spans="1:5" hidden="1" x14ac:dyDescent="0.2">
      <c r="A1072" s="344"/>
      <c r="B1072" s="347"/>
      <c r="C1072" s="348"/>
      <c r="D1072" s="350"/>
      <c r="E1072" s="328" t="s">
        <v>1455</v>
      </c>
    </row>
    <row r="1073" spans="1:5" hidden="1" x14ac:dyDescent="0.2">
      <c r="A1073" s="351" t="s">
        <v>1993</v>
      </c>
      <c r="B1073" s="353" t="s">
        <v>1992</v>
      </c>
      <c r="C1073" s="354"/>
      <c r="D1073" s="357" t="s">
        <v>59</v>
      </c>
      <c r="E1073" s="325" t="s">
        <v>1454</v>
      </c>
    </row>
    <row r="1074" spans="1:5" hidden="1" x14ac:dyDescent="0.2">
      <c r="A1074" s="359"/>
      <c r="B1074" s="360"/>
      <c r="C1074" s="361"/>
      <c r="D1074" s="362"/>
      <c r="E1074" s="326" t="s">
        <v>1455</v>
      </c>
    </row>
    <row r="1075" spans="1:5" hidden="1" x14ac:dyDescent="0.2">
      <c r="A1075" s="343" t="s">
        <v>1994</v>
      </c>
      <c r="B1075" s="345" t="s">
        <v>1992</v>
      </c>
      <c r="C1075" s="346"/>
      <c r="D1075" s="349" t="s">
        <v>59</v>
      </c>
      <c r="E1075" s="327" t="s">
        <v>1454</v>
      </c>
    </row>
    <row r="1076" spans="1:5" hidden="1" x14ac:dyDescent="0.2">
      <c r="A1076" s="344"/>
      <c r="B1076" s="347"/>
      <c r="C1076" s="348"/>
      <c r="D1076" s="350"/>
      <c r="E1076" s="328" t="s">
        <v>1455</v>
      </c>
    </row>
    <row r="1077" spans="1:5" hidden="1" x14ac:dyDescent="0.2">
      <c r="A1077" s="351" t="s">
        <v>1995</v>
      </c>
      <c r="B1077" s="353" t="s">
        <v>1992</v>
      </c>
      <c r="C1077" s="354"/>
      <c r="D1077" s="357" t="s">
        <v>59</v>
      </c>
      <c r="E1077" s="325" t="s">
        <v>1454</v>
      </c>
    </row>
    <row r="1078" spans="1:5" hidden="1" x14ac:dyDescent="0.2">
      <c r="A1078" s="359"/>
      <c r="B1078" s="360"/>
      <c r="C1078" s="361"/>
      <c r="D1078" s="362"/>
      <c r="E1078" s="326" t="s">
        <v>1455</v>
      </c>
    </row>
    <row r="1079" spans="1:5" hidden="1" x14ac:dyDescent="0.2">
      <c r="A1079" s="343" t="s">
        <v>1996</v>
      </c>
      <c r="B1079" s="345" t="s">
        <v>1997</v>
      </c>
      <c r="C1079" s="346"/>
      <c r="D1079" s="349" t="s">
        <v>59</v>
      </c>
      <c r="E1079" s="327" t="s">
        <v>1454</v>
      </c>
    </row>
    <row r="1080" spans="1:5" hidden="1" x14ac:dyDescent="0.2">
      <c r="A1080" s="344"/>
      <c r="B1080" s="347"/>
      <c r="C1080" s="348"/>
      <c r="D1080" s="350"/>
      <c r="E1080" s="328" t="s">
        <v>1455</v>
      </c>
    </row>
    <row r="1081" spans="1:5" hidden="1" x14ac:dyDescent="0.2">
      <c r="A1081" s="351" t="s">
        <v>1998</v>
      </c>
      <c r="B1081" s="353" t="s">
        <v>1997</v>
      </c>
      <c r="C1081" s="354"/>
      <c r="D1081" s="357" t="s">
        <v>59</v>
      </c>
      <c r="E1081" s="325" t="s">
        <v>1454</v>
      </c>
    </row>
    <row r="1082" spans="1:5" hidden="1" x14ac:dyDescent="0.2">
      <c r="A1082" s="359"/>
      <c r="B1082" s="360"/>
      <c r="C1082" s="361"/>
      <c r="D1082" s="362"/>
      <c r="E1082" s="326" t="s">
        <v>1455</v>
      </c>
    </row>
    <row r="1083" spans="1:5" hidden="1" x14ac:dyDescent="0.2">
      <c r="A1083" s="343" t="s">
        <v>1999</v>
      </c>
      <c r="B1083" s="345" t="s">
        <v>1997</v>
      </c>
      <c r="C1083" s="346"/>
      <c r="D1083" s="349" t="s">
        <v>59</v>
      </c>
      <c r="E1083" s="327" t="s">
        <v>1454</v>
      </c>
    </row>
    <row r="1084" spans="1:5" hidden="1" x14ac:dyDescent="0.2">
      <c r="A1084" s="344"/>
      <c r="B1084" s="347"/>
      <c r="C1084" s="348"/>
      <c r="D1084" s="350"/>
      <c r="E1084" s="328" t="s">
        <v>1455</v>
      </c>
    </row>
    <row r="1085" spans="1:5" hidden="1" x14ac:dyDescent="0.2">
      <c r="A1085" s="351" t="s">
        <v>2000</v>
      </c>
      <c r="B1085" s="353" t="s">
        <v>1997</v>
      </c>
      <c r="C1085" s="354"/>
      <c r="D1085" s="357" t="s">
        <v>59</v>
      </c>
      <c r="E1085" s="325" t="s">
        <v>1454</v>
      </c>
    </row>
    <row r="1086" spans="1:5" hidden="1" x14ac:dyDescent="0.2">
      <c r="A1086" s="359"/>
      <c r="B1086" s="360"/>
      <c r="C1086" s="361"/>
      <c r="D1086" s="362"/>
      <c r="E1086" s="326" t="s">
        <v>1455</v>
      </c>
    </row>
    <row r="1087" spans="1:5" hidden="1" x14ac:dyDescent="0.2">
      <c r="A1087" s="343" t="s">
        <v>2001</v>
      </c>
      <c r="B1087" s="345" t="s">
        <v>1997</v>
      </c>
      <c r="C1087" s="346"/>
      <c r="D1087" s="349" t="s">
        <v>59</v>
      </c>
      <c r="E1087" s="327" t="s">
        <v>1454</v>
      </c>
    </row>
    <row r="1088" spans="1:5" hidden="1" x14ac:dyDescent="0.2">
      <c r="A1088" s="344"/>
      <c r="B1088" s="347"/>
      <c r="C1088" s="348"/>
      <c r="D1088" s="350"/>
      <c r="E1088" s="328" t="s">
        <v>1455</v>
      </c>
    </row>
    <row r="1089" spans="1:5" hidden="1" x14ac:dyDescent="0.2">
      <c r="A1089" s="351" t="s">
        <v>2002</v>
      </c>
      <c r="B1089" s="353" t="s">
        <v>2003</v>
      </c>
      <c r="C1089" s="354"/>
      <c r="D1089" s="357" t="s">
        <v>59</v>
      </c>
      <c r="E1089" s="325" t="s">
        <v>1454</v>
      </c>
    </row>
    <row r="1090" spans="1:5" hidden="1" x14ac:dyDescent="0.2">
      <c r="A1090" s="359"/>
      <c r="B1090" s="360"/>
      <c r="C1090" s="361"/>
      <c r="D1090" s="362"/>
      <c r="E1090" s="326" t="s">
        <v>1455</v>
      </c>
    </row>
    <row r="1091" spans="1:5" hidden="1" x14ac:dyDescent="0.2">
      <c r="A1091" s="343" t="s">
        <v>1572</v>
      </c>
      <c r="B1091" s="345" t="s">
        <v>2003</v>
      </c>
      <c r="C1091" s="346"/>
      <c r="D1091" s="349" t="s">
        <v>59</v>
      </c>
      <c r="E1091" s="327" t="s">
        <v>1454</v>
      </c>
    </row>
    <row r="1092" spans="1:5" hidden="1" x14ac:dyDescent="0.2">
      <c r="A1092" s="344"/>
      <c r="B1092" s="347"/>
      <c r="C1092" s="348"/>
      <c r="D1092" s="350"/>
      <c r="E1092" s="328" t="s">
        <v>1455</v>
      </c>
    </row>
    <row r="1093" spans="1:5" hidden="1" x14ac:dyDescent="0.2">
      <c r="A1093" s="351" t="s">
        <v>2004</v>
      </c>
      <c r="B1093" s="353" t="s">
        <v>2003</v>
      </c>
      <c r="C1093" s="354"/>
      <c r="D1093" s="357" t="s">
        <v>59</v>
      </c>
      <c r="E1093" s="325" t="s">
        <v>1454</v>
      </c>
    </row>
    <row r="1094" spans="1:5" hidden="1" x14ac:dyDescent="0.2">
      <c r="A1094" s="359"/>
      <c r="B1094" s="360"/>
      <c r="C1094" s="361"/>
      <c r="D1094" s="362"/>
      <c r="E1094" s="326" t="s">
        <v>1455</v>
      </c>
    </row>
    <row r="1095" spans="1:5" hidden="1" x14ac:dyDescent="0.2">
      <c r="A1095" s="343" t="s">
        <v>2005</v>
      </c>
      <c r="B1095" s="345" t="s">
        <v>2003</v>
      </c>
      <c r="C1095" s="346"/>
      <c r="D1095" s="349" t="s">
        <v>59</v>
      </c>
      <c r="E1095" s="327" t="s">
        <v>1454</v>
      </c>
    </row>
    <row r="1096" spans="1:5" hidden="1" x14ac:dyDescent="0.2">
      <c r="A1096" s="344"/>
      <c r="B1096" s="347"/>
      <c r="C1096" s="348"/>
      <c r="D1096" s="350"/>
      <c r="E1096" s="328" t="s">
        <v>1455</v>
      </c>
    </row>
    <row r="1097" spans="1:5" hidden="1" x14ac:dyDescent="0.2">
      <c r="A1097" s="351" t="s">
        <v>2006</v>
      </c>
      <c r="B1097" s="353" t="s">
        <v>2003</v>
      </c>
      <c r="C1097" s="354"/>
      <c r="D1097" s="357" t="s">
        <v>59</v>
      </c>
      <c r="E1097" s="325" t="s">
        <v>1454</v>
      </c>
    </row>
    <row r="1098" spans="1:5" hidden="1" x14ac:dyDescent="0.2">
      <c r="A1098" s="359"/>
      <c r="B1098" s="360"/>
      <c r="C1098" s="361"/>
      <c r="D1098" s="362"/>
      <c r="E1098" s="326" t="s">
        <v>1455</v>
      </c>
    </row>
    <row r="1099" spans="1:5" hidden="1" x14ac:dyDescent="0.2">
      <c r="A1099" s="343" t="s">
        <v>2007</v>
      </c>
      <c r="B1099" s="345" t="s">
        <v>2003</v>
      </c>
      <c r="C1099" s="346"/>
      <c r="D1099" s="349" t="s">
        <v>59</v>
      </c>
      <c r="E1099" s="327" t="s">
        <v>1454</v>
      </c>
    </row>
    <row r="1100" spans="1:5" hidden="1" x14ac:dyDescent="0.2">
      <c r="A1100" s="344"/>
      <c r="B1100" s="347"/>
      <c r="C1100" s="348"/>
      <c r="D1100" s="350"/>
      <c r="E1100" s="328" t="s">
        <v>1455</v>
      </c>
    </row>
    <row r="1101" spans="1:5" hidden="1" x14ac:dyDescent="0.2">
      <c r="A1101" s="351" t="s">
        <v>2008</v>
      </c>
      <c r="B1101" s="353" t="s">
        <v>2009</v>
      </c>
      <c r="C1101" s="354"/>
      <c r="D1101" s="357" t="s">
        <v>59</v>
      </c>
      <c r="E1101" s="325" t="s">
        <v>1454</v>
      </c>
    </row>
    <row r="1102" spans="1:5" hidden="1" x14ac:dyDescent="0.2">
      <c r="A1102" s="359"/>
      <c r="B1102" s="360"/>
      <c r="C1102" s="361"/>
      <c r="D1102" s="362"/>
      <c r="E1102" s="326" t="s">
        <v>1455</v>
      </c>
    </row>
    <row r="1103" spans="1:5" hidden="1" x14ac:dyDescent="0.2">
      <c r="A1103" s="343" t="s">
        <v>2010</v>
      </c>
      <c r="B1103" s="345" t="s">
        <v>2009</v>
      </c>
      <c r="C1103" s="346"/>
      <c r="D1103" s="349" t="s">
        <v>59</v>
      </c>
      <c r="E1103" s="327" t="s">
        <v>1454</v>
      </c>
    </row>
    <row r="1104" spans="1:5" hidden="1" x14ac:dyDescent="0.2">
      <c r="A1104" s="344"/>
      <c r="B1104" s="347"/>
      <c r="C1104" s="348"/>
      <c r="D1104" s="350"/>
      <c r="E1104" s="328" t="s">
        <v>1455</v>
      </c>
    </row>
    <row r="1105" spans="1:5" hidden="1" x14ac:dyDescent="0.2">
      <c r="A1105" s="351" t="s">
        <v>2011</v>
      </c>
      <c r="B1105" s="353" t="s">
        <v>2009</v>
      </c>
      <c r="C1105" s="354"/>
      <c r="D1105" s="357" t="s">
        <v>59</v>
      </c>
      <c r="E1105" s="325" t="s">
        <v>1454</v>
      </c>
    </row>
    <row r="1106" spans="1:5" hidden="1" x14ac:dyDescent="0.2">
      <c r="A1106" s="359"/>
      <c r="B1106" s="360"/>
      <c r="C1106" s="361"/>
      <c r="D1106" s="362"/>
      <c r="E1106" s="326" t="s">
        <v>1455</v>
      </c>
    </row>
    <row r="1107" spans="1:5" hidden="1" x14ac:dyDescent="0.2">
      <c r="A1107" s="343" t="s">
        <v>2012</v>
      </c>
      <c r="B1107" s="345" t="s">
        <v>2009</v>
      </c>
      <c r="C1107" s="346"/>
      <c r="D1107" s="349" t="s">
        <v>59</v>
      </c>
      <c r="E1107" s="327" t="s">
        <v>1454</v>
      </c>
    </row>
    <row r="1108" spans="1:5" hidden="1" x14ac:dyDescent="0.2">
      <c r="A1108" s="344"/>
      <c r="B1108" s="347"/>
      <c r="C1108" s="348"/>
      <c r="D1108" s="350"/>
      <c r="E1108" s="328" t="s">
        <v>1455</v>
      </c>
    </row>
    <row r="1109" spans="1:5" hidden="1" x14ac:dyDescent="0.2">
      <c r="A1109" s="351" t="s">
        <v>2013</v>
      </c>
      <c r="B1109" s="353" t="s">
        <v>2009</v>
      </c>
      <c r="C1109" s="354"/>
      <c r="D1109" s="357" t="s">
        <v>59</v>
      </c>
      <c r="E1109" s="325" t="s">
        <v>1454</v>
      </c>
    </row>
    <row r="1110" spans="1:5" hidden="1" x14ac:dyDescent="0.2">
      <c r="A1110" s="359"/>
      <c r="B1110" s="360"/>
      <c r="C1110" s="361"/>
      <c r="D1110" s="362"/>
      <c r="E1110" s="326" t="s">
        <v>1455</v>
      </c>
    </row>
    <row r="1111" spans="1:5" hidden="1" x14ac:dyDescent="0.2">
      <c r="A1111" s="343" t="s">
        <v>2014</v>
      </c>
      <c r="B1111" s="345" t="s">
        <v>2009</v>
      </c>
      <c r="C1111" s="346"/>
      <c r="D1111" s="349" t="s">
        <v>59</v>
      </c>
      <c r="E1111" s="327" t="s">
        <v>1454</v>
      </c>
    </row>
    <row r="1112" spans="1:5" hidden="1" x14ac:dyDescent="0.2">
      <c r="A1112" s="344"/>
      <c r="B1112" s="347"/>
      <c r="C1112" s="348"/>
      <c r="D1112" s="350"/>
      <c r="E1112" s="328" t="s">
        <v>1455</v>
      </c>
    </row>
    <row r="1113" spans="1:5" hidden="1" x14ac:dyDescent="0.2">
      <c r="A1113" s="351" t="s">
        <v>2015</v>
      </c>
      <c r="B1113" s="353" t="s">
        <v>2009</v>
      </c>
      <c r="C1113" s="354"/>
      <c r="D1113" s="357" t="s">
        <v>59</v>
      </c>
      <c r="E1113" s="325" t="s">
        <v>1454</v>
      </c>
    </row>
    <row r="1114" spans="1:5" hidden="1" x14ac:dyDescent="0.2">
      <c r="A1114" s="359"/>
      <c r="B1114" s="360"/>
      <c r="C1114" s="361"/>
      <c r="D1114" s="362"/>
      <c r="E1114" s="326" t="s">
        <v>1455</v>
      </c>
    </row>
    <row r="1115" spans="1:5" hidden="1" x14ac:dyDescent="0.2">
      <c r="A1115" s="343" t="s">
        <v>2016</v>
      </c>
      <c r="B1115" s="345" t="s">
        <v>2017</v>
      </c>
      <c r="C1115" s="346"/>
      <c r="D1115" s="349" t="s">
        <v>59</v>
      </c>
      <c r="E1115" s="327" t="s">
        <v>1454</v>
      </c>
    </row>
    <row r="1116" spans="1:5" hidden="1" x14ac:dyDescent="0.2">
      <c r="A1116" s="344"/>
      <c r="B1116" s="347"/>
      <c r="C1116" s="348"/>
      <c r="D1116" s="350"/>
      <c r="E1116" s="328" t="s">
        <v>1455</v>
      </c>
    </row>
    <row r="1117" spans="1:5" hidden="1" x14ac:dyDescent="0.2">
      <c r="A1117" s="351" t="s">
        <v>2018</v>
      </c>
      <c r="B1117" s="353" t="s">
        <v>2017</v>
      </c>
      <c r="C1117" s="354"/>
      <c r="D1117" s="357" t="s">
        <v>59</v>
      </c>
      <c r="E1117" s="325" t="s">
        <v>1454</v>
      </c>
    </row>
    <row r="1118" spans="1:5" hidden="1" x14ac:dyDescent="0.2">
      <c r="A1118" s="359"/>
      <c r="B1118" s="360"/>
      <c r="C1118" s="361"/>
      <c r="D1118" s="362"/>
      <c r="E1118" s="326" t="s">
        <v>1455</v>
      </c>
    </row>
    <row r="1119" spans="1:5" hidden="1" x14ac:dyDescent="0.2">
      <c r="A1119" s="343" t="s">
        <v>2019</v>
      </c>
      <c r="B1119" s="345" t="s">
        <v>2017</v>
      </c>
      <c r="C1119" s="346"/>
      <c r="D1119" s="349" t="s">
        <v>59</v>
      </c>
      <c r="E1119" s="327" t="s">
        <v>1454</v>
      </c>
    </row>
    <row r="1120" spans="1:5" hidden="1" x14ac:dyDescent="0.2">
      <c r="A1120" s="344"/>
      <c r="B1120" s="347"/>
      <c r="C1120" s="348"/>
      <c r="D1120" s="350"/>
      <c r="E1120" s="328" t="s">
        <v>1455</v>
      </c>
    </row>
    <row r="1121" spans="1:5" hidden="1" x14ac:dyDescent="0.2">
      <c r="A1121" s="351" t="s">
        <v>2020</v>
      </c>
      <c r="B1121" s="353" t="s">
        <v>2017</v>
      </c>
      <c r="C1121" s="354"/>
      <c r="D1121" s="357" t="s">
        <v>59</v>
      </c>
      <c r="E1121" s="325" t="s">
        <v>1454</v>
      </c>
    </row>
    <row r="1122" spans="1:5" hidden="1" x14ac:dyDescent="0.2">
      <c r="A1122" s="359"/>
      <c r="B1122" s="360"/>
      <c r="C1122" s="361"/>
      <c r="D1122" s="362"/>
      <c r="E1122" s="326" t="s">
        <v>1455</v>
      </c>
    </row>
    <row r="1123" spans="1:5" hidden="1" x14ac:dyDescent="0.2">
      <c r="A1123" s="343" t="s">
        <v>2021</v>
      </c>
      <c r="B1123" s="345" t="s">
        <v>2017</v>
      </c>
      <c r="C1123" s="346"/>
      <c r="D1123" s="349" t="s">
        <v>59</v>
      </c>
      <c r="E1123" s="327" t="s">
        <v>1454</v>
      </c>
    </row>
    <row r="1124" spans="1:5" hidden="1" x14ac:dyDescent="0.2">
      <c r="A1124" s="344"/>
      <c r="B1124" s="347"/>
      <c r="C1124" s="348"/>
      <c r="D1124" s="350"/>
      <c r="E1124" s="328" t="s">
        <v>1455</v>
      </c>
    </row>
    <row r="1125" spans="1:5" hidden="1" x14ac:dyDescent="0.2">
      <c r="A1125" s="351" t="s">
        <v>2022</v>
      </c>
      <c r="B1125" s="353" t="s">
        <v>2017</v>
      </c>
      <c r="C1125" s="354"/>
      <c r="D1125" s="357" t="s">
        <v>59</v>
      </c>
      <c r="E1125" s="325" t="s">
        <v>1454</v>
      </c>
    </row>
    <row r="1126" spans="1:5" hidden="1" x14ac:dyDescent="0.2">
      <c r="A1126" s="359"/>
      <c r="B1126" s="360"/>
      <c r="C1126" s="361"/>
      <c r="D1126" s="362"/>
      <c r="E1126" s="326" t="s">
        <v>1455</v>
      </c>
    </row>
    <row r="1127" spans="1:5" hidden="1" x14ac:dyDescent="0.2">
      <c r="A1127" s="343" t="s">
        <v>2023</v>
      </c>
      <c r="B1127" s="345" t="s">
        <v>2017</v>
      </c>
      <c r="C1127" s="346"/>
      <c r="D1127" s="349" t="s">
        <v>59</v>
      </c>
      <c r="E1127" s="327" t="s">
        <v>1454</v>
      </c>
    </row>
    <row r="1128" spans="1:5" hidden="1" x14ac:dyDescent="0.2">
      <c r="A1128" s="344"/>
      <c r="B1128" s="347"/>
      <c r="C1128" s="348"/>
      <c r="D1128" s="350"/>
      <c r="E1128" s="328" t="s">
        <v>1455</v>
      </c>
    </row>
    <row r="1129" spans="1:5" hidden="1" x14ac:dyDescent="0.2">
      <c r="A1129" s="351" t="s">
        <v>2024</v>
      </c>
      <c r="B1129" s="353" t="s">
        <v>2017</v>
      </c>
      <c r="C1129" s="354"/>
      <c r="D1129" s="357" t="s">
        <v>59</v>
      </c>
      <c r="E1129" s="325" t="s">
        <v>1454</v>
      </c>
    </row>
    <row r="1130" spans="1:5" hidden="1" x14ac:dyDescent="0.2">
      <c r="A1130" s="359"/>
      <c r="B1130" s="360"/>
      <c r="C1130" s="361"/>
      <c r="D1130" s="362"/>
      <c r="E1130" s="326" t="s">
        <v>1455</v>
      </c>
    </row>
    <row r="1131" spans="1:5" hidden="1" x14ac:dyDescent="0.2">
      <c r="A1131" s="343" t="s">
        <v>1864</v>
      </c>
      <c r="B1131" s="345"/>
      <c r="C1131" s="346"/>
      <c r="D1131" s="349" t="s">
        <v>59</v>
      </c>
      <c r="E1131" s="327" t="s">
        <v>1454</v>
      </c>
    </row>
    <row r="1132" spans="1:5" hidden="1" x14ac:dyDescent="0.2">
      <c r="A1132" s="344"/>
      <c r="B1132" s="347"/>
      <c r="C1132" s="348"/>
      <c r="D1132" s="350"/>
      <c r="E1132" s="328" t="s">
        <v>1455</v>
      </c>
    </row>
    <row r="1133" spans="1:5" hidden="1" x14ac:dyDescent="0.2">
      <c r="A1133" s="351" t="s">
        <v>1886</v>
      </c>
      <c r="B1133" s="353"/>
      <c r="C1133" s="354"/>
      <c r="D1133" s="357" t="s">
        <v>59</v>
      </c>
      <c r="E1133" s="325" t="s">
        <v>1454</v>
      </c>
    </row>
    <row r="1134" spans="1:5" hidden="1" x14ac:dyDescent="0.2">
      <c r="A1134" s="359"/>
      <c r="B1134" s="360"/>
      <c r="C1134" s="361"/>
      <c r="D1134" s="362"/>
      <c r="E1134" s="326" t="s">
        <v>1455</v>
      </c>
    </row>
    <row r="1135" spans="1:5" hidden="1" x14ac:dyDescent="0.2">
      <c r="A1135" s="343" t="s">
        <v>1892</v>
      </c>
      <c r="B1135" s="345"/>
      <c r="C1135" s="346"/>
      <c r="D1135" s="349" t="s">
        <v>59</v>
      </c>
      <c r="E1135" s="327" t="s">
        <v>1454</v>
      </c>
    </row>
    <row r="1136" spans="1:5" hidden="1" x14ac:dyDescent="0.2">
      <c r="A1136" s="344"/>
      <c r="B1136" s="347"/>
      <c r="C1136" s="348"/>
      <c r="D1136" s="350"/>
      <c r="E1136" s="328" t="s">
        <v>1455</v>
      </c>
    </row>
    <row r="1137" spans="1:5" hidden="1" x14ac:dyDescent="0.2">
      <c r="A1137" s="351" t="s">
        <v>1897</v>
      </c>
      <c r="B1137" s="353"/>
      <c r="C1137" s="354"/>
      <c r="D1137" s="357" t="s">
        <v>59</v>
      </c>
      <c r="E1137" s="325" t="s">
        <v>1454</v>
      </c>
    </row>
    <row r="1138" spans="1:5" hidden="1" x14ac:dyDescent="0.2">
      <c r="A1138" s="359"/>
      <c r="B1138" s="360"/>
      <c r="C1138" s="361"/>
      <c r="D1138" s="362"/>
      <c r="E1138" s="326" t="s">
        <v>1455</v>
      </c>
    </row>
    <row r="1139" spans="1:5" hidden="1" x14ac:dyDescent="0.2">
      <c r="A1139" s="343" t="s">
        <v>1908</v>
      </c>
      <c r="B1139" s="345"/>
      <c r="C1139" s="346"/>
      <c r="D1139" s="349" t="s">
        <v>59</v>
      </c>
      <c r="E1139" s="327" t="s">
        <v>1454</v>
      </c>
    </row>
    <row r="1140" spans="1:5" hidden="1" x14ac:dyDescent="0.2">
      <c r="A1140" s="344"/>
      <c r="B1140" s="347"/>
      <c r="C1140" s="348"/>
      <c r="D1140" s="350"/>
      <c r="E1140" s="328" t="s">
        <v>1455</v>
      </c>
    </row>
    <row r="1141" spans="1:5" hidden="1" x14ac:dyDescent="0.2">
      <c r="A1141" s="351" t="s">
        <v>1915</v>
      </c>
      <c r="B1141" s="353"/>
      <c r="C1141" s="354"/>
      <c r="D1141" s="357" t="s">
        <v>59</v>
      </c>
      <c r="E1141" s="325" t="s">
        <v>1454</v>
      </c>
    </row>
    <row r="1142" spans="1:5" hidden="1" x14ac:dyDescent="0.2">
      <c r="A1142" s="359"/>
      <c r="B1142" s="360"/>
      <c r="C1142" s="361"/>
      <c r="D1142" s="362"/>
      <c r="E1142" s="326" t="s">
        <v>1455</v>
      </c>
    </row>
    <row r="1143" spans="1:5" hidden="1" x14ac:dyDescent="0.2">
      <c r="A1143" s="343" t="s">
        <v>1923</v>
      </c>
      <c r="B1143" s="345"/>
      <c r="C1143" s="346"/>
      <c r="D1143" s="349" t="s">
        <v>59</v>
      </c>
      <c r="E1143" s="327" t="s">
        <v>1454</v>
      </c>
    </row>
    <row r="1144" spans="1:5" hidden="1" x14ac:dyDescent="0.2">
      <c r="A1144" s="344"/>
      <c r="B1144" s="347"/>
      <c r="C1144" s="348"/>
      <c r="D1144" s="350"/>
      <c r="E1144" s="328" t="s">
        <v>1455</v>
      </c>
    </row>
    <row r="1145" spans="1:5" hidden="1" x14ac:dyDescent="0.2">
      <c r="A1145" s="351" t="s">
        <v>1927</v>
      </c>
      <c r="B1145" s="353"/>
      <c r="C1145" s="354"/>
      <c r="D1145" s="357" t="s">
        <v>59</v>
      </c>
      <c r="E1145" s="325" t="s">
        <v>1454</v>
      </c>
    </row>
    <row r="1146" spans="1:5" hidden="1" x14ac:dyDescent="0.2">
      <c r="A1146" s="359"/>
      <c r="B1146" s="360"/>
      <c r="C1146" s="361"/>
      <c r="D1146" s="362"/>
      <c r="E1146" s="326" t="s">
        <v>1455</v>
      </c>
    </row>
    <row r="1147" spans="1:5" hidden="1" x14ac:dyDescent="0.2">
      <c r="A1147" s="343" t="s">
        <v>1943</v>
      </c>
      <c r="B1147" s="345"/>
      <c r="C1147" s="346"/>
      <c r="D1147" s="349" t="s">
        <v>59</v>
      </c>
      <c r="E1147" s="327" t="s">
        <v>1454</v>
      </c>
    </row>
    <row r="1148" spans="1:5" hidden="1" x14ac:dyDescent="0.2">
      <c r="A1148" s="344"/>
      <c r="B1148" s="347"/>
      <c r="C1148" s="348"/>
      <c r="D1148" s="350"/>
      <c r="E1148" s="328" t="s">
        <v>1455</v>
      </c>
    </row>
    <row r="1149" spans="1:5" hidden="1" x14ac:dyDescent="0.2">
      <c r="A1149" s="351" t="s">
        <v>1949</v>
      </c>
      <c r="B1149" s="353"/>
      <c r="C1149" s="354"/>
      <c r="D1149" s="357" t="s">
        <v>59</v>
      </c>
      <c r="E1149" s="325" t="s">
        <v>1454</v>
      </c>
    </row>
    <row r="1150" spans="1:5" hidden="1" x14ac:dyDescent="0.2">
      <c r="A1150" s="359"/>
      <c r="B1150" s="360"/>
      <c r="C1150" s="361"/>
      <c r="D1150" s="362"/>
      <c r="E1150" s="326" t="s">
        <v>1455</v>
      </c>
    </row>
    <row r="1151" spans="1:5" hidden="1" x14ac:dyDescent="0.2">
      <c r="A1151" s="343" t="s">
        <v>1958</v>
      </c>
      <c r="B1151" s="345"/>
      <c r="C1151" s="346"/>
      <c r="D1151" s="349" t="s">
        <v>59</v>
      </c>
      <c r="E1151" s="327" t="s">
        <v>1454</v>
      </c>
    </row>
    <row r="1152" spans="1:5" hidden="1" x14ac:dyDescent="0.2">
      <c r="A1152" s="344"/>
      <c r="B1152" s="347"/>
      <c r="C1152" s="348"/>
      <c r="D1152" s="350"/>
      <c r="E1152" s="328" t="s">
        <v>1455</v>
      </c>
    </row>
    <row r="1153" spans="1:5" hidden="1" x14ac:dyDescent="0.2">
      <c r="A1153" s="351" t="s">
        <v>1988</v>
      </c>
      <c r="B1153" s="353"/>
      <c r="C1153" s="354"/>
      <c r="D1153" s="357" t="s">
        <v>59</v>
      </c>
      <c r="E1153" s="325" t="s">
        <v>1454</v>
      </c>
    </row>
    <row r="1154" spans="1:5" hidden="1" x14ac:dyDescent="0.2">
      <c r="A1154" s="359"/>
      <c r="B1154" s="360"/>
      <c r="C1154" s="361"/>
      <c r="D1154" s="362"/>
      <c r="E1154" s="326" t="s">
        <v>1455</v>
      </c>
    </row>
    <row r="1155" spans="1:5" hidden="1" x14ac:dyDescent="0.2">
      <c r="A1155" s="343" t="s">
        <v>1992</v>
      </c>
      <c r="B1155" s="345"/>
      <c r="C1155" s="346"/>
      <c r="D1155" s="349" t="s">
        <v>59</v>
      </c>
      <c r="E1155" s="327" t="s">
        <v>1454</v>
      </c>
    </row>
    <row r="1156" spans="1:5" hidden="1" x14ac:dyDescent="0.2">
      <c r="A1156" s="344"/>
      <c r="B1156" s="347"/>
      <c r="C1156" s="348"/>
      <c r="D1156" s="350"/>
      <c r="E1156" s="328" t="s">
        <v>1455</v>
      </c>
    </row>
    <row r="1157" spans="1:5" hidden="1" x14ac:dyDescent="0.2">
      <c r="A1157" s="351" t="s">
        <v>1997</v>
      </c>
      <c r="B1157" s="353"/>
      <c r="C1157" s="354"/>
      <c r="D1157" s="357" t="s">
        <v>59</v>
      </c>
      <c r="E1157" s="325" t="s">
        <v>1454</v>
      </c>
    </row>
    <row r="1158" spans="1:5" hidden="1" x14ac:dyDescent="0.2">
      <c r="A1158" s="359"/>
      <c r="B1158" s="360"/>
      <c r="C1158" s="361"/>
      <c r="D1158" s="362"/>
      <c r="E1158" s="326" t="s">
        <v>1455</v>
      </c>
    </row>
    <row r="1159" spans="1:5" hidden="1" x14ac:dyDescent="0.2">
      <c r="A1159" s="343" t="s">
        <v>2003</v>
      </c>
      <c r="B1159" s="345"/>
      <c r="C1159" s="346"/>
      <c r="D1159" s="349" t="s">
        <v>59</v>
      </c>
      <c r="E1159" s="327" t="s">
        <v>1454</v>
      </c>
    </row>
    <row r="1160" spans="1:5" hidden="1" x14ac:dyDescent="0.2">
      <c r="A1160" s="344"/>
      <c r="B1160" s="347"/>
      <c r="C1160" s="348"/>
      <c r="D1160" s="350"/>
      <c r="E1160" s="328" t="s">
        <v>1455</v>
      </c>
    </row>
    <row r="1161" spans="1:5" hidden="1" x14ac:dyDescent="0.2">
      <c r="A1161" s="351" t="s">
        <v>2009</v>
      </c>
      <c r="B1161" s="353"/>
      <c r="C1161" s="354"/>
      <c r="D1161" s="357" t="s">
        <v>59</v>
      </c>
      <c r="E1161" s="325" t="s">
        <v>1454</v>
      </c>
    </row>
    <row r="1162" spans="1:5" hidden="1" x14ac:dyDescent="0.2">
      <c r="A1162" s="359"/>
      <c r="B1162" s="360"/>
      <c r="C1162" s="361"/>
      <c r="D1162" s="362"/>
      <c r="E1162" s="326" t="s">
        <v>1455</v>
      </c>
    </row>
    <row r="1163" spans="1:5" hidden="1" x14ac:dyDescent="0.2">
      <c r="A1163" s="343" t="s">
        <v>1968</v>
      </c>
      <c r="B1163" s="345"/>
      <c r="C1163" s="346"/>
      <c r="D1163" s="349" t="s">
        <v>59</v>
      </c>
      <c r="E1163" s="327" t="s">
        <v>1454</v>
      </c>
    </row>
    <row r="1164" spans="1:5" hidden="1" x14ac:dyDescent="0.2">
      <c r="A1164" s="344"/>
      <c r="B1164" s="347"/>
      <c r="C1164" s="348"/>
      <c r="D1164" s="350"/>
      <c r="E1164" s="328" t="s">
        <v>1455</v>
      </c>
    </row>
    <row r="1165" spans="1:5" hidden="1" x14ac:dyDescent="0.2">
      <c r="A1165" s="351" t="s">
        <v>1974</v>
      </c>
      <c r="B1165" s="353" t="s">
        <v>1923</v>
      </c>
      <c r="C1165" s="354"/>
      <c r="D1165" s="357" t="s">
        <v>59</v>
      </c>
      <c r="E1165" s="325" t="s">
        <v>1454</v>
      </c>
    </row>
    <row r="1166" spans="1:5" hidden="1" x14ac:dyDescent="0.2">
      <c r="A1166" s="359"/>
      <c r="B1166" s="360"/>
      <c r="C1166" s="361"/>
      <c r="D1166" s="362"/>
      <c r="E1166" s="326" t="s">
        <v>1455</v>
      </c>
    </row>
    <row r="1167" spans="1:5" hidden="1" x14ac:dyDescent="0.2">
      <c r="A1167" s="343" t="s">
        <v>2025</v>
      </c>
      <c r="B1167" s="345" t="s">
        <v>1864</v>
      </c>
      <c r="C1167" s="346"/>
      <c r="D1167" s="349" t="s">
        <v>59</v>
      </c>
      <c r="E1167" s="327" t="s">
        <v>1454</v>
      </c>
    </row>
    <row r="1168" spans="1:5" hidden="1" x14ac:dyDescent="0.2">
      <c r="A1168" s="344"/>
      <c r="B1168" s="347"/>
      <c r="C1168" s="348"/>
      <c r="D1168" s="350"/>
      <c r="E1168" s="328" t="s">
        <v>1455</v>
      </c>
    </row>
    <row r="1169" spans="1:5" hidden="1" x14ac:dyDescent="0.2">
      <c r="A1169" s="351" t="s">
        <v>2026</v>
      </c>
      <c r="B1169" s="353" t="s">
        <v>1886</v>
      </c>
      <c r="C1169" s="354"/>
      <c r="D1169" s="357" t="s">
        <v>59</v>
      </c>
      <c r="E1169" s="325" t="s">
        <v>1454</v>
      </c>
    </row>
    <row r="1170" spans="1:5" hidden="1" x14ac:dyDescent="0.2">
      <c r="A1170" s="359"/>
      <c r="B1170" s="360"/>
      <c r="C1170" s="361"/>
      <c r="D1170" s="362"/>
      <c r="E1170" s="326" t="s">
        <v>1455</v>
      </c>
    </row>
    <row r="1171" spans="1:5" hidden="1" x14ac:dyDescent="0.2">
      <c r="A1171" s="343" t="s">
        <v>1774</v>
      </c>
      <c r="B1171" s="345" t="s">
        <v>1892</v>
      </c>
      <c r="C1171" s="346"/>
      <c r="D1171" s="349" t="s">
        <v>59</v>
      </c>
      <c r="E1171" s="327" t="s">
        <v>1454</v>
      </c>
    </row>
    <row r="1172" spans="1:5" hidden="1" x14ac:dyDescent="0.2">
      <c r="A1172" s="344"/>
      <c r="B1172" s="347"/>
      <c r="C1172" s="348"/>
      <c r="D1172" s="350"/>
      <c r="E1172" s="328" t="s">
        <v>1455</v>
      </c>
    </row>
    <row r="1173" spans="1:5" hidden="1" x14ac:dyDescent="0.2">
      <c r="A1173" s="351" t="s">
        <v>2027</v>
      </c>
      <c r="B1173" s="353" t="s">
        <v>1897</v>
      </c>
      <c r="C1173" s="354"/>
      <c r="D1173" s="357" t="s">
        <v>59</v>
      </c>
      <c r="E1173" s="325" t="s">
        <v>1454</v>
      </c>
    </row>
    <row r="1174" spans="1:5" hidden="1" x14ac:dyDescent="0.2">
      <c r="A1174" s="359"/>
      <c r="B1174" s="360"/>
      <c r="C1174" s="361"/>
      <c r="D1174" s="362"/>
      <c r="E1174" s="326" t="s">
        <v>1455</v>
      </c>
    </row>
    <row r="1175" spans="1:5" hidden="1" x14ac:dyDescent="0.2">
      <c r="A1175" s="343" t="s">
        <v>1584</v>
      </c>
      <c r="B1175" s="345" t="s">
        <v>1908</v>
      </c>
      <c r="C1175" s="346"/>
      <c r="D1175" s="349" t="s">
        <v>59</v>
      </c>
      <c r="E1175" s="327" t="s">
        <v>1454</v>
      </c>
    </row>
    <row r="1176" spans="1:5" hidden="1" x14ac:dyDescent="0.2">
      <c r="A1176" s="344"/>
      <c r="B1176" s="347"/>
      <c r="C1176" s="348"/>
      <c r="D1176" s="350"/>
      <c r="E1176" s="328" t="s">
        <v>1455</v>
      </c>
    </row>
    <row r="1177" spans="1:5" hidden="1" x14ac:dyDescent="0.2">
      <c r="A1177" s="351" t="s">
        <v>2028</v>
      </c>
      <c r="B1177" s="353" t="s">
        <v>1927</v>
      </c>
      <c r="C1177" s="354"/>
      <c r="D1177" s="357" t="s">
        <v>59</v>
      </c>
      <c r="E1177" s="325" t="s">
        <v>1454</v>
      </c>
    </row>
    <row r="1178" spans="1:5" hidden="1" x14ac:dyDescent="0.2">
      <c r="A1178" s="359"/>
      <c r="B1178" s="360"/>
      <c r="C1178" s="361"/>
      <c r="D1178" s="362"/>
      <c r="E1178" s="326" t="s">
        <v>1455</v>
      </c>
    </row>
    <row r="1179" spans="1:5" hidden="1" x14ac:dyDescent="0.2">
      <c r="A1179" s="343" t="s">
        <v>2029</v>
      </c>
      <c r="B1179" s="345" t="s">
        <v>1927</v>
      </c>
      <c r="C1179" s="346"/>
      <c r="D1179" s="349" t="s">
        <v>59</v>
      </c>
      <c r="E1179" s="327" t="s">
        <v>1454</v>
      </c>
    </row>
    <row r="1180" spans="1:5" hidden="1" x14ac:dyDescent="0.2">
      <c r="A1180" s="344"/>
      <c r="B1180" s="347"/>
      <c r="C1180" s="348"/>
      <c r="D1180" s="350"/>
      <c r="E1180" s="328" t="s">
        <v>1455</v>
      </c>
    </row>
    <row r="1181" spans="1:5" hidden="1" x14ac:dyDescent="0.2">
      <c r="A1181" s="351" t="s">
        <v>2030</v>
      </c>
      <c r="B1181" s="353" t="s">
        <v>1943</v>
      </c>
      <c r="C1181" s="354"/>
      <c r="D1181" s="357" t="s">
        <v>59</v>
      </c>
      <c r="E1181" s="325" t="s">
        <v>1454</v>
      </c>
    </row>
    <row r="1182" spans="1:5" hidden="1" x14ac:dyDescent="0.2">
      <c r="A1182" s="359"/>
      <c r="B1182" s="360"/>
      <c r="C1182" s="361"/>
      <c r="D1182" s="362"/>
      <c r="E1182" s="326" t="s">
        <v>1455</v>
      </c>
    </row>
    <row r="1183" spans="1:5" hidden="1" x14ac:dyDescent="0.2">
      <c r="A1183" s="343" t="s">
        <v>2031</v>
      </c>
      <c r="B1183" s="345" t="s">
        <v>1958</v>
      </c>
      <c r="C1183" s="346"/>
      <c r="D1183" s="349" t="s">
        <v>59</v>
      </c>
      <c r="E1183" s="327" t="s">
        <v>1454</v>
      </c>
    </row>
    <row r="1184" spans="1:5" hidden="1" x14ac:dyDescent="0.2">
      <c r="A1184" s="344"/>
      <c r="B1184" s="347"/>
      <c r="C1184" s="348"/>
      <c r="D1184" s="350"/>
      <c r="E1184" s="328" t="s">
        <v>1455</v>
      </c>
    </row>
    <row r="1185" spans="1:5" hidden="1" x14ac:dyDescent="0.2">
      <c r="A1185" s="351" t="s">
        <v>2032</v>
      </c>
      <c r="B1185" s="353" t="s">
        <v>1968</v>
      </c>
      <c r="C1185" s="354"/>
      <c r="D1185" s="357" t="s">
        <v>59</v>
      </c>
      <c r="E1185" s="325" t="s">
        <v>1454</v>
      </c>
    </row>
    <row r="1186" spans="1:5" hidden="1" x14ac:dyDescent="0.2">
      <c r="A1186" s="359"/>
      <c r="B1186" s="360"/>
      <c r="C1186" s="361"/>
      <c r="D1186" s="362"/>
      <c r="E1186" s="326" t="s">
        <v>1455</v>
      </c>
    </row>
    <row r="1187" spans="1:5" hidden="1" x14ac:dyDescent="0.2">
      <c r="A1187" s="343" t="s">
        <v>2033</v>
      </c>
      <c r="B1187" s="345" t="s">
        <v>1864</v>
      </c>
      <c r="C1187" s="346"/>
      <c r="D1187" s="349" t="s">
        <v>59</v>
      </c>
      <c r="E1187" s="327" t="s">
        <v>1454</v>
      </c>
    </row>
    <row r="1188" spans="1:5" hidden="1" x14ac:dyDescent="0.2">
      <c r="A1188" s="344"/>
      <c r="B1188" s="347"/>
      <c r="C1188" s="348"/>
      <c r="D1188" s="350"/>
      <c r="E1188" s="328" t="s">
        <v>1455</v>
      </c>
    </row>
    <row r="1189" spans="1:5" hidden="1" x14ac:dyDescent="0.2">
      <c r="A1189" s="351" t="s">
        <v>2034</v>
      </c>
      <c r="B1189" s="353" t="s">
        <v>1915</v>
      </c>
      <c r="C1189" s="354"/>
      <c r="D1189" s="357" t="s">
        <v>59</v>
      </c>
      <c r="E1189" s="325" t="s">
        <v>1454</v>
      </c>
    </row>
    <row r="1190" spans="1:5" hidden="1" x14ac:dyDescent="0.2">
      <c r="A1190" s="359"/>
      <c r="B1190" s="360"/>
      <c r="C1190" s="361"/>
      <c r="D1190" s="362"/>
      <c r="E1190" s="326" t="s">
        <v>1455</v>
      </c>
    </row>
    <row r="1191" spans="1:5" hidden="1" x14ac:dyDescent="0.2">
      <c r="A1191" s="343" t="s">
        <v>2035</v>
      </c>
      <c r="B1191" s="345" t="s">
        <v>1949</v>
      </c>
      <c r="C1191" s="346"/>
      <c r="D1191" s="349" t="s">
        <v>59</v>
      </c>
      <c r="E1191" s="327" t="s">
        <v>1454</v>
      </c>
    </row>
    <row r="1192" spans="1:5" hidden="1" x14ac:dyDescent="0.2">
      <c r="A1192" s="344"/>
      <c r="B1192" s="347"/>
      <c r="C1192" s="348"/>
      <c r="D1192" s="350"/>
      <c r="E1192" s="328" t="s">
        <v>1455</v>
      </c>
    </row>
    <row r="1193" spans="1:5" hidden="1" x14ac:dyDescent="0.2">
      <c r="A1193" s="351" t="s">
        <v>2036</v>
      </c>
      <c r="B1193" s="353" t="s">
        <v>1949</v>
      </c>
      <c r="C1193" s="354"/>
      <c r="D1193" s="357" t="s">
        <v>59</v>
      </c>
      <c r="E1193" s="325" t="s">
        <v>1454</v>
      </c>
    </row>
    <row r="1194" spans="1:5" hidden="1" x14ac:dyDescent="0.2">
      <c r="A1194" s="359"/>
      <c r="B1194" s="360"/>
      <c r="C1194" s="361"/>
      <c r="D1194" s="362"/>
      <c r="E1194" s="326" t="s">
        <v>1455</v>
      </c>
    </row>
    <row r="1195" spans="1:5" hidden="1" x14ac:dyDescent="0.2">
      <c r="A1195" s="343" t="s">
        <v>2017</v>
      </c>
      <c r="B1195" s="345"/>
      <c r="C1195" s="346"/>
      <c r="D1195" s="349" t="s">
        <v>59</v>
      </c>
      <c r="E1195" s="327" t="s">
        <v>1454</v>
      </c>
    </row>
    <row r="1196" spans="1:5" hidden="1" x14ac:dyDescent="0.2">
      <c r="A1196" s="344"/>
      <c r="B1196" s="347"/>
      <c r="C1196" s="348"/>
      <c r="D1196" s="350"/>
      <c r="E1196" s="328" t="s">
        <v>1455</v>
      </c>
    </row>
    <row r="1197" spans="1:5" hidden="1" x14ac:dyDescent="0.2">
      <c r="A1197" s="351" t="s">
        <v>2037</v>
      </c>
      <c r="B1197" s="353" t="s">
        <v>1864</v>
      </c>
      <c r="C1197" s="354"/>
      <c r="D1197" s="357" t="s">
        <v>59</v>
      </c>
      <c r="E1197" s="325" t="s">
        <v>1454</v>
      </c>
    </row>
    <row r="1198" spans="1:5" hidden="1" x14ac:dyDescent="0.2">
      <c r="A1198" s="359"/>
      <c r="B1198" s="360"/>
      <c r="C1198" s="361"/>
      <c r="D1198" s="362"/>
      <c r="E1198" s="326" t="s">
        <v>1455</v>
      </c>
    </row>
    <row r="1199" spans="1:5" hidden="1" x14ac:dyDescent="0.2">
      <c r="A1199" s="343" t="s">
        <v>2038</v>
      </c>
      <c r="B1199" s="345" t="s">
        <v>1864</v>
      </c>
      <c r="C1199" s="346"/>
      <c r="D1199" s="349" t="s">
        <v>59</v>
      </c>
      <c r="E1199" s="327" t="s">
        <v>1454</v>
      </c>
    </row>
    <row r="1200" spans="1:5" hidden="1" x14ac:dyDescent="0.2">
      <c r="A1200" s="344"/>
      <c r="B1200" s="347"/>
      <c r="C1200" s="348"/>
      <c r="D1200" s="350"/>
      <c r="E1200" s="328" t="s">
        <v>1455</v>
      </c>
    </row>
    <row r="1201" spans="1:5" hidden="1" x14ac:dyDescent="0.2">
      <c r="A1201" s="351" t="s">
        <v>2039</v>
      </c>
      <c r="B1201" s="353" t="s">
        <v>1864</v>
      </c>
      <c r="C1201" s="354"/>
      <c r="D1201" s="357" t="s">
        <v>59</v>
      </c>
      <c r="E1201" s="325" t="s">
        <v>1454</v>
      </c>
    </row>
    <row r="1202" spans="1:5" hidden="1" x14ac:dyDescent="0.2">
      <c r="A1202" s="359"/>
      <c r="B1202" s="360"/>
      <c r="C1202" s="361"/>
      <c r="D1202" s="362"/>
      <c r="E1202" s="326" t="s">
        <v>1455</v>
      </c>
    </row>
    <row r="1203" spans="1:5" hidden="1" x14ac:dyDescent="0.2">
      <c r="A1203" s="343" t="s">
        <v>2040</v>
      </c>
      <c r="B1203" s="345" t="s">
        <v>1897</v>
      </c>
      <c r="C1203" s="346"/>
      <c r="D1203" s="349" t="s">
        <v>59</v>
      </c>
      <c r="E1203" s="327" t="s">
        <v>1454</v>
      </c>
    </row>
    <row r="1204" spans="1:5" hidden="1" x14ac:dyDescent="0.2">
      <c r="A1204" s="344"/>
      <c r="B1204" s="347"/>
      <c r="C1204" s="348"/>
      <c r="D1204" s="350"/>
      <c r="E1204" s="328" t="s">
        <v>1455</v>
      </c>
    </row>
    <row r="1205" spans="1:5" hidden="1" x14ac:dyDescent="0.2">
      <c r="A1205" s="351" t="s">
        <v>2041</v>
      </c>
      <c r="B1205" s="353"/>
      <c r="C1205" s="354"/>
      <c r="D1205" s="357" t="s">
        <v>60</v>
      </c>
      <c r="E1205" s="325" t="s">
        <v>1454</v>
      </c>
    </row>
    <row r="1206" spans="1:5" hidden="1" x14ac:dyDescent="0.2">
      <c r="A1206" s="359"/>
      <c r="B1206" s="360"/>
      <c r="C1206" s="361"/>
      <c r="D1206" s="362"/>
      <c r="E1206" s="326" t="s">
        <v>1455</v>
      </c>
    </row>
    <row r="1207" spans="1:5" hidden="1" x14ac:dyDescent="0.2">
      <c r="A1207" s="343" t="s">
        <v>2042</v>
      </c>
      <c r="B1207" s="345"/>
      <c r="C1207" s="346"/>
      <c r="D1207" s="349" t="s">
        <v>60</v>
      </c>
      <c r="E1207" s="327" t="s">
        <v>1454</v>
      </c>
    </row>
    <row r="1208" spans="1:5" hidden="1" x14ac:dyDescent="0.2">
      <c r="A1208" s="344"/>
      <c r="B1208" s="347"/>
      <c r="C1208" s="348"/>
      <c r="D1208" s="350"/>
      <c r="E1208" s="328" t="s">
        <v>1455</v>
      </c>
    </row>
    <row r="1209" spans="1:5" hidden="1" x14ac:dyDescent="0.2">
      <c r="A1209" s="351" t="s">
        <v>2043</v>
      </c>
      <c r="B1209" s="353"/>
      <c r="C1209" s="354"/>
      <c r="D1209" s="357" t="s">
        <v>60</v>
      </c>
      <c r="E1209" s="325" t="s">
        <v>1454</v>
      </c>
    </row>
    <row r="1210" spans="1:5" hidden="1" x14ac:dyDescent="0.2">
      <c r="A1210" s="359"/>
      <c r="B1210" s="360"/>
      <c r="C1210" s="361"/>
      <c r="D1210" s="362"/>
      <c r="E1210" s="326" t="s">
        <v>1455</v>
      </c>
    </row>
    <row r="1211" spans="1:5" hidden="1" x14ac:dyDescent="0.2">
      <c r="A1211" s="343" t="s">
        <v>2044</v>
      </c>
      <c r="B1211" s="345"/>
      <c r="C1211" s="346"/>
      <c r="D1211" s="349" t="s">
        <v>60</v>
      </c>
      <c r="E1211" s="327" t="s">
        <v>1454</v>
      </c>
    </row>
    <row r="1212" spans="1:5" hidden="1" x14ac:dyDescent="0.2">
      <c r="A1212" s="344"/>
      <c r="B1212" s="347"/>
      <c r="C1212" s="348"/>
      <c r="D1212" s="350"/>
      <c r="E1212" s="328" t="s">
        <v>1455</v>
      </c>
    </row>
    <row r="1213" spans="1:5" hidden="1" x14ac:dyDescent="0.2">
      <c r="A1213" s="351" t="s">
        <v>2045</v>
      </c>
      <c r="B1213" s="353"/>
      <c r="C1213" s="354"/>
      <c r="D1213" s="357" t="s">
        <v>60</v>
      </c>
      <c r="E1213" s="325" t="s">
        <v>1454</v>
      </c>
    </row>
    <row r="1214" spans="1:5" hidden="1" x14ac:dyDescent="0.2">
      <c r="A1214" s="359"/>
      <c r="B1214" s="360"/>
      <c r="C1214" s="361"/>
      <c r="D1214" s="362"/>
      <c r="E1214" s="326" t="s">
        <v>1455</v>
      </c>
    </row>
    <row r="1215" spans="1:5" hidden="1" x14ac:dyDescent="0.2">
      <c r="A1215" s="343" t="s">
        <v>2046</v>
      </c>
      <c r="B1215" s="345"/>
      <c r="C1215" s="346"/>
      <c r="D1215" s="349" t="s">
        <v>60</v>
      </c>
      <c r="E1215" s="327" t="s">
        <v>1454</v>
      </c>
    </row>
    <row r="1216" spans="1:5" hidden="1" x14ac:dyDescent="0.2">
      <c r="A1216" s="344"/>
      <c r="B1216" s="347"/>
      <c r="C1216" s="348"/>
      <c r="D1216" s="350"/>
      <c r="E1216" s="328" t="s">
        <v>1455</v>
      </c>
    </row>
    <row r="1217" spans="1:5" hidden="1" x14ac:dyDescent="0.2">
      <c r="A1217" s="351" t="s">
        <v>2047</v>
      </c>
      <c r="B1217" s="353"/>
      <c r="C1217" s="354"/>
      <c r="D1217" s="357" t="s">
        <v>60</v>
      </c>
      <c r="E1217" s="325" t="s">
        <v>1454</v>
      </c>
    </row>
    <row r="1218" spans="1:5" hidden="1" x14ac:dyDescent="0.2">
      <c r="A1218" s="359"/>
      <c r="B1218" s="360"/>
      <c r="C1218" s="361"/>
      <c r="D1218" s="362"/>
      <c r="E1218" s="326" t="s">
        <v>1455</v>
      </c>
    </row>
    <row r="1219" spans="1:5" hidden="1" x14ac:dyDescent="0.2">
      <c r="A1219" s="343" t="s">
        <v>2048</v>
      </c>
      <c r="B1219" s="345"/>
      <c r="C1219" s="346"/>
      <c r="D1219" s="349" t="s">
        <v>60</v>
      </c>
      <c r="E1219" s="327" t="s">
        <v>1454</v>
      </c>
    </row>
    <row r="1220" spans="1:5" hidden="1" x14ac:dyDescent="0.2">
      <c r="A1220" s="344"/>
      <c r="B1220" s="347"/>
      <c r="C1220" s="348"/>
      <c r="D1220" s="350"/>
      <c r="E1220" s="328" t="s">
        <v>1455</v>
      </c>
    </row>
    <row r="1221" spans="1:5" hidden="1" x14ac:dyDescent="0.2">
      <c r="A1221" s="351" t="s">
        <v>2049</v>
      </c>
      <c r="B1221" s="353" t="s">
        <v>2050</v>
      </c>
      <c r="C1221" s="354"/>
      <c r="D1221" s="357" t="s">
        <v>60</v>
      </c>
      <c r="E1221" s="325" t="s">
        <v>1454</v>
      </c>
    </row>
    <row r="1222" spans="1:5" hidden="1" x14ac:dyDescent="0.2">
      <c r="A1222" s="359"/>
      <c r="B1222" s="360"/>
      <c r="C1222" s="361"/>
      <c r="D1222" s="362"/>
      <c r="E1222" s="326" t="s">
        <v>1455</v>
      </c>
    </row>
    <row r="1223" spans="1:5" hidden="1" x14ac:dyDescent="0.2">
      <c r="A1223" s="343" t="s">
        <v>1944</v>
      </c>
      <c r="B1223" s="345" t="s">
        <v>2050</v>
      </c>
      <c r="C1223" s="346"/>
      <c r="D1223" s="349" t="s">
        <v>60</v>
      </c>
      <c r="E1223" s="327" t="s">
        <v>1454</v>
      </c>
    </row>
    <row r="1224" spans="1:5" hidden="1" x14ac:dyDescent="0.2">
      <c r="A1224" s="344"/>
      <c r="B1224" s="347"/>
      <c r="C1224" s="348"/>
      <c r="D1224" s="350"/>
      <c r="E1224" s="328" t="s">
        <v>1455</v>
      </c>
    </row>
    <row r="1225" spans="1:5" hidden="1" x14ac:dyDescent="0.2">
      <c r="A1225" s="351" t="s">
        <v>2051</v>
      </c>
      <c r="B1225" s="353" t="s">
        <v>2050</v>
      </c>
      <c r="C1225" s="354"/>
      <c r="D1225" s="357" t="s">
        <v>60</v>
      </c>
      <c r="E1225" s="325" t="s">
        <v>1454</v>
      </c>
    </row>
    <row r="1226" spans="1:5" hidden="1" x14ac:dyDescent="0.2">
      <c r="A1226" s="359"/>
      <c r="B1226" s="360"/>
      <c r="C1226" s="361"/>
      <c r="D1226" s="362"/>
      <c r="E1226" s="326" t="s">
        <v>1455</v>
      </c>
    </row>
    <row r="1227" spans="1:5" hidden="1" x14ac:dyDescent="0.2">
      <c r="A1227" s="343" t="s">
        <v>2052</v>
      </c>
      <c r="B1227" s="345" t="s">
        <v>2050</v>
      </c>
      <c r="C1227" s="346"/>
      <c r="D1227" s="349" t="s">
        <v>60</v>
      </c>
      <c r="E1227" s="327" t="s">
        <v>1454</v>
      </c>
    </row>
    <row r="1228" spans="1:5" hidden="1" x14ac:dyDescent="0.2">
      <c r="A1228" s="344"/>
      <c r="B1228" s="347"/>
      <c r="C1228" s="348"/>
      <c r="D1228" s="350"/>
      <c r="E1228" s="328" t="s">
        <v>1455</v>
      </c>
    </row>
    <row r="1229" spans="1:5" hidden="1" x14ac:dyDescent="0.2">
      <c r="A1229" s="351" t="s">
        <v>2053</v>
      </c>
      <c r="B1229" s="353" t="s">
        <v>2050</v>
      </c>
      <c r="C1229" s="354"/>
      <c r="D1229" s="357" t="s">
        <v>60</v>
      </c>
      <c r="E1229" s="325" t="s">
        <v>1454</v>
      </c>
    </row>
    <row r="1230" spans="1:5" hidden="1" x14ac:dyDescent="0.2">
      <c r="A1230" s="359"/>
      <c r="B1230" s="360"/>
      <c r="C1230" s="361"/>
      <c r="D1230" s="362"/>
      <c r="E1230" s="326" t="s">
        <v>1455</v>
      </c>
    </row>
    <row r="1231" spans="1:5" hidden="1" x14ac:dyDescent="0.2">
      <c r="A1231" s="343" t="s">
        <v>2054</v>
      </c>
      <c r="B1231" s="345" t="s">
        <v>2050</v>
      </c>
      <c r="C1231" s="346"/>
      <c r="D1231" s="349" t="s">
        <v>60</v>
      </c>
      <c r="E1231" s="327" t="s">
        <v>1454</v>
      </c>
    </row>
    <row r="1232" spans="1:5" hidden="1" x14ac:dyDescent="0.2">
      <c r="A1232" s="344"/>
      <c r="B1232" s="347"/>
      <c r="C1232" s="348"/>
      <c r="D1232" s="350"/>
      <c r="E1232" s="328" t="s">
        <v>1455</v>
      </c>
    </row>
    <row r="1233" spans="1:5" hidden="1" x14ac:dyDescent="0.2">
      <c r="A1233" s="351" t="s">
        <v>2055</v>
      </c>
      <c r="B1233" s="353" t="s">
        <v>2050</v>
      </c>
      <c r="C1233" s="354"/>
      <c r="D1233" s="357" t="s">
        <v>60</v>
      </c>
      <c r="E1233" s="325" t="s">
        <v>1454</v>
      </c>
    </row>
    <row r="1234" spans="1:5" hidden="1" x14ac:dyDescent="0.2">
      <c r="A1234" s="359"/>
      <c r="B1234" s="360"/>
      <c r="C1234" s="361"/>
      <c r="D1234" s="362"/>
      <c r="E1234" s="326" t="s">
        <v>1455</v>
      </c>
    </row>
    <row r="1235" spans="1:5" hidden="1" x14ac:dyDescent="0.2">
      <c r="A1235" s="343" t="s">
        <v>2056</v>
      </c>
      <c r="B1235" s="345" t="s">
        <v>2050</v>
      </c>
      <c r="C1235" s="346"/>
      <c r="D1235" s="349" t="s">
        <v>60</v>
      </c>
      <c r="E1235" s="327" t="s">
        <v>1454</v>
      </c>
    </row>
    <row r="1236" spans="1:5" hidden="1" x14ac:dyDescent="0.2">
      <c r="A1236" s="344"/>
      <c r="B1236" s="347"/>
      <c r="C1236" s="348"/>
      <c r="D1236" s="350"/>
      <c r="E1236" s="328" t="s">
        <v>1455</v>
      </c>
    </row>
    <row r="1237" spans="1:5" hidden="1" x14ac:dyDescent="0.2">
      <c r="A1237" s="351" t="s">
        <v>2057</v>
      </c>
      <c r="B1237" s="353" t="s">
        <v>2050</v>
      </c>
      <c r="C1237" s="354"/>
      <c r="D1237" s="357" t="s">
        <v>60</v>
      </c>
      <c r="E1237" s="325" t="s">
        <v>1454</v>
      </c>
    </row>
    <row r="1238" spans="1:5" hidden="1" x14ac:dyDescent="0.2">
      <c r="A1238" s="359"/>
      <c r="B1238" s="360"/>
      <c r="C1238" s="361"/>
      <c r="D1238" s="362"/>
      <c r="E1238" s="326" t="s">
        <v>1455</v>
      </c>
    </row>
    <row r="1239" spans="1:5" hidden="1" x14ac:dyDescent="0.2">
      <c r="A1239" s="343" t="s">
        <v>1964</v>
      </c>
      <c r="B1239" s="345" t="s">
        <v>2050</v>
      </c>
      <c r="C1239" s="346"/>
      <c r="D1239" s="349" t="s">
        <v>60</v>
      </c>
      <c r="E1239" s="327" t="s">
        <v>1454</v>
      </c>
    </row>
    <row r="1240" spans="1:5" hidden="1" x14ac:dyDescent="0.2">
      <c r="A1240" s="344"/>
      <c r="B1240" s="347"/>
      <c r="C1240" s="348"/>
      <c r="D1240" s="350"/>
      <c r="E1240" s="328" t="s">
        <v>1455</v>
      </c>
    </row>
    <row r="1241" spans="1:5" hidden="1" x14ac:dyDescent="0.2">
      <c r="A1241" s="351" t="s">
        <v>2058</v>
      </c>
      <c r="B1241" s="353" t="s">
        <v>2050</v>
      </c>
      <c r="C1241" s="354"/>
      <c r="D1241" s="357" t="s">
        <v>60</v>
      </c>
      <c r="E1241" s="325" t="s">
        <v>1454</v>
      </c>
    </row>
    <row r="1242" spans="1:5" hidden="1" x14ac:dyDescent="0.2">
      <c r="A1242" s="359"/>
      <c r="B1242" s="360"/>
      <c r="C1242" s="361"/>
      <c r="D1242" s="362"/>
      <c r="E1242" s="326" t="s">
        <v>1455</v>
      </c>
    </row>
    <row r="1243" spans="1:5" hidden="1" x14ac:dyDescent="0.2">
      <c r="A1243" s="343" t="s">
        <v>2059</v>
      </c>
      <c r="B1243" s="345" t="s">
        <v>2050</v>
      </c>
      <c r="C1243" s="346"/>
      <c r="D1243" s="349" t="s">
        <v>60</v>
      </c>
      <c r="E1243" s="327" t="s">
        <v>1454</v>
      </c>
    </row>
    <row r="1244" spans="1:5" hidden="1" x14ac:dyDescent="0.2">
      <c r="A1244" s="344"/>
      <c r="B1244" s="347"/>
      <c r="C1244" s="348"/>
      <c r="D1244" s="350"/>
      <c r="E1244" s="328" t="s">
        <v>1455</v>
      </c>
    </row>
    <row r="1245" spans="1:5" hidden="1" x14ac:dyDescent="0.2">
      <c r="A1245" s="351" t="s">
        <v>2060</v>
      </c>
      <c r="B1245" s="353" t="s">
        <v>2050</v>
      </c>
      <c r="C1245" s="354"/>
      <c r="D1245" s="357" t="s">
        <v>60</v>
      </c>
      <c r="E1245" s="325" t="s">
        <v>1454</v>
      </c>
    </row>
    <row r="1246" spans="1:5" hidden="1" x14ac:dyDescent="0.2">
      <c r="A1246" s="359"/>
      <c r="B1246" s="360"/>
      <c r="C1246" s="361"/>
      <c r="D1246" s="362"/>
      <c r="E1246" s="326" t="s">
        <v>1455</v>
      </c>
    </row>
    <row r="1247" spans="1:5" hidden="1" x14ac:dyDescent="0.2">
      <c r="A1247" s="343" t="s">
        <v>2061</v>
      </c>
      <c r="B1247" s="345" t="s">
        <v>2050</v>
      </c>
      <c r="C1247" s="346"/>
      <c r="D1247" s="349" t="s">
        <v>60</v>
      </c>
      <c r="E1247" s="327" t="s">
        <v>1454</v>
      </c>
    </row>
    <row r="1248" spans="1:5" hidden="1" x14ac:dyDescent="0.2">
      <c r="A1248" s="344"/>
      <c r="B1248" s="347"/>
      <c r="C1248" s="348"/>
      <c r="D1248" s="350"/>
      <c r="E1248" s="328" t="s">
        <v>1455</v>
      </c>
    </row>
    <row r="1249" spans="1:5" hidden="1" x14ac:dyDescent="0.2">
      <c r="A1249" s="351" t="s">
        <v>2062</v>
      </c>
      <c r="B1249" s="353" t="s">
        <v>2050</v>
      </c>
      <c r="C1249" s="354"/>
      <c r="D1249" s="357" t="s">
        <v>60</v>
      </c>
      <c r="E1249" s="325" t="s">
        <v>1454</v>
      </c>
    </row>
    <row r="1250" spans="1:5" hidden="1" x14ac:dyDescent="0.2">
      <c r="A1250" s="359"/>
      <c r="B1250" s="360"/>
      <c r="C1250" s="361"/>
      <c r="D1250" s="362"/>
      <c r="E1250" s="326" t="s">
        <v>1455</v>
      </c>
    </row>
    <row r="1251" spans="1:5" hidden="1" x14ac:dyDescent="0.2">
      <c r="A1251" s="343" t="s">
        <v>2063</v>
      </c>
      <c r="B1251" s="345" t="s">
        <v>2050</v>
      </c>
      <c r="C1251" s="346"/>
      <c r="D1251" s="349" t="s">
        <v>60</v>
      </c>
      <c r="E1251" s="327" t="s">
        <v>1454</v>
      </c>
    </row>
    <row r="1252" spans="1:5" hidden="1" x14ac:dyDescent="0.2">
      <c r="A1252" s="344"/>
      <c r="B1252" s="347"/>
      <c r="C1252" s="348"/>
      <c r="D1252" s="350"/>
      <c r="E1252" s="328" t="s">
        <v>1455</v>
      </c>
    </row>
    <row r="1253" spans="1:5" hidden="1" x14ac:dyDescent="0.2">
      <c r="A1253" s="351" t="s">
        <v>2064</v>
      </c>
      <c r="B1253" s="353" t="s">
        <v>2050</v>
      </c>
      <c r="C1253" s="354"/>
      <c r="D1253" s="357" t="s">
        <v>60</v>
      </c>
      <c r="E1253" s="325" t="s">
        <v>1454</v>
      </c>
    </row>
    <row r="1254" spans="1:5" hidden="1" x14ac:dyDescent="0.2">
      <c r="A1254" s="359"/>
      <c r="B1254" s="360"/>
      <c r="C1254" s="361"/>
      <c r="D1254" s="362"/>
      <c r="E1254" s="326" t="s">
        <v>1455</v>
      </c>
    </row>
    <row r="1255" spans="1:5" hidden="1" x14ac:dyDescent="0.2">
      <c r="A1255" s="343" t="s">
        <v>2065</v>
      </c>
      <c r="B1255" s="345" t="s">
        <v>2066</v>
      </c>
      <c r="C1255" s="346"/>
      <c r="D1255" s="349" t="s">
        <v>60</v>
      </c>
      <c r="E1255" s="327" t="s">
        <v>1454</v>
      </c>
    </row>
    <row r="1256" spans="1:5" hidden="1" x14ac:dyDescent="0.2">
      <c r="A1256" s="344"/>
      <c r="B1256" s="347"/>
      <c r="C1256" s="348"/>
      <c r="D1256" s="350"/>
      <c r="E1256" s="328" t="s">
        <v>1455</v>
      </c>
    </row>
    <row r="1257" spans="1:5" hidden="1" x14ac:dyDescent="0.2">
      <c r="A1257" s="351" t="s">
        <v>2067</v>
      </c>
      <c r="B1257" s="353" t="s">
        <v>2066</v>
      </c>
      <c r="C1257" s="354"/>
      <c r="D1257" s="357" t="s">
        <v>60</v>
      </c>
      <c r="E1257" s="325" t="s">
        <v>1454</v>
      </c>
    </row>
    <row r="1258" spans="1:5" hidden="1" x14ac:dyDescent="0.2">
      <c r="A1258" s="359"/>
      <c r="B1258" s="360"/>
      <c r="C1258" s="361"/>
      <c r="D1258" s="362"/>
      <c r="E1258" s="326" t="s">
        <v>1455</v>
      </c>
    </row>
    <row r="1259" spans="1:5" hidden="1" x14ac:dyDescent="0.2">
      <c r="A1259" s="343" t="s">
        <v>2068</v>
      </c>
      <c r="B1259" s="345" t="s">
        <v>2066</v>
      </c>
      <c r="C1259" s="346"/>
      <c r="D1259" s="349" t="s">
        <v>60</v>
      </c>
      <c r="E1259" s="327" t="s">
        <v>1454</v>
      </c>
    </row>
    <row r="1260" spans="1:5" hidden="1" x14ac:dyDescent="0.2">
      <c r="A1260" s="344"/>
      <c r="B1260" s="347"/>
      <c r="C1260" s="348"/>
      <c r="D1260" s="350"/>
      <c r="E1260" s="328" t="s">
        <v>1455</v>
      </c>
    </row>
    <row r="1261" spans="1:5" hidden="1" x14ac:dyDescent="0.2">
      <c r="A1261" s="351" t="s">
        <v>2069</v>
      </c>
      <c r="B1261" s="353" t="s">
        <v>2066</v>
      </c>
      <c r="C1261" s="354"/>
      <c r="D1261" s="357" t="s">
        <v>60</v>
      </c>
      <c r="E1261" s="325" t="s">
        <v>1454</v>
      </c>
    </row>
    <row r="1262" spans="1:5" hidden="1" x14ac:dyDescent="0.2">
      <c r="A1262" s="359"/>
      <c r="B1262" s="360"/>
      <c r="C1262" s="361"/>
      <c r="D1262" s="362"/>
      <c r="E1262" s="326" t="s">
        <v>1455</v>
      </c>
    </row>
    <row r="1263" spans="1:5" hidden="1" x14ac:dyDescent="0.2">
      <c r="A1263" s="343" t="s">
        <v>2070</v>
      </c>
      <c r="B1263" s="345" t="s">
        <v>2066</v>
      </c>
      <c r="C1263" s="346"/>
      <c r="D1263" s="349" t="s">
        <v>60</v>
      </c>
      <c r="E1263" s="327" t="s">
        <v>1454</v>
      </c>
    </row>
    <row r="1264" spans="1:5" hidden="1" x14ac:dyDescent="0.2">
      <c r="A1264" s="344"/>
      <c r="B1264" s="347"/>
      <c r="C1264" s="348"/>
      <c r="D1264" s="350"/>
      <c r="E1264" s="328" t="s">
        <v>1455</v>
      </c>
    </row>
    <row r="1265" spans="1:5" hidden="1" x14ac:dyDescent="0.2">
      <c r="A1265" s="351" t="s">
        <v>2071</v>
      </c>
      <c r="B1265" s="353" t="s">
        <v>2066</v>
      </c>
      <c r="C1265" s="354"/>
      <c r="D1265" s="357" t="s">
        <v>60</v>
      </c>
      <c r="E1265" s="325" t="s">
        <v>1454</v>
      </c>
    </row>
    <row r="1266" spans="1:5" hidden="1" x14ac:dyDescent="0.2">
      <c r="A1266" s="359"/>
      <c r="B1266" s="360"/>
      <c r="C1266" s="361"/>
      <c r="D1266" s="362"/>
      <c r="E1266" s="326" t="s">
        <v>2072</v>
      </c>
    </row>
    <row r="1267" spans="1:5" hidden="1" x14ac:dyDescent="0.2">
      <c r="A1267" s="343" t="s">
        <v>2073</v>
      </c>
      <c r="B1267" s="345" t="s">
        <v>2066</v>
      </c>
      <c r="C1267" s="346"/>
      <c r="D1267" s="349" t="s">
        <v>60</v>
      </c>
      <c r="E1267" s="327" t="s">
        <v>1454</v>
      </c>
    </row>
    <row r="1268" spans="1:5" hidden="1" x14ac:dyDescent="0.2">
      <c r="A1268" s="344"/>
      <c r="B1268" s="347"/>
      <c r="C1268" s="348"/>
      <c r="D1268" s="350"/>
      <c r="E1268" s="328" t="s">
        <v>1455</v>
      </c>
    </row>
    <row r="1269" spans="1:5" hidden="1" x14ac:dyDescent="0.2">
      <c r="A1269" s="351" t="s">
        <v>2074</v>
      </c>
      <c r="B1269" s="353" t="s">
        <v>2066</v>
      </c>
      <c r="C1269" s="354"/>
      <c r="D1269" s="357" t="s">
        <v>60</v>
      </c>
      <c r="E1269" s="325" t="s">
        <v>1454</v>
      </c>
    </row>
    <row r="1270" spans="1:5" hidden="1" x14ac:dyDescent="0.2">
      <c r="A1270" s="359"/>
      <c r="B1270" s="360"/>
      <c r="C1270" s="361"/>
      <c r="D1270" s="362"/>
      <c r="E1270" s="326" t="s">
        <v>2072</v>
      </c>
    </row>
    <row r="1271" spans="1:5" hidden="1" x14ac:dyDescent="0.2">
      <c r="A1271" s="343" t="s">
        <v>2075</v>
      </c>
      <c r="B1271" s="345" t="s">
        <v>2066</v>
      </c>
      <c r="C1271" s="346"/>
      <c r="D1271" s="349" t="s">
        <v>60</v>
      </c>
      <c r="E1271" s="327" t="s">
        <v>1454</v>
      </c>
    </row>
    <row r="1272" spans="1:5" hidden="1" x14ac:dyDescent="0.2">
      <c r="A1272" s="344"/>
      <c r="B1272" s="347"/>
      <c r="C1272" s="348"/>
      <c r="D1272" s="350"/>
      <c r="E1272" s="328" t="s">
        <v>1455</v>
      </c>
    </row>
    <row r="1273" spans="1:5" hidden="1" x14ac:dyDescent="0.2">
      <c r="A1273" s="351" t="s">
        <v>2076</v>
      </c>
      <c r="B1273" s="353" t="s">
        <v>2066</v>
      </c>
      <c r="C1273" s="354"/>
      <c r="D1273" s="357" t="s">
        <v>60</v>
      </c>
      <c r="E1273" s="325" t="s">
        <v>1454</v>
      </c>
    </row>
    <row r="1274" spans="1:5" hidden="1" x14ac:dyDescent="0.2">
      <c r="A1274" s="359"/>
      <c r="B1274" s="360"/>
      <c r="C1274" s="361"/>
      <c r="D1274" s="362"/>
      <c r="E1274" s="326" t="s">
        <v>1455</v>
      </c>
    </row>
    <row r="1275" spans="1:5" hidden="1" x14ac:dyDescent="0.2">
      <c r="A1275" s="343" t="s">
        <v>2077</v>
      </c>
      <c r="B1275" s="345" t="s">
        <v>2078</v>
      </c>
      <c r="C1275" s="346"/>
      <c r="D1275" s="349" t="s">
        <v>60</v>
      </c>
      <c r="E1275" s="327" t="s">
        <v>1454</v>
      </c>
    </row>
    <row r="1276" spans="1:5" hidden="1" x14ac:dyDescent="0.2">
      <c r="A1276" s="344"/>
      <c r="B1276" s="347"/>
      <c r="C1276" s="348"/>
      <c r="D1276" s="350"/>
      <c r="E1276" s="328" t="s">
        <v>1455</v>
      </c>
    </row>
    <row r="1277" spans="1:5" hidden="1" x14ac:dyDescent="0.2">
      <c r="A1277" s="351" t="s">
        <v>2079</v>
      </c>
      <c r="B1277" s="353" t="s">
        <v>2078</v>
      </c>
      <c r="C1277" s="354"/>
      <c r="D1277" s="357" t="s">
        <v>60</v>
      </c>
      <c r="E1277" s="325" t="s">
        <v>1454</v>
      </c>
    </row>
    <row r="1278" spans="1:5" hidden="1" x14ac:dyDescent="0.2">
      <c r="A1278" s="359"/>
      <c r="B1278" s="360"/>
      <c r="C1278" s="361"/>
      <c r="D1278" s="362"/>
      <c r="E1278" s="326" t="s">
        <v>1455</v>
      </c>
    </row>
    <row r="1279" spans="1:5" hidden="1" x14ac:dyDescent="0.2">
      <c r="A1279" s="343" t="s">
        <v>2080</v>
      </c>
      <c r="B1279" s="345" t="s">
        <v>2078</v>
      </c>
      <c r="C1279" s="346"/>
      <c r="D1279" s="349" t="s">
        <v>60</v>
      </c>
      <c r="E1279" s="327" t="s">
        <v>1454</v>
      </c>
    </row>
    <row r="1280" spans="1:5" hidden="1" x14ac:dyDescent="0.2">
      <c r="A1280" s="344"/>
      <c r="B1280" s="347"/>
      <c r="C1280" s="348"/>
      <c r="D1280" s="350"/>
      <c r="E1280" s="328" t="s">
        <v>1455</v>
      </c>
    </row>
    <row r="1281" spans="1:5" hidden="1" x14ac:dyDescent="0.2">
      <c r="A1281" s="351" t="s">
        <v>2081</v>
      </c>
      <c r="B1281" s="353" t="s">
        <v>2078</v>
      </c>
      <c r="C1281" s="354"/>
      <c r="D1281" s="357" t="s">
        <v>60</v>
      </c>
      <c r="E1281" s="325" t="s">
        <v>1454</v>
      </c>
    </row>
    <row r="1282" spans="1:5" hidden="1" x14ac:dyDescent="0.2">
      <c r="A1282" s="359"/>
      <c r="B1282" s="360"/>
      <c r="C1282" s="361"/>
      <c r="D1282" s="362"/>
      <c r="E1282" s="326" t="s">
        <v>1455</v>
      </c>
    </row>
    <row r="1283" spans="1:5" hidden="1" x14ac:dyDescent="0.2">
      <c r="A1283" s="343" t="s">
        <v>2082</v>
      </c>
      <c r="B1283" s="345" t="s">
        <v>2078</v>
      </c>
      <c r="C1283" s="346"/>
      <c r="D1283" s="349" t="s">
        <v>60</v>
      </c>
      <c r="E1283" s="327" t="s">
        <v>1454</v>
      </c>
    </row>
    <row r="1284" spans="1:5" hidden="1" x14ac:dyDescent="0.2">
      <c r="A1284" s="344"/>
      <c r="B1284" s="347"/>
      <c r="C1284" s="348"/>
      <c r="D1284" s="350"/>
      <c r="E1284" s="328" t="s">
        <v>1455</v>
      </c>
    </row>
    <row r="1285" spans="1:5" hidden="1" x14ac:dyDescent="0.2">
      <c r="A1285" s="351" t="s">
        <v>2083</v>
      </c>
      <c r="B1285" s="353" t="s">
        <v>2078</v>
      </c>
      <c r="C1285" s="354"/>
      <c r="D1285" s="357" t="s">
        <v>60</v>
      </c>
      <c r="E1285" s="325" t="s">
        <v>1454</v>
      </c>
    </row>
    <row r="1286" spans="1:5" hidden="1" x14ac:dyDescent="0.2">
      <c r="A1286" s="359"/>
      <c r="B1286" s="360"/>
      <c r="C1286" s="361"/>
      <c r="D1286" s="362"/>
      <c r="E1286" s="326" t="s">
        <v>1455</v>
      </c>
    </row>
    <row r="1287" spans="1:5" hidden="1" x14ac:dyDescent="0.2">
      <c r="A1287" s="343" t="s">
        <v>2084</v>
      </c>
      <c r="B1287" s="345" t="s">
        <v>2078</v>
      </c>
      <c r="C1287" s="346"/>
      <c r="D1287" s="349" t="s">
        <v>60</v>
      </c>
      <c r="E1287" s="327" t="s">
        <v>1454</v>
      </c>
    </row>
    <row r="1288" spans="1:5" hidden="1" x14ac:dyDescent="0.2">
      <c r="A1288" s="344"/>
      <c r="B1288" s="347"/>
      <c r="C1288" s="348"/>
      <c r="D1288" s="350"/>
      <c r="E1288" s="328" t="s">
        <v>1455</v>
      </c>
    </row>
    <row r="1289" spans="1:5" hidden="1" x14ac:dyDescent="0.2">
      <c r="A1289" s="351" t="s">
        <v>2085</v>
      </c>
      <c r="B1289" s="353" t="s">
        <v>2050</v>
      </c>
      <c r="C1289" s="354"/>
      <c r="D1289" s="357" t="s">
        <v>60</v>
      </c>
      <c r="E1289" s="325" t="s">
        <v>1454</v>
      </c>
    </row>
    <row r="1290" spans="1:5" hidden="1" x14ac:dyDescent="0.2">
      <c r="A1290" s="359"/>
      <c r="B1290" s="360"/>
      <c r="C1290" s="361"/>
      <c r="D1290" s="362"/>
      <c r="E1290" s="326" t="s">
        <v>1455</v>
      </c>
    </row>
    <row r="1291" spans="1:5" hidden="1" x14ac:dyDescent="0.2">
      <c r="A1291" s="343" t="s">
        <v>2086</v>
      </c>
      <c r="B1291" s="345" t="s">
        <v>2078</v>
      </c>
      <c r="C1291" s="346"/>
      <c r="D1291" s="349" t="s">
        <v>60</v>
      </c>
      <c r="E1291" s="327" t="s">
        <v>1454</v>
      </c>
    </row>
    <row r="1292" spans="1:5" hidden="1" x14ac:dyDescent="0.2">
      <c r="A1292" s="344"/>
      <c r="B1292" s="347"/>
      <c r="C1292" s="348"/>
      <c r="D1292" s="350"/>
      <c r="E1292" s="328" t="s">
        <v>1455</v>
      </c>
    </row>
    <row r="1293" spans="1:5" hidden="1" x14ac:dyDescent="0.2">
      <c r="A1293" s="351" t="s">
        <v>2087</v>
      </c>
      <c r="B1293" s="353" t="s">
        <v>2078</v>
      </c>
      <c r="C1293" s="354"/>
      <c r="D1293" s="357" t="s">
        <v>60</v>
      </c>
      <c r="E1293" s="325" t="s">
        <v>1454</v>
      </c>
    </row>
    <row r="1294" spans="1:5" hidden="1" x14ac:dyDescent="0.2">
      <c r="A1294" s="359"/>
      <c r="B1294" s="360"/>
      <c r="C1294" s="361"/>
      <c r="D1294" s="362"/>
      <c r="E1294" s="326" t="s">
        <v>1455</v>
      </c>
    </row>
    <row r="1295" spans="1:5" hidden="1" x14ac:dyDescent="0.2">
      <c r="A1295" s="343" t="s">
        <v>2088</v>
      </c>
      <c r="B1295" s="345" t="s">
        <v>2078</v>
      </c>
      <c r="C1295" s="346"/>
      <c r="D1295" s="349" t="s">
        <v>60</v>
      </c>
      <c r="E1295" s="327" t="s">
        <v>1454</v>
      </c>
    </row>
    <row r="1296" spans="1:5" hidden="1" x14ac:dyDescent="0.2">
      <c r="A1296" s="344"/>
      <c r="B1296" s="347"/>
      <c r="C1296" s="348"/>
      <c r="D1296" s="350"/>
      <c r="E1296" s="328" t="s">
        <v>1455</v>
      </c>
    </row>
    <row r="1297" spans="1:5" hidden="1" x14ac:dyDescent="0.2">
      <c r="A1297" s="351" t="s">
        <v>2089</v>
      </c>
      <c r="B1297" s="353" t="s">
        <v>2078</v>
      </c>
      <c r="C1297" s="354"/>
      <c r="D1297" s="357" t="s">
        <v>60</v>
      </c>
      <c r="E1297" s="325" t="s">
        <v>1454</v>
      </c>
    </row>
    <row r="1298" spans="1:5" hidden="1" x14ac:dyDescent="0.2">
      <c r="A1298" s="359"/>
      <c r="B1298" s="360"/>
      <c r="C1298" s="361"/>
      <c r="D1298" s="362"/>
      <c r="E1298" s="326" t="s">
        <v>1455</v>
      </c>
    </row>
    <row r="1299" spans="1:5" hidden="1" x14ac:dyDescent="0.2">
      <c r="A1299" s="343" t="s">
        <v>2090</v>
      </c>
      <c r="B1299" s="345" t="s">
        <v>2078</v>
      </c>
      <c r="C1299" s="346"/>
      <c r="D1299" s="349" t="s">
        <v>60</v>
      </c>
      <c r="E1299" s="327" t="s">
        <v>1454</v>
      </c>
    </row>
    <row r="1300" spans="1:5" hidden="1" x14ac:dyDescent="0.2">
      <c r="A1300" s="344"/>
      <c r="B1300" s="347"/>
      <c r="C1300" s="348"/>
      <c r="D1300" s="350"/>
      <c r="E1300" s="328" t="s">
        <v>1455</v>
      </c>
    </row>
    <row r="1301" spans="1:5" hidden="1" x14ac:dyDescent="0.2">
      <c r="A1301" s="351" t="s">
        <v>2091</v>
      </c>
      <c r="B1301" s="353" t="s">
        <v>2078</v>
      </c>
      <c r="C1301" s="354"/>
      <c r="D1301" s="357" t="s">
        <v>60</v>
      </c>
      <c r="E1301" s="325" t="s">
        <v>1454</v>
      </c>
    </row>
    <row r="1302" spans="1:5" hidden="1" x14ac:dyDescent="0.2">
      <c r="A1302" s="359"/>
      <c r="B1302" s="360"/>
      <c r="C1302" s="361"/>
      <c r="D1302" s="362"/>
      <c r="E1302" s="326" t="s">
        <v>1455</v>
      </c>
    </row>
    <row r="1303" spans="1:5" hidden="1" x14ac:dyDescent="0.2">
      <c r="A1303" s="343" t="s">
        <v>2092</v>
      </c>
      <c r="B1303" s="345" t="s">
        <v>2078</v>
      </c>
      <c r="C1303" s="346"/>
      <c r="D1303" s="349" t="s">
        <v>60</v>
      </c>
      <c r="E1303" s="327" t="s">
        <v>1454</v>
      </c>
    </row>
    <row r="1304" spans="1:5" hidden="1" x14ac:dyDescent="0.2">
      <c r="A1304" s="344"/>
      <c r="B1304" s="347"/>
      <c r="C1304" s="348"/>
      <c r="D1304" s="350"/>
      <c r="E1304" s="328" t="s">
        <v>1455</v>
      </c>
    </row>
    <row r="1305" spans="1:5" hidden="1" x14ac:dyDescent="0.2">
      <c r="A1305" s="351" t="s">
        <v>2093</v>
      </c>
      <c r="B1305" s="353" t="s">
        <v>2094</v>
      </c>
      <c r="C1305" s="354"/>
      <c r="D1305" s="357" t="s">
        <v>60</v>
      </c>
      <c r="E1305" s="325" t="s">
        <v>1454</v>
      </c>
    </row>
    <row r="1306" spans="1:5" hidden="1" x14ac:dyDescent="0.2">
      <c r="A1306" s="359"/>
      <c r="B1306" s="360"/>
      <c r="C1306" s="361"/>
      <c r="D1306" s="362"/>
      <c r="E1306" s="326" t="s">
        <v>1455</v>
      </c>
    </row>
    <row r="1307" spans="1:5" hidden="1" x14ac:dyDescent="0.2">
      <c r="A1307" s="343" t="s">
        <v>2095</v>
      </c>
      <c r="B1307" s="345" t="s">
        <v>2094</v>
      </c>
      <c r="C1307" s="346"/>
      <c r="D1307" s="349" t="s">
        <v>60</v>
      </c>
      <c r="E1307" s="327" t="s">
        <v>1454</v>
      </c>
    </row>
    <row r="1308" spans="1:5" hidden="1" x14ac:dyDescent="0.2">
      <c r="A1308" s="344"/>
      <c r="B1308" s="347"/>
      <c r="C1308" s="348"/>
      <c r="D1308" s="350"/>
      <c r="E1308" s="328" t="s">
        <v>1455</v>
      </c>
    </row>
    <row r="1309" spans="1:5" hidden="1" x14ac:dyDescent="0.2">
      <c r="A1309" s="351" t="s">
        <v>2096</v>
      </c>
      <c r="B1309" s="353" t="s">
        <v>2097</v>
      </c>
      <c r="C1309" s="354"/>
      <c r="D1309" s="357" t="s">
        <v>60</v>
      </c>
      <c r="E1309" s="325" t="s">
        <v>1454</v>
      </c>
    </row>
    <row r="1310" spans="1:5" hidden="1" x14ac:dyDescent="0.2">
      <c r="A1310" s="359"/>
      <c r="B1310" s="360"/>
      <c r="C1310" s="361"/>
      <c r="D1310" s="362"/>
      <c r="E1310" s="326" t="s">
        <v>1455</v>
      </c>
    </row>
    <row r="1311" spans="1:5" hidden="1" x14ac:dyDescent="0.2">
      <c r="A1311" s="343" t="s">
        <v>2098</v>
      </c>
      <c r="B1311" s="345" t="s">
        <v>2097</v>
      </c>
      <c r="C1311" s="346"/>
      <c r="D1311" s="349" t="s">
        <v>60</v>
      </c>
      <c r="E1311" s="327" t="s">
        <v>1454</v>
      </c>
    </row>
    <row r="1312" spans="1:5" hidden="1" x14ac:dyDescent="0.2">
      <c r="A1312" s="344"/>
      <c r="B1312" s="347"/>
      <c r="C1312" s="348"/>
      <c r="D1312" s="350"/>
      <c r="E1312" s="328" t="s">
        <v>1455</v>
      </c>
    </row>
    <row r="1313" spans="1:5" hidden="1" x14ac:dyDescent="0.2">
      <c r="A1313" s="351" t="s">
        <v>2099</v>
      </c>
      <c r="B1313" s="353" t="s">
        <v>2097</v>
      </c>
      <c r="C1313" s="354"/>
      <c r="D1313" s="357" t="s">
        <v>60</v>
      </c>
      <c r="E1313" s="325" t="s">
        <v>1454</v>
      </c>
    </row>
    <row r="1314" spans="1:5" hidden="1" x14ac:dyDescent="0.2">
      <c r="A1314" s="359"/>
      <c r="B1314" s="360"/>
      <c r="C1314" s="361"/>
      <c r="D1314" s="362"/>
      <c r="E1314" s="326" t="s">
        <v>1455</v>
      </c>
    </row>
    <row r="1315" spans="1:5" hidden="1" x14ac:dyDescent="0.2">
      <c r="A1315" s="343" t="s">
        <v>2100</v>
      </c>
      <c r="B1315" s="345" t="s">
        <v>2097</v>
      </c>
      <c r="C1315" s="346"/>
      <c r="D1315" s="349" t="s">
        <v>60</v>
      </c>
      <c r="E1315" s="327" t="s">
        <v>1454</v>
      </c>
    </row>
    <row r="1316" spans="1:5" hidden="1" x14ac:dyDescent="0.2">
      <c r="A1316" s="344"/>
      <c r="B1316" s="347"/>
      <c r="C1316" s="348"/>
      <c r="D1316" s="350"/>
      <c r="E1316" s="328" t="s">
        <v>1455</v>
      </c>
    </row>
    <row r="1317" spans="1:5" hidden="1" x14ac:dyDescent="0.2">
      <c r="A1317" s="351" t="s">
        <v>2101</v>
      </c>
      <c r="B1317" s="353" t="s">
        <v>2094</v>
      </c>
      <c r="C1317" s="354"/>
      <c r="D1317" s="357" t="s">
        <v>60</v>
      </c>
      <c r="E1317" s="325" t="s">
        <v>1454</v>
      </c>
    </row>
    <row r="1318" spans="1:5" hidden="1" x14ac:dyDescent="0.2">
      <c r="A1318" s="359"/>
      <c r="B1318" s="360"/>
      <c r="C1318" s="361"/>
      <c r="D1318" s="362"/>
      <c r="E1318" s="326" t="s">
        <v>1455</v>
      </c>
    </row>
    <row r="1319" spans="1:5" hidden="1" x14ac:dyDescent="0.2">
      <c r="A1319" s="343" t="s">
        <v>2102</v>
      </c>
      <c r="B1319" s="345" t="s">
        <v>2094</v>
      </c>
      <c r="C1319" s="346"/>
      <c r="D1319" s="349" t="s">
        <v>60</v>
      </c>
      <c r="E1319" s="327" t="s">
        <v>1454</v>
      </c>
    </row>
    <row r="1320" spans="1:5" hidden="1" x14ac:dyDescent="0.2">
      <c r="A1320" s="344"/>
      <c r="B1320" s="347"/>
      <c r="C1320" s="348"/>
      <c r="D1320" s="350"/>
      <c r="E1320" s="328" t="s">
        <v>1455</v>
      </c>
    </row>
    <row r="1321" spans="1:5" hidden="1" x14ac:dyDescent="0.2">
      <c r="A1321" s="351" t="s">
        <v>2103</v>
      </c>
      <c r="B1321" s="353" t="s">
        <v>2094</v>
      </c>
      <c r="C1321" s="354"/>
      <c r="D1321" s="357" t="s">
        <v>60</v>
      </c>
      <c r="E1321" s="325" t="s">
        <v>1454</v>
      </c>
    </row>
    <row r="1322" spans="1:5" hidden="1" x14ac:dyDescent="0.2">
      <c r="A1322" s="359"/>
      <c r="B1322" s="360"/>
      <c r="C1322" s="361"/>
      <c r="D1322" s="362"/>
      <c r="E1322" s="326" t="s">
        <v>1455</v>
      </c>
    </row>
    <row r="1323" spans="1:5" hidden="1" x14ac:dyDescent="0.2">
      <c r="A1323" s="343" t="s">
        <v>2104</v>
      </c>
      <c r="B1323" s="345" t="s">
        <v>2105</v>
      </c>
      <c r="C1323" s="346"/>
      <c r="D1323" s="349" t="s">
        <v>60</v>
      </c>
      <c r="E1323" s="327" t="s">
        <v>1454</v>
      </c>
    </row>
    <row r="1324" spans="1:5" hidden="1" x14ac:dyDescent="0.2">
      <c r="A1324" s="344"/>
      <c r="B1324" s="347"/>
      <c r="C1324" s="348"/>
      <c r="D1324" s="350"/>
      <c r="E1324" s="328" t="s">
        <v>1455</v>
      </c>
    </row>
    <row r="1325" spans="1:5" hidden="1" x14ac:dyDescent="0.2">
      <c r="A1325" s="351" t="s">
        <v>2106</v>
      </c>
      <c r="B1325" s="353" t="s">
        <v>2105</v>
      </c>
      <c r="C1325" s="354"/>
      <c r="D1325" s="357" t="s">
        <v>60</v>
      </c>
      <c r="E1325" s="325" t="s">
        <v>1454</v>
      </c>
    </row>
    <row r="1326" spans="1:5" hidden="1" x14ac:dyDescent="0.2">
      <c r="A1326" s="359"/>
      <c r="B1326" s="360"/>
      <c r="C1326" s="361"/>
      <c r="D1326" s="362"/>
      <c r="E1326" s="326" t="s">
        <v>1455</v>
      </c>
    </row>
    <row r="1327" spans="1:5" hidden="1" x14ac:dyDescent="0.2">
      <c r="A1327" s="343" t="s">
        <v>2107</v>
      </c>
      <c r="B1327" s="345" t="s">
        <v>2105</v>
      </c>
      <c r="C1327" s="346"/>
      <c r="D1327" s="349" t="s">
        <v>60</v>
      </c>
      <c r="E1327" s="327" t="s">
        <v>1454</v>
      </c>
    </row>
    <row r="1328" spans="1:5" hidden="1" x14ac:dyDescent="0.2">
      <c r="A1328" s="344"/>
      <c r="B1328" s="347"/>
      <c r="C1328" s="348"/>
      <c r="D1328" s="350"/>
      <c r="E1328" s="328" t="s">
        <v>1455</v>
      </c>
    </row>
    <row r="1329" spans="1:5" hidden="1" x14ac:dyDescent="0.2">
      <c r="A1329" s="351" t="s">
        <v>2108</v>
      </c>
      <c r="B1329" s="353" t="s">
        <v>2105</v>
      </c>
      <c r="C1329" s="354"/>
      <c r="D1329" s="357" t="s">
        <v>60</v>
      </c>
      <c r="E1329" s="325" t="s">
        <v>1454</v>
      </c>
    </row>
    <row r="1330" spans="1:5" hidden="1" x14ac:dyDescent="0.2">
      <c r="A1330" s="359"/>
      <c r="B1330" s="360"/>
      <c r="C1330" s="361"/>
      <c r="D1330" s="362"/>
      <c r="E1330" s="326" t="s">
        <v>1455</v>
      </c>
    </row>
    <row r="1331" spans="1:5" hidden="1" x14ac:dyDescent="0.2">
      <c r="A1331" s="343" t="s">
        <v>2109</v>
      </c>
      <c r="B1331" s="345" t="s">
        <v>2105</v>
      </c>
      <c r="C1331" s="346"/>
      <c r="D1331" s="349" t="s">
        <v>60</v>
      </c>
      <c r="E1331" s="327" t="s">
        <v>1454</v>
      </c>
    </row>
    <row r="1332" spans="1:5" hidden="1" x14ac:dyDescent="0.2">
      <c r="A1332" s="344"/>
      <c r="B1332" s="347"/>
      <c r="C1332" s="348"/>
      <c r="D1332" s="350"/>
      <c r="E1332" s="328" t="s">
        <v>1455</v>
      </c>
    </row>
    <row r="1333" spans="1:5" hidden="1" x14ac:dyDescent="0.2">
      <c r="A1333" s="351" t="s">
        <v>2110</v>
      </c>
      <c r="B1333" s="353" t="s">
        <v>2111</v>
      </c>
      <c r="C1333" s="354"/>
      <c r="D1333" s="357" t="s">
        <v>60</v>
      </c>
      <c r="E1333" s="325" t="s">
        <v>1454</v>
      </c>
    </row>
    <row r="1334" spans="1:5" hidden="1" x14ac:dyDescent="0.2">
      <c r="A1334" s="359"/>
      <c r="B1334" s="360"/>
      <c r="C1334" s="361"/>
      <c r="D1334" s="362"/>
      <c r="E1334" s="326" t="s">
        <v>1455</v>
      </c>
    </row>
    <row r="1335" spans="1:5" hidden="1" x14ac:dyDescent="0.2">
      <c r="A1335" s="343" t="s">
        <v>2112</v>
      </c>
      <c r="B1335" s="345" t="s">
        <v>2111</v>
      </c>
      <c r="C1335" s="346"/>
      <c r="D1335" s="349" t="s">
        <v>60</v>
      </c>
      <c r="E1335" s="327" t="s">
        <v>1454</v>
      </c>
    </row>
    <row r="1336" spans="1:5" hidden="1" x14ac:dyDescent="0.2">
      <c r="A1336" s="344"/>
      <c r="B1336" s="347"/>
      <c r="C1336" s="348"/>
      <c r="D1336" s="350"/>
      <c r="E1336" s="328" t="s">
        <v>1455</v>
      </c>
    </row>
    <row r="1337" spans="1:5" hidden="1" x14ac:dyDescent="0.2">
      <c r="A1337" s="351" t="s">
        <v>2113</v>
      </c>
      <c r="B1337" s="353" t="s">
        <v>2111</v>
      </c>
      <c r="C1337" s="354"/>
      <c r="D1337" s="357" t="s">
        <v>60</v>
      </c>
      <c r="E1337" s="325" t="s">
        <v>1454</v>
      </c>
    </row>
    <row r="1338" spans="1:5" hidden="1" x14ac:dyDescent="0.2">
      <c r="A1338" s="359"/>
      <c r="B1338" s="360"/>
      <c r="C1338" s="361"/>
      <c r="D1338" s="362"/>
      <c r="E1338" s="326" t="s">
        <v>1455</v>
      </c>
    </row>
    <row r="1339" spans="1:5" hidden="1" x14ac:dyDescent="0.2">
      <c r="A1339" s="343" t="s">
        <v>2114</v>
      </c>
      <c r="B1339" s="345" t="s">
        <v>2115</v>
      </c>
      <c r="C1339" s="346"/>
      <c r="D1339" s="349" t="s">
        <v>60</v>
      </c>
      <c r="E1339" s="327" t="s">
        <v>1454</v>
      </c>
    </row>
    <row r="1340" spans="1:5" hidden="1" x14ac:dyDescent="0.2">
      <c r="A1340" s="344"/>
      <c r="B1340" s="347"/>
      <c r="C1340" s="348"/>
      <c r="D1340" s="350"/>
      <c r="E1340" s="328" t="s">
        <v>1455</v>
      </c>
    </row>
    <row r="1341" spans="1:5" hidden="1" x14ac:dyDescent="0.2">
      <c r="A1341" s="351" t="s">
        <v>2116</v>
      </c>
      <c r="B1341" s="353" t="s">
        <v>2115</v>
      </c>
      <c r="C1341" s="354"/>
      <c r="D1341" s="357" t="s">
        <v>60</v>
      </c>
      <c r="E1341" s="325" t="s">
        <v>1454</v>
      </c>
    </row>
    <row r="1342" spans="1:5" hidden="1" x14ac:dyDescent="0.2">
      <c r="A1342" s="359"/>
      <c r="B1342" s="360"/>
      <c r="C1342" s="361"/>
      <c r="D1342" s="362"/>
      <c r="E1342" s="326" t="s">
        <v>1455</v>
      </c>
    </row>
    <row r="1343" spans="1:5" hidden="1" x14ac:dyDescent="0.2">
      <c r="A1343" s="343" t="s">
        <v>2117</v>
      </c>
      <c r="B1343" s="345" t="s">
        <v>2115</v>
      </c>
      <c r="C1343" s="346"/>
      <c r="D1343" s="349" t="s">
        <v>60</v>
      </c>
      <c r="E1343" s="327" t="s">
        <v>1454</v>
      </c>
    </row>
    <row r="1344" spans="1:5" hidden="1" x14ac:dyDescent="0.2">
      <c r="A1344" s="344"/>
      <c r="B1344" s="347"/>
      <c r="C1344" s="348"/>
      <c r="D1344" s="350"/>
      <c r="E1344" s="328" t="s">
        <v>1455</v>
      </c>
    </row>
    <row r="1345" spans="1:5" hidden="1" x14ac:dyDescent="0.2">
      <c r="A1345" s="351" t="s">
        <v>2118</v>
      </c>
      <c r="B1345" s="353" t="s">
        <v>2115</v>
      </c>
      <c r="C1345" s="354"/>
      <c r="D1345" s="357" t="s">
        <v>60</v>
      </c>
      <c r="E1345" s="325" t="s">
        <v>1454</v>
      </c>
    </row>
    <row r="1346" spans="1:5" hidden="1" x14ac:dyDescent="0.2">
      <c r="A1346" s="359"/>
      <c r="B1346" s="360"/>
      <c r="C1346" s="361"/>
      <c r="D1346" s="362"/>
      <c r="E1346" s="326" t="s">
        <v>1455</v>
      </c>
    </row>
    <row r="1347" spans="1:5" hidden="1" x14ac:dyDescent="0.2">
      <c r="A1347" s="343" t="s">
        <v>2119</v>
      </c>
      <c r="B1347" s="345" t="s">
        <v>2115</v>
      </c>
      <c r="C1347" s="346"/>
      <c r="D1347" s="349" t="s">
        <v>60</v>
      </c>
      <c r="E1347" s="327" t="s">
        <v>1454</v>
      </c>
    </row>
    <row r="1348" spans="1:5" hidden="1" x14ac:dyDescent="0.2">
      <c r="A1348" s="344"/>
      <c r="B1348" s="347"/>
      <c r="C1348" s="348"/>
      <c r="D1348" s="350"/>
      <c r="E1348" s="328" t="s">
        <v>1455</v>
      </c>
    </row>
    <row r="1349" spans="1:5" hidden="1" x14ac:dyDescent="0.2">
      <c r="A1349" s="351" t="s">
        <v>2120</v>
      </c>
      <c r="B1349" s="353" t="s">
        <v>2115</v>
      </c>
      <c r="C1349" s="354"/>
      <c r="D1349" s="357" t="s">
        <v>60</v>
      </c>
      <c r="E1349" s="325" t="s">
        <v>1454</v>
      </c>
    </row>
    <row r="1350" spans="1:5" hidden="1" x14ac:dyDescent="0.2">
      <c r="A1350" s="359"/>
      <c r="B1350" s="360"/>
      <c r="C1350" s="361"/>
      <c r="D1350" s="362"/>
      <c r="E1350" s="326" t="s">
        <v>1455</v>
      </c>
    </row>
    <row r="1351" spans="1:5" hidden="1" x14ac:dyDescent="0.2">
      <c r="A1351" s="343" t="s">
        <v>2121</v>
      </c>
      <c r="B1351" s="345" t="s">
        <v>2115</v>
      </c>
      <c r="C1351" s="346"/>
      <c r="D1351" s="349" t="s">
        <v>60</v>
      </c>
      <c r="E1351" s="327" t="s">
        <v>1454</v>
      </c>
    </row>
    <row r="1352" spans="1:5" hidden="1" x14ac:dyDescent="0.2">
      <c r="A1352" s="344"/>
      <c r="B1352" s="347"/>
      <c r="C1352" s="348"/>
      <c r="D1352" s="350"/>
      <c r="E1352" s="328" t="s">
        <v>1455</v>
      </c>
    </row>
    <row r="1353" spans="1:5" hidden="1" x14ac:dyDescent="0.2">
      <c r="A1353" s="351" t="s">
        <v>2122</v>
      </c>
      <c r="B1353" s="353" t="s">
        <v>2123</v>
      </c>
      <c r="C1353" s="354"/>
      <c r="D1353" s="357" t="s">
        <v>60</v>
      </c>
      <c r="E1353" s="325" t="s">
        <v>1454</v>
      </c>
    </row>
    <row r="1354" spans="1:5" hidden="1" x14ac:dyDescent="0.2">
      <c r="A1354" s="359"/>
      <c r="B1354" s="360"/>
      <c r="C1354" s="361"/>
      <c r="D1354" s="362"/>
      <c r="E1354" s="326" t="s">
        <v>1455</v>
      </c>
    </row>
    <row r="1355" spans="1:5" hidden="1" x14ac:dyDescent="0.2">
      <c r="A1355" s="343" t="s">
        <v>2124</v>
      </c>
      <c r="B1355" s="345" t="s">
        <v>2123</v>
      </c>
      <c r="C1355" s="346"/>
      <c r="D1355" s="349" t="s">
        <v>60</v>
      </c>
      <c r="E1355" s="327" t="s">
        <v>1454</v>
      </c>
    </row>
    <row r="1356" spans="1:5" hidden="1" x14ac:dyDescent="0.2">
      <c r="A1356" s="344"/>
      <c r="B1356" s="347"/>
      <c r="C1356" s="348"/>
      <c r="D1356" s="350"/>
      <c r="E1356" s="328" t="s">
        <v>1455</v>
      </c>
    </row>
    <row r="1357" spans="1:5" hidden="1" x14ac:dyDescent="0.2">
      <c r="A1357" s="351" t="s">
        <v>2125</v>
      </c>
      <c r="B1357" s="353" t="s">
        <v>2123</v>
      </c>
      <c r="C1357" s="354"/>
      <c r="D1357" s="357" t="s">
        <v>60</v>
      </c>
      <c r="E1357" s="325" t="s">
        <v>1454</v>
      </c>
    </row>
    <row r="1358" spans="1:5" hidden="1" x14ac:dyDescent="0.2">
      <c r="A1358" s="359"/>
      <c r="B1358" s="360"/>
      <c r="C1358" s="361"/>
      <c r="D1358" s="362"/>
      <c r="E1358" s="326" t="s">
        <v>1455</v>
      </c>
    </row>
    <row r="1359" spans="1:5" hidden="1" x14ac:dyDescent="0.2">
      <c r="A1359" s="343" t="s">
        <v>2126</v>
      </c>
      <c r="B1359" s="345" t="s">
        <v>2123</v>
      </c>
      <c r="C1359" s="346"/>
      <c r="D1359" s="349" t="s">
        <v>60</v>
      </c>
      <c r="E1359" s="327" t="s">
        <v>1454</v>
      </c>
    </row>
    <row r="1360" spans="1:5" hidden="1" x14ac:dyDescent="0.2">
      <c r="A1360" s="344"/>
      <c r="B1360" s="347"/>
      <c r="C1360" s="348"/>
      <c r="D1360" s="350"/>
      <c r="E1360" s="328" t="s">
        <v>1455</v>
      </c>
    </row>
    <row r="1361" spans="1:5" hidden="1" x14ac:dyDescent="0.2">
      <c r="A1361" s="351" t="s">
        <v>2127</v>
      </c>
      <c r="B1361" s="353" t="s">
        <v>2123</v>
      </c>
      <c r="C1361" s="354"/>
      <c r="D1361" s="357" t="s">
        <v>60</v>
      </c>
      <c r="E1361" s="325" t="s">
        <v>1454</v>
      </c>
    </row>
    <row r="1362" spans="1:5" hidden="1" x14ac:dyDescent="0.2">
      <c r="A1362" s="359"/>
      <c r="B1362" s="360"/>
      <c r="C1362" s="361"/>
      <c r="D1362" s="362"/>
      <c r="E1362" s="326" t="s">
        <v>1455</v>
      </c>
    </row>
    <row r="1363" spans="1:5" hidden="1" x14ac:dyDescent="0.2">
      <c r="A1363" s="343" t="s">
        <v>2128</v>
      </c>
      <c r="B1363" s="345" t="s">
        <v>2097</v>
      </c>
      <c r="C1363" s="346"/>
      <c r="D1363" s="349" t="s">
        <v>60</v>
      </c>
      <c r="E1363" s="327" t="s">
        <v>1454</v>
      </c>
    </row>
    <row r="1364" spans="1:5" hidden="1" x14ac:dyDescent="0.2">
      <c r="A1364" s="344"/>
      <c r="B1364" s="347"/>
      <c r="C1364" s="348"/>
      <c r="D1364" s="350"/>
      <c r="E1364" s="328" t="s">
        <v>1455</v>
      </c>
    </row>
    <row r="1365" spans="1:5" hidden="1" x14ac:dyDescent="0.2">
      <c r="A1365" s="351" t="s">
        <v>2050</v>
      </c>
      <c r="B1365" s="353"/>
      <c r="C1365" s="354"/>
      <c r="D1365" s="357" t="s">
        <v>60</v>
      </c>
      <c r="E1365" s="325" t="s">
        <v>1454</v>
      </c>
    </row>
    <row r="1366" spans="1:5" hidden="1" x14ac:dyDescent="0.2">
      <c r="A1366" s="359"/>
      <c r="B1366" s="360"/>
      <c r="C1366" s="361"/>
      <c r="D1366" s="362"/>
      <c r="E1366" s="326" t="s">
        <v>1455</v>
      </c>
    </row>
    <row r="1367" spans="1:5" hidden="1" x14ac:dyDescent="0.2">
      <c r="A1367" s="343" t="s">
        <v>2078</v>
      </c>
      <c r="B1367" s="345"/>
      <c r="C1367" s="346"/>
      <c r="D1367" s="349" t="s">
        <v>60</v>
      </c>
      <c r="E1367" s="327" t="s">
        <v>1454</v>
      </c>
    </row>
    <row r="1368" spans="1:5" hidden="1" x14ac:dyDescent="0.2">
      <c r="A1368" s="344"/>
      <c r="B1368" s="347"/>
      <c r="C1368" s="348"/>
      <c r="D1368" s="350"/>
      <c r="E1368" s="328" t="s">
        <v>1455</v>
      </c>
    </row>
    <row r="1369" spans="1:5" hidden="1" x14ac:dyDescent="0.2">
      <c r="A1369" s="351" t="s">
        <v>2097</v>
      </c>
      <c r="B1369" s="353"/>
      <c r="C1369" s="354"/>
      <c r="D1369" s="357" t="s">
        <v>60</v>
      </c>
      <c r="E1369" s="325" t="s">
        <v>1454</v>
      </c>
    </row>
    <row r="1370" spans="1:5" hidden="1" x14ac:dyDescent="0.2">
      <c r="A1370" s="359"/>
      <c r="B1370" s="360"/>
      <c r="C1370" s="361"/>
      <c r="D1370" s="362"/>
      <c r="E1370" s="326" t="s">
        <v>1455</v>
      </c>
    </row>
    <row r="1371" spans="1:5" hidden="1" x14ac:dyDescent="0.2">
      <c r="A1371" s="343" t="s">
        <v>2105</v>
      </c>
      <c r="B1371" s="345"/>
      <c r="C1371" s="346"/>
      <c r="D1371" s="349" t="s">
        <v>60</v>
      </c>
      <c r="E1371" s="327" t="s">
        <v>1454</v>
      </c>
    </row>
    <row r="1372" spans="1:5" hidden="1" x14ac:dyDescent="0.2">
      <c r="A1372" s="344"/>
      <c r="B1372" s="347"/>
      <c r="C1372" s="348"/>
      <c r="D1372" s="350"/>
      <c r="E1372" s="328" t="s">
        <v>1455</v>
      </c>
    </row>
    <row r="1373" spans="1:5" hidden="1" x14ac:dyDescent="0.2">
      <c r="A1373" s="351" t="s">
        <v>2066</v>
      </c>
      <c r="B1373" s="353"/>
      <c r="C1373" s="354"/>
      <c r="D1373" s="357" t="s">
        <v>60</v>
      </c>
      <c r="E1373" s="325" t="s">
        <v>1454</v>
      </c>
    </row>
    <row r="1374" spans="1:5" hidden="1" x14ac:dyDescent="0.2">
      <c r="A1374" s="359"/>
      <c r="B1374" s="360"/>
      <c r="C1374" s="361"/>
      <c r="D1374" s="362"/>
      <c r="E1374" s="326" t="s">
        <v>1455</v>
      </c>
    </row>
    <row r="1375" spans="1:5" hidden="1" x14ac:dyDescent="0.2">
      <c r="A1375" s="343" t="s">
        <v>2129</v>
      </c>
      <c r="B1375" s="345" t="s">
        <v>2097</v>
      </c>
      <c r="C1375" s="346"/>
      <c r="D1375" s="349" t="s">
        <v>60</v>
      </c>
      <c r="E1375" s="327" t="s">
        <v>1454</v>
      </c>
    </row>
    <row r="1376" spans="1:5" hidden="1" x14ac:dyDescent="0.2">
      <c r="A1376" s="344"/>
      <c r="B1376" s="347"/>
      <c r="C1376" s="348"/>
      <c r="D1376" s="350"/>
      <c r="E1376" s="328" t="s">
        <v>1455</v>
      </c>
    </row>
    <row r="1377" spans="1:5" hidden="1" x14ac:dyDescent="0.2">
      <c r="A1377" s="351" t="s">
        <v>2130</v>
      </c>
      <c r="B1377" s="353"/>
      <c r="C1377" s="354"/>
      <c r="D1377" s="357" t="s">
        <v>60</v>
      </c>
      <c r="E1377" s="325" t="s">
        <v>1454</v>
      </c>
    </row>
    <row r="1378" spans="1:5" hidden="1" x14ac:dyDescent="0.2">
      <c r="A1378" s="359"/>
      <c r="B1378" s="360"/>
      <c r="C1378" s="361"/>
      <c r="D1378" s="362"/>
      <c r="E1378" s="326" t="s">
        <v>1455</v>
      </c>
    </row>
    <row r="1379" spans="1:5" hidden="1" x14ac:dyDescent="0.2">
      <c r="A1379" s="343" t="s">
        <v>2131</v>
      </c>
      <c r="B1379" s="345" t="s">
        <v>2123</v>
      </c>
      <c r="C1379" s="346"/>
      <c r="D1379" s="349" t="s">
        <v>60</v>
      </c>
      <c r="E1379" s="327" t="s">
        <v>1454</v>
      </c>
    </row>
    <row r="1380" spans="1:5" hidden="1" x14ac:dyDescent="0.2">
      <c r="A1380" s="344"/>
      <c r="B1380" s="347"/>
      <c r="C1380" s="348"/>
      <c r="D1380" s="350"/>
      <c r="E1380" s="328" t="s">
        <v>1455</v>
      </c>
    </row>
    <row r="1381" spans="1:5" hidden="1" x14ac:dyDescent="0.2">
      <c r="A1381" s="351" t="s">
        <v>2111</v>
      </c>
      <c r="B1381" s="353"/>
      <c r="C1381" s="354"/>
      <c r="D1381" s="357" t="s">
        <v>60</v>
      </c>
      <c r="E1381" s="325" t="s">
        <v>1454</v>
      </c>
    </row>
    <row r="1382" spans="1:5" hidden="1" x14ac:dyDescent="0.2">
      <c r="A1382" s="359"/>
      <c r="B1382" s="360"/>
      <c r="C1382" s="361"/>
      <c r="D1382" s="362"/>
      <c r="E1382" s="326" t="s">
        <v>1455</v>
      </c>
    </row>
    <row r="1383" spans="1:5" hidden="1" x14ac:dyDescent="0.2">
      <c r="A1383" s="343" t="s">
        <v>2094</v>
      </c>
      <c r="B1383" s="345"/>
      <c r="C1383" s="346"/>
      <c r="D1383" s="349" t="s">
        <v>60</v>
      </c>
      <c r="E1383" s="327" t="s">
        <v>1454</v>
      </c>
    </row>
    <row r="1384" spans="1:5" hidden="1" x14ac:dyDescent="0.2">
      <c r="A1384" s="344"/>
      <c r="B1384" s="347"/>
      <c r="C1384" s="348"/>
      <c r="D1384" s="350"/>
      <c r="E1384" s="328" t="s">
        <v>1455</v>
      </c>
    </row>
    <row r="1385" spans="1:5" hidden="1" x14ac:dyDescent="0.2">
      <c r="A1385" s="351" t="s">
        <v>2115</v>
      </c>
      <c r="B1385" s="353"/>
      <c r="C1385" s="354"/>
      <c r="D1385" s="357" t="s">
        <v>60</v>
      </c>
      <c r="E1385" s="325" t="s">
        <v>1454</v>
      </c>
    </row>
    <row r="1386" spans="1:5" hidden="1" x14ac:dyDescent="0.2">
      <c r="A1386" s="359"/>
      <c r="B1386" s="360"/>
      <c r="C1386" s="361"/>
      <c r="D1386" s="362"/>
      <c r="E1386" s="326" t="s">
        <v>1455</v>
      </c>
    </row>
    <row r="1387" spans="1:5" hidden="1" x14ac:dyDescent="0.2">
      <c r="A1387" s="343" t="s">
        <v>2123</v>
      </c>
      <c r="B1387" s="345"/>
      <c r="C1387" s="346"/>
      <c r="D1387" s="349" t="s">
        <v>60</v>
      </c>
      <c r="E1387" s="327" t="s">
        <v>1454</v>
      </c>
    </row>
    <row r="1388" spans="1:5" hidden="1" x14ac:dyDescent="0.2">
      <c r="A1388" s="344"/>
      <c r="B1388" s="347"/>
      <c r="C1388" s="348"/>
      <c r="D1388" s="350"/>
      <c r="E1388" s="328" t="s">
        <v>1455</v>
      </c>
    </row>
    <row r="1389" spans="1:5" hidden="1" x14ac:dyDescent="0.2">
      <c r="A1389" s="351" t="s">
        <v>2132</v>
      </c>
      <c r="B1389" s="353" t="s">
        <v>2133</v>
      </c>
      <c r="C1389" s="354"/>
      <c r="D1389" s="357" t="s">
        <v>61</v>
      </c>
      <c r="E1389" s="325" t="s">
        <v>1454</v>
      </c>
    </row>
    <row r="1390" spans="1:5" hidden="1" x14ac:dyDescent="0.2">
      <c r="A1390" s="359"/>
      <c r="B1390" s="360"/>
      <c r="C1390" s="361"/>
      <c r="D1390" s="362"/>
      <c r="E1390" s="326" t="s">
        <v>1455</v>
      </c>
    </row>
    <row r="1391" spans="1:5" hidden="1" x14ac:dyDescent="0.2">
      <c r="A1391" s="343" t="s">
        <v>2134</v>
      </c>
      <c r="B1391" s="345" t="s">
        <v>2133</v>
      </c>
      <c r="C1391" s="346"/>
      <c r="D1391" s="349" t="s">
        <v>61</v>
      </c>
      <c r="E1391" s="327" t="s">
        <v>1454</v>
      </c>
    </row>
    <row r="1392" spans="1:5" hidden="1" x14ac:dyDescent="0.2">
      <c r="A1392" s="344"/>
      <c r="B1392" s="347"/>
      <c r="C1392" s="348"/>
      <c r="D1392" s="350"/>
      <c r="E1392" s="328" t="s">
        <v>1455</v>
      </c>
    </row>
    <row r="1393" spans="1:5" hidden="1" x14ac:dyDescent="0.2">
      <c r="A1393" s="351" t="s">
        <v>2135</v>
      </c>
      <c r="B1393" s="353" t="s">
        <v>2133</v>
      </c>
      <c r="C1393" s="354"/>
      <c r="D1393" s="357" t="s">
        <v>61</v>
      </c>
      <c r="E1393" s="325" t="s">
        <v>1454</v>
      </c>
    </row>
    <row r="1394" spans="1:5" hidden="1" x14ac:dyDescent="0.2">
      <c r="A1394" s="359"/>
      <c r="B1394" s="360"/>
      <c r="C1394" s="361"/>
      <c r="D1394" s="362"/>
      <c r="E1394" s="326" t="s">
        <v>1455</v>
      </c>
    </row>
    <row r="1395" spans="1:5" hidden="1" x14ac:dyDescent="0.2">
      <c r="A1395" s="343" t="s">
        <v>1716</v>
      </c>
      <c r="B1395" s="345" t="s">
        <v>2133</v>
      </c>
      <c r="C1395" s="346"/>
      <c r="D1395" s="349" t="s">
        <v>61</v>
      </c>
      <c r="E1395" s="327" t="s">
        <v>1454</v>
      </c>
    </row>
    <row r="1396" spans="1:5" hidden="1" x14ac:dyDescent="0.2">
      <c r="A1396" s="344"/>
      <c r="B1396" s="347"/>
      <c r="C1396" s="348"/>
      <c r="D1396" s="350"/>
      <c r="E1396" s="328" t="s">
        <v>1455</v>
      </c>
    </row>
    <row r="1397" spans="1:5" hidden="1" x14ac:dyDescent="0.2">
      <c r="A1397" s="351" t="s">
        <v>2136</v>
      </c>
      <c r="B1397" s="353" t="s">
        <v>2133</v>
      </c>
      <c r="C1397" s="354"/>
      <c r="D1397" s="357" t="s">
        <v>61</v>
      </c>
      <c r="E1397" s="325" t="s">
        <v>1454</v>
      </c>
    </row>
    <row r="1398" spans="1:5" hidden="1" x14ac:dyDescent="0.2">
      <c r="A1398" s="359"/>
      <c r="B1398" s="360"/>
      <c r="C1398" s="361"/>
      <c r="D1398" s="362"/>
      <c r="E1398" s="326" t="s">
        <v>1455</v>
      </c>
    </row>
    <row r="1399" spans="1:5" hidden="1" x14ac:dyDescent="0.2">
      <c r="A1399" s="343" t="s">
        <v>2137</v>
      </c>
      <c r="B1399" s="345" t="s">
        <v>2133</v>
      </c>
      <c r="C1399" s="346"/>
      <c r="D1399" s="349" t="s">
        <v>61</v>
      </c>
      <c r="E1399" s="327" t="s">
        <v>1454</v>
      </c>
    </row>
    <row r="1400" spans="1:5" hidden="1" x14ac:dyDescent="0.2">
      <c r="A1400" s="344"/>
      <c r="B1400" s="347"/>
      <c r="C1400" s="348"/>
      <c r="D1400" s="350"/>
      <c r="E1400" s="328" t="s">
        <v>1455</v>
      </c>
    </row>
    <row r="1401" spans="1:5" hidden="1" x14ac:dyDescent="0.2">
      <c r="A1401" s="351" t="s">
        <v>2138</v>
      </c>
      <c r="B1401" s="353" t="s">
        <v>2133</v>
      </c>
      <c r="C1401" s="354"/>
      <c r="D1401" s="357" t="s">
        <v>61</v>
      </c>
      <c r="E1401" s="325" t="s">
        <v>1454</v>
      </c>
    </row>
    <row r="1402" spans="1:5" hidden="1" x14ac:dyDescent="0.2">
      <c r="A1402" s="359"/>
      <c r="B1402" s="360"/>
      <c r="C1402" s="361"/>
      <c r="D1402" s="362"/>
      <c r="E1402" s="326" t="s">
        <v>1455</v>
      </c>
    </row>
    <row r="1403" spans="1:5" hidden="1" x14ac:dyDescent="0.2">
      <c r="A1403" s="343" t="s">
        <v>2139</v>
      </c>
      <c r="B1403" s="345" t="s">
        <v>2133</v>
      </c>
      <c r="C1403" s="346"/>
      <c r="D1403" s="349" t="s">
        <v>61</v>
      </c>
      <c r="E1403" s="327" t="s">
        <v>1454</v>
      </c>
    </row>
    <row r="1404" spans="1:5" hidden="1" x14ac:dyDescent="0.2">
      <c r="A1404" s="344"/>
      <c r="B1404" s="347"/>
      <c r="C1404" s="348"/>
      <c r="D1404" s="350"/>
      <c r="E1404" s="328" t="s">
        <v>1455</v>
      </c>
    </row>
    <row r="1405" spans="1:5" hidden="1" x14ac:dyDescent="0.2">
      <c r="A1405" s="351" t="s">
        <v>2140</v>
      </c>
      <c r="B1405" s="353" t="s">
        <v>2133</v>
      </c>
      <c r="C1405" s="354"/>
      <c r="D1405" s="357" t="s">
        <v>61</v>
      </c>
      <c r="E1405" s="325" t="s">
        <v>1454</v>
      </c>
    </row>
    <row r="1406" spans="1:5" hidden="1" x14ac:dyDescent="0.2">
      <c r="A1406" s="359"/>
      <c r="B1406" s="360"/>
      <c r="C1406" s="361"/>
      <c r="D1406" s="362"/>
      <c r="E1406" s="326" t="s">
        <v>1455</v>
      </c>
    </row>
    <row r="1407" spans="1:5" hidden="1" x14ac:dyDescent="0.2">
      <c r="A1407" s="343" t="s">
        <v>2141</v>
      </c>
      <c r="B1407" s="345" t="s">
        <v>2133</v>
      </c>
      <c r="C1407" s="346"/>
      <c r="D1407" s="349" t="s">
        <v>61</v>
      </c>
      <c r="E1407" s="327" t="s">
        <v>1454</v>
      </c>
    </row>
    <row r="1408" spans="1:5" hidden="1" x14ac:dyDescent="0.2">
      <c r="A1408" s="344"/>
      <c r="B1408" s="347"/>
      <c r="C1408" s="348"/>
      <c r="D1408" s="350"/>
      <c r="E1408" s="328" t="s">
        <v>1455</v>
      </c>
    </row>
    <row r="1409" spans="1:5" hidden="1" x14ac:dyDescent="0.2">
      <c r="A1409" s="351" t="s">
        <v>2142</v>
      </c>
      <c r="B1409" s="353" t="s">
        <v>2133</v>
      </c>
      <c r="C1409" s="354"/>
      <c r="D1409" s="357" t="s">
        <v>61</v>
      </c>
      <c r="E1409" s="325" t="s">
        <v>1454</v>
      </c>
    </row>
    <row r="1410" spans="1:5" hidden="1" x14ac:dyDescent="0.2">
      <c r="A1410" s="359"/>
      <c r="B1410" s="360"/>
      <c r="C1410" s="361"/>
      <c r="D1410" s="362"/>
      <c r="E1410" s="326" t="s">
        <v>1455</v>
      </c>
    </row>
    <row r="1411" spans="1:5" hidden="1" x14ac:dyDescent="0.2">
      <c r="A1411" s="343" t="s">
        <v>2143</v>
      </c>
      <c r="B1411" s="345" t="s">
        <v>2133</v>
      </c>
      <c r="C1411" s="346"/>
      <c r="D1411" s="349" t="s">
        <v>61</v>
      </c>
      <c r="E1411" s="327" t="s">
        <v>1454</v>
      </c>
    </row>
    <row r="1412" spans="1:5" hidden="1" x14ac:dyDescent="0.2">
      <c r="A1412" s="344"/>
      <c r="B1412" s="347"/>
      <c r="C1412" s="348"/>
      <c r="D1412" s="350"/>
      <c r="E1412" s="328" t="s">
        <v>1455</v>
      </c>
    </row>
    <row r="1413" spans="1:5" hidden="1" x14ac:dyDescent="0.2">
      <c r="A1413" s="351" t="s">
        <v>2144</v>
      </c>
      <c r="B1413" s="353" t="s">
        <v>2133</v>
      </c>
      <c r="C1413" s="354"/>
      <c r="D1413" s="357" t="s">
        <v>61</v>
      </c>
      <c r="E1413" s="325" t="s">
        <v>1454</v>
      </c>
    </row>
    <row r="1414" spans="1:5" hidden="1" x14ac:dyDescent="0.2">
      <c r="A1414" s="359"/>
      <c r="B1414" s="360"/>
      <c r="C1414" s="361"/>
      <c r="D1414" s="362"/>
      <c r="E1414" s="326" t="s">
        <v>1455</v>
      </c>
    </row>
    <row r="1415" spans="1:5" hidden="1" x14ac:dyDescent="0.2">
      <c r="A1415" s="343" t="s">
        <v>2145</v>
      </c>
      <c r="B1415" s="345" t="s">
        <v>2133</v>
      </c>
      <c r="C1415" s="346"/>
      <c r="D1415" s="349" t="s">
        <v>61</v>
      </c>
      <c r="E1415" s="327" t="s">
        <v>1454</v>
      </c>
    </row>
    <row r="1416" spans="1:5" hidden="1" x14ac:dyDescent="0.2">
      <c r="A1416" s="344"/>
      <c r="B1416" s="347"/>
      <c r="C1416" s="348"/>
      <c r="D1416" s="350"/>
      <c r="E1416" s="328" t="s">
        <v>1455</v>
      </c>
    </row>
    <row r="1417" spans="1:5" hidden="1" x14ac:dyDescent="0.2">
      <c r="A1417" s="351" t="s">
        <v>2146</v>
      </c>
      <c r="B1417" s="353" t="s">
        <v>2133</v>
      </c>
      <c r="C1417" s="354"/>
      <c r="D1417" s="357" t="s">
        <v>61</v>
      </c>
      <c r="E1417" s="325" t="s">
        <v>1454</v>
      </c>
    </row>
    <row r="1418" spans="1:5" hidden="1" x14ac:dyDescent="0.2">
      <c r="A1418" s="359"/>
      <c r="B1418" s="360"/>
      <c r="C1418" s="361"/>
      <c r="D1418" s="362"/>
      <c r="E1418" s="326" t="s">
        <v>1455</v>
      </c>
    </row>
    <row r="1419" spans="1:5" hidden="1" x14ac:dyDescent="0.2">
      <c r="A1419" s="343" t="s">
        <v>2147</v>
      </c>
      <c r="B1419" s="345" t="s">
        <v>2133</v>
      </c>
      <c r="C1419" s="346"/>
      <c r="D1419" s="349" t="s">
        <v>61</v>
      </c>
      <c r="E1419" s="327" t="s">
        <v>1454</v>
      </c>
    </row>
    <row r="1420" spans="1:5" hidden="1" x14ac:dyDescent="0.2">
      <c r="A1420" s="344"/>
      <c r="B1420" s="347"/>
      <c r="C1420" s="348"/>
      <c r="D1420" s="350"/>
      <c r="E1420" s="328" t="s">
        <v>1455</v>
      </c>
    </row>
    <row r="1421" spans="1:5" hidden="1" x14ac:dyDescent="0.2">
      <c r="A1421" s="351" t="s">
        <v>2148</v>
      </c>
      <c r="B1421" s="353" t="s">
        <v>2133</v>
      </c>
      <c r="C1421" s="354"/>
      <c r="D1421" s="357" t="s">
        <v>61</v>
      </c>
      <c r="E1421" s="325" t="s">
        <v>1454</v>
      </c>
    </row>
    <row r="1422" spans="1:5" hidden="1" x14ac:dyDescent="0.2">
      <c r="A1422" s="359"/>
      <c r="B1422" s="360"/>
      <c r="C1422" s="361"/>
      <c r="D1422" s="362"/>
      <c r="E1422" s="326" t="s">
        <v>1455</v>
      </c>
    </row>
    <row r="1423" spans="1:5" hidden="1" x14ac:dyDescent="0.2">
      <c r="A1423" s="343" t="s">
        <v>2149</v>
      </c>
      <c r="B1423" s="345" t="s">
        <v>2133</v>
      </c>
      <c r="C1423" s="346"/>
      <c r="D1423" s="349" t="s">
        <v>61</v>
      </c>
      <c r="E1423" s="327" t="s">
        <v>1454</v>
      </c>
    </row>
    <row r="1424" spans="1:5" hidden="1" x14ac:dyDescent="0.2">
      <c r="A1424" s="344"/>
      <c r="B1424" s="347"/>
      <c r="C1424" s="348"/>
      <c r="D1424" s="350"/>
      <c r="E1424" s="328" t="s">
        <v>1455</v>
      </c>
    </row>
    <row r="1425" spans="1:5" hidden="1" x14ac:dyDescent="0.2">
      <c r="A1425" s="351" t="s">
        <v>2150</v>
      </c>
      <c r="B1425" s="353" t="s">
        <v>2133</v>
      </c>
      <c r="C1425" s="354"/>
      <c r="D1425" s="357" t="s">
        <v>61</v>
      </c>
      <c r="E1425" s="325" t="s">
        <v>1454</v>
      </c>
    </row>
    <row r="1426" spans="1:5" hidden="1" x14ac:dyDescent="0.2">
      <c r="A1426" s="359"/>
      <c r="B1426" s="360"/>
      <c r="C1426" s="361"/>
      <c r="D1426" s="362"/>
      <c r="E1426" s="326" t="s">
        <v>1455</v>
      </c>
    </row>
    <row r="1427" spans="1:5" hidden="1" x14ac:dyDescent="0.2">
      <c r="A1427" s="343" t="s">
        <v>2151</v>
      </c>
      <c r="B1427" s="345" t="s">
        <v>2152</v>
      </c>
      <c r="C1427" s="346"/>
      <c r="D1427" s="349" t="s">
        <v>61</v>
      </c>
      <c r="E1427" s="327" t="s">
        <v>1454</v>
      </c>
    </row>
    <row r="1428" spans="1:5" hidden="1" x14ac:dyDescent="0.2">
      <c r="A1428" s="344"/>
      <c r="B1428" s="347"/>
      <c r="C1428" s="348"/>
      <c r="D1428" s="350"/>
      <c r="E1428" s="328" t="s">
        <v>1455</v>
      </c>
    </row>
    <row r="1429" spans="1:5" hidden="1" x14ac:dyDescent="0.2">
      <c r="A1429" s="351" t="s">
        <v>2153</v>
      </c>
      <c r="B1429" s="353" t="s">
        <v>2152</v>
      </c>
      <c r="C1429" s="354"/>
      <c r="D1429" s="357" t="s">
        <v>61</v>
      </c>
      <c r="E1429" s="325" t="s">
        <v>1454</v>
      </c>
    </row>
    <row r="1430" spans="1:5" hidden="1" x14ac:dyDescent="0.2">
      <c r="A1430" s="359"/>
      <c r="B1430" s="360"/>
      <c r="C1430" s="361"/>
      <c r="D1430" s="362"/>
      <c r="E1430" s="326" t="s">
        <v>1455</v>
      </c>
    </row>
    <row r="1431" spans="1:5" hidden="1" x14ac:dyDescent="0.2">
      <c r="A1431" s="343" t="s">
        <v>2154</v>
      </c>
      <c r="B1431" s="345" t="s">
        <v>2152</v>
      </c>
      <c r="C1431" s="346"/>
      <c r="D1431" s="349" t="s">
        <v>61</v>
      </c>
      <c r="E1431" s="327" t="s">
        <v>1454</v>
      </c>
    </row>
    <row r="1432" spans="1:5" hidden="1" x14ac:dyDescent="0.2">
      <c r="A1432" s="344"/>
      <c r="B1432" s="347"/>
      <c r="C1432" s="348"/>
      <c r="D1432" s="350"/>
      <c r="E1432" s="328" t="s">
        <v>1455</v>
      </c>
    </row>
    <row r="1433" spans="1:5" hidden="1" x14ac:dyDescent="0.2">
      <c r="A1433" s="351" t="s">
        <v>2155</v>
      </c>
      <c r="B1433" s="353" t="s">
        <v>2152</v>
      </c>
      <c r="C1433" s="354"/>
      <c r="D1433" s="357" t="s">
        <v>61</v>
      </c>
      <c r="E1433" s="325" t="s">
        <v>1454</v>
      </c>
    </row>
    <row r="1434" spans="1:5" hidden="1" x14ac:dyDescent="0.2">
      <c r="A1434" s="359"/>
      <c r="B1434" s="360"/>
      <c r="C1434" s="361"/>
      <c r="D1434" s="362"/>
      <c r="E1434" s="326" t="s">
        <v>1455</v>
      </c>
    </row>
    <row r="1435" spans="1:5" hidden="1" x14ac:dyDescent="0.2">
      <c r="A1435" s="343" t="s">
        <v>2156</v>
      </c>
      <c r="B1435" s="345" t="s">
        <v>2152</v>
      </c>
      <c r="C1435" s="346"/>
      <c r="D1435" s="349" t="s">
        <v>61</v>
      </c>
      <c r="E1435" s="327" t="s">
        <v>1454</v>
      </c>
    </row>
    <row r="1436" spans="1:5" hidden="1" x14ac:dyDescent="0.2">
      <c r="A1436" s="344"/>
      <c r="B1436" s="347"/>
      <c r="C1436" s="348"/>
      <c r="D1436" s="350"/>
      <c r="E1436" s="328" t="s">
        <v>1455</v>
      </c>
    </row>
    <row r="1437" spans="1:5" hidden="1" x14ac:dyDescent="0.2">
      <c r="A1437" s="351" t="s">
        <v>2157</v>
      </c>
      <c r="B1437" s="353" t="s">
        <v>2152</v>
      </c>
      <c r="C1437" s="354"/>
      <c r="D1437" s="357" t="s">
        <v>61</v>
      </c>
      <c r="E1437" s="325" t="s">
        <v>1454</v>
      </c>
    </row>
    <row r="1438" spans="1:5" hidden="1" x14ac:dyDescent="0.2">
      <c r="A1438" s="359"/>
      <c r="B1438" s="360"/>
      <c r="C1438" s="361"/>
      <c r="D1438" s="362"/>
      <c r="E1438" s="326" t="s">
        <v>1455</v>
      </c>
    </row>
    <row r="1439" spans="1:5" hidden="1" x14ac:dyDescent="0.2">
      <c r="A1439" s="343" t="s">
        <v>1971</v>
      </c>
      <c r="B1439" s="345" t="s">
        <v>2152</v>
      </c>
      <c r="C1439" s="346"/>
      <c r="D1439" s="349" t="s">
        <v>61</v>
      </c>
      <c r="E1439" s="327" t="s">
        <v>1454</v>
      </c>
    </row>
    <row r="1440" spans="1:5" hidden="1" x14ac:dyDescent="0.2">
      <c r="A1440" s="344"/>
      <c r="B1440" s="347"/>
      <c r="C1440" s="348"/>
      <c r="D1440" s="350"/>
      <c r="E1440" s="328" t="s">
        <v>1455</v>
      </c>
    </row>
    <row r="1441" spans="1:5" hidden="1" x14ac:dyDescent="0.2">
      <c r="A1441" s="351" t="s">
        <v>2158</v>
      </c>
      <c r="B1441" s="353" t="s">
        <v>2152</v>
      </c>
      <c r="C1441" s="354"/>
      <c r="D1441" s="357" t="s">
        <v>61</v>
      </c>
      <c r="E1441" s="325" t="s">
        <v>1454</v>
      </c>
    </row>
    <row r="1442" spans="1:5" hidden="1" x14ac:dyDescent="0.2">
      <c r="A1442" s="359"/>
      <c r="B1442" s="360"/>
      <c r="C1442" s="361"/>
      <c r="D1442" s="362"/>
      <c r="E1442" s="326" t="s">
        <v>1455</v>
      </c>
    </row>
    <row r="1443" spans="1:5" hidden="1" x14ac:dyDescent="0.2">
      <c r="A1443" s="343" t="s">
        <v>2159</v>
      </c>
      <c r="B1443" s="345" t="s">
        <v>2152</v>
      </c>
      <c r="C1443" s="346"/>
      <c r="D1443" s="349" t="s">
        <v>61</v>
      </c>
      <c r="E1443" s="327" t="s">
        <v>1454</v>
      </c>
    </row>
    <row r="1444" spans="1:5" hidden="1" x14ac:dyDescent="0.2">
      <c r="A1444" s="344"/>
      <c r="B1444" s="347"/>
      <c r="C1444" s="348"/>
      <c r="D1444" s="350"/>
      <c r="E1444" s="328" t="s">
        <v>1455</v>
      </c>
    </row>
    <row r="1445" spans="1:5" hidden="1" x14ac:dyDescent="0.2">
      <c r="A1445" s="351" t="s">
        <v>2160</v>
      </c>
      <c r="B1445" s="353" t="s">
        <v>2152</v>
      </c>
      <c r="C1445" s="354"/>
      <c r="D1445" s="357" t="s">
        <v>61</v>
      </c>
      <c r="E1445" s="325" t="s">
        <v>1454</v>
      </c>
    </row>
    <row r="1446" spans="1:5" hidden="1" x14ac:dyDescent="0.2">
      <c r="A1446" s="359"/>
      <c r="B1446" s="360"/>
      <c r="C1446" s="361"/>
      <c r="D1446" s="362"/>
      <c r="E1446" s="326" t="s">
        <v>1455</v>
      </c>
    </row>
    <row r="1447" spans="1:5" hidden="1" x14ac:dyDescent="0.2">
      <c r="A1447" s="343" t="s">
        <v>2161</v>
      </c>
      <c r="B1447" s="345" t="s">
        <v>2152</v>
      </c>
      <c r="C1447" s="346"/>
      <c r="D1447" s="349" t="s">
        <v>61</v>
      </c>
      <c r="E1447" s="327" t="s">
        <v>1454</v>
      </c>
    </row>
    <row r="1448" spans="1:5" hidden="1" x14ac:dyDescent="0.2">
      <c r="A1448" s="344"/>
      <c r="B1448" s="347"/>
      <c r="C1448" s="348"/>
      <c r="D1448" s="350"/>
      <c r="E1448" s="328" t="s">
        <v>1455</v>
      </c>
    </row>
    <row r="1449" spans="1:5" hidden="1" x14ac:dyDescent="0.2">
      <c r="A1449" s="351" t="s">
        <v>2162</v>
      </c>
      <c r="B1449" s="353" t="s">
        <v>2163</v>
      </c>
      <c r="C1449" s="354"/>
      <c r="D1449" s="357" t="s">
        <v>61</v>
      </c>
      <c r="E1449" s="325" t="s">
        <v>1454</v>
      </c>
    </row>
    <row r="1450" spans="1:5" hidden="1" x14ac:dyDescent="0.2">
      <c r="A1450" s="359"/>
      <c r="B1450" s="360"/>
      <c r="C1450" s="361"/>
      <c r="D1450" s="362"/>
      <c r="E1450" s="326" t="s">
        <v>1455</v>
      </c>
    </row>
    <row r="1451" spans="1:5" hidden="1" x14ac:dyDescent="0.2">
      <c r="A1451" s="343" t="s">
        <v>2164</v>
      </c>
      <c r="B1451" s="345" t="s">
        <v>2163</v>
      </c>
      <c r="C1451" s="346"/>
      <c r="D1451" s="349" t="s">
        <v>61</v>
      </c>
      <c r="E1451" s="327" t="s">
        <v>1454</v>
      </c>
    </row>
    <row r="1452" spans="1:5" hidden="1" x14ac:dyDescent="0.2">
      <c r="A1452" s="344"/>
      <c r="B1452" s="347"/>
      <c r="C1452" s="348"/>
      <c r="D1452" s="350"/>
      <c r="E1452" s="328" t="s">
        <v>1455</v>
      </c>
    </row>
    <row r="1453" spans="1:5" hidden="1" x14ac:dyDescent="0.2">
      <c r="A1453" s="351" t="s">
        <v>2165</v>
      </c>
      <c r="B1453" s="353" t="s">
        <v>2163</v>
      </c>
      <c r="C1453" s="354"/>
      <c r="D1453" s="357" t="s">
        <v>61</v>
      </c>
      <c r="E1453" s="325" t="s">
        <v>1454</v>
      </c>
    </row>
    <row r="1454" spans="1:5" hidden="1" x14ac:dyDescent="0.2">
      <c r="A1454" s="359"/>
      <c r="B1454" s="360"/>
      <c r="C1454" s="361"/>
      <c r="D1454" s="362"/>
      <c r="E1454" s="326" t="s">
        <v>1455</v>
      </c>
    </row>
    <row r="1455" spans="1:5" hidden="1" x14ac:dyDescent="0.2">
      <c r="A1455" s="343" t="s">
        <v>2166</v>
      </c>
      <c r="B1455" s="345" t="s">
        <v>2163</v>
      </c>
      <c r="C1455" s="346"/>
      <c r="D1455" s="349" t="s">
        <v>61</v>
      </c>
      <c r="E1455" s="327" t="s">
        <v>1454</v>
      </c>
    </row>
    <row r="1456" spans="1:5" hidden="1" x14ac:dyDescent="0.2">
      <c r="A1456" s="344"/>
      <c r="B1456" s="347"/>
      <c r="C1456" s="348"/>
      <c r="D1456" s="350"/>
      <c r="E1456" s="328" t="s">
        <v>1455</v>
      </c>
    </row>
    <row r="1457" spans="1:5" hidden="1" x14ac:dyDescent="0.2">
      <c r="A1457" s="351" t="s">
        <v>1941</v>
      </c>
      <c r="B1457" s="353" t="s">
        <v>2163</v>
      </c>
      <c r="C1457" s="354"/>
      <c r="D1457" s="357" t="s">
        <v>61</v>
      </c>
      <c r="E1457" s="325" t="s">
        <v>1454</v>
      </c>
    </row>
    <row r="1458" spans="1:5" hidden="1" x14ac:dyDescent="0.2">
      <c r="A1458" s="359"/>
      <c r="B1458" s="360"/>
      <c r="C1458" s="361"/>
      <c r="D1458" s="362"/>
      <c r="E1458" s="326" t="s">
        <v>1455</v>
      </c>
    </row>
    <row r="1459" spans="1:5" hidden="1" x14ac:dyDescent="0.2">
      <c r="A1459" s="343" t="s">
        <v>2167</v>
      </c>
      <c r="B1459" s="345" t="s">
        <v>2163</v>
      </c>
      <c r="C1459" s="346"/>
      <c r="D1459" s="349" t="s">
        <v>61</v>
      </c>
      <c r="E1459" s="327" t="s">
        <v>1454</v>
      </c>
    </row>
    <row r="1460" spans="1:5" hidden="1" x14ac:dyDescent="0.2">
      <c r="A1460" s="344"/>
      <c r="B1460" s="347"/>
      <c r="C1460" s="348"/>
      <c r="D1460" s="350"/>
      <c r="E1460" s="328" t="s">
        <v>1455</v>
      </c>
    </row>
    <row r="1461" spans="1:5" hidden="1" x14ac:dyDescent="0.2">
      <c r="A1461" s="351" t="s">
        <v>2168</v>
      </c>
      <c r="B1461" s="353" t="s">
        <v>2163</v>
      </c>
      <c r="C1461" s="354"/>
      <c r="D1461" s="357" t="s">
        <v>61</v>
      </c>
      <c r="E1461" s="325" t="s">
        <v>1454</v>
      </c>
    </row>
    <row r="1462" spans="1:5" hidden="1" x14ac:dyDescent="0.2">
      <c r="A1462" s="359"/>
      <c r="B1462" s="360"/>
      <c r="C1462" s="361"/>
      <c r="D1462" s="362"/>
      <c r="E1462" s="326" t="s">
        <v>1455</v>
      </c>
    </row>
    <row r="1463" spans="1:5" hidden="1" x14ac:dyDescent="0.2">
      <c r="A1463" s="343" t="s">
        <v>2169</v>
      </c>
      <c r="B1463" s="345" t="s">
        <v>2163</v>
      </c>
      <c r="C1463" s="346"/>
      <c r="D1463" s="349" t="s">
        <v>61</v>
      </c>
      <c r="E1463" s="327" t="s">
        <v>1454</v>
      </c>
    </row>
    <row r="1464" spans="1:5" hidden="1" x14ac:dyDescent="0.2">
      <c r="A1464" s="344"/>
      <c r="B1464" s="347"/>
      <c r="C1464" s="348"/>
      <c r="D1464" s="350"/>
      <c r="E1464" s="328" t="s">
        <v>1455</v>
      </c>
    </row>
    <row r="1465" spans="1:5" hidden="1" x14ac:dyDescent="0.2">
      <c r="A1465" s="351" t="s">
        <v>2170</v>
      </c>
      <c r="B1465" s="353" t="s">
        <v>2163</v>
      </c>
      <c r="C1465" s="354"/>
      <c r="D1465" s="357" t="s">
        <v>61</v>
      </c>
      <c r="E1465" s="325" t="s">
        <v>1454</v>
      </c>
    </row>
    <row r="1466" spans="1:5" hidden="1" x14ac:dyDescent="0.2">
      <c r="A1466" s="359"/>
      <c r="B1466" s="360"/>
      <c r="C1466" s="361"/>
      <c r="D1466" s="362"/>
      <c r="E1466" s="326" t="s">
        <v>1455</v>
      </c>
    </row>
    <row r="1467" spans="1:5" hidden="1" x14ac:dyDescent="0.2">
      <c r="A1467" s="343" t="s">
        <v>2171</v>
      </c>
      <c r="B1467" s="345" t="s">
        <v>2163</v>
      </c>
      <c r="C1467" s="346"/>
      <c r="D1467" s="349" t="s">
        <v>61</v>
      </c>
      <c r="E1467" s="327" t="s">
        <v>1454</v>
      </c>
    </row>
    <row r="1468" spans="1:5" hidden="1" x14ac:dyDescent="0.2">
      <c r="A1468" s="344"/>
      <c r="B1468" s="347"/>
      <c r="C1468" s="348"/>
      <c r="D1468" s="350"/>
      <c r="E1468" s="328" t="s">
        <v>1455</v>
      </c>
    </row>
    <row r="1469" spans="1:5" hidden="1" x14ac:dyDescent="0.2">
      <c r="A1469" s="351" t="s">
        <v>2172</v>
      </c>
      <c r="B1469" s="353" t="s">
        <v>2163</v>
      </c>
      <c r="C1469" s="354"/>
      <c r="D1469" s="357" t="s">
        <v>61</v>
      </c>
      <c r="E1469" s="325" t="s">
        <v>1454</v>
      </c>
    </row>
    <row r="1470" spans="1:5" hidden="1" x14ac:dyDescent="0.2">
      <c r="A1470" s="359"/>
      <c r="B1470" s="360"/>
      <c r="C1470" s="361"/>
      <c r="D1470" s="362"/>
      <c r="E1470" s="326" t="s">
        <v>1455</v>
      </c>
    </row>
    <row r="1471" spans="1:5" hidden="1" x14ac:dyDescent="0.2">
      <c r="A1471" s="343" t="s">
        <v>2173</v>
      </c>
      <c r="B1471" s="345" t="s">
        <v>2163</v>
      </c>
      <c r="C1471" s="346"/>
      <c r="D1471" s="349" t="s">
        <v>61</v>
      </c>
      <c r="E1471" s="327" t="s">
        <v>1454</v>
      </c>
    </row>
    <row r="1472" spans="1:5" hidden="1" x14ac:dyDescent="0.2">
      <c r="A1472" s="344"/>
      <c r="B1472" s="347"/>
      <c r="C1472" s="348"/>
      <c r="D1472" s="350"/>
      <c r="E1472" s="328" t="s">
        <v>1455</v>
      </c>
    </row>
    <row r="1473" spans="1:5" hidden="1" x14ac:dyDescent="0.2">
      <c r="A1473" s="351" t="s">
        <v>2174</v>
      </c>
      <c r="B1473" s="353" t="s">
        <v>2163</v>
      </c>
      <c r="C1473" s="354"/>
      <c r="D1473" s="357" t="s">
        <v>61</v>
      </c>
      <c r="E1473" s="325" t="s">
        <v>1454</v>
      </c>
    </row>
    <row r="1474" spans="1:5" hidden="1" x14ac:dyDescent="0.2">
      <c r="A1474" s="359"/>
      <c r="B1474" s="360"/>
      <c r="C1474" s="361"/>
      <c r="D1474" s="362"/>
      <c r="E1474" s="326" t="s">
        <v>1455</v>
      </c>
    </row>
    <row r="1475" spans="1:5" hidden="1" x14ac:dyDescent="0.2">
      <c r="A1475" s="343" t="s">
        <v>2175</v>
      </c>
      <c r="B1475" s="345" t="s">
        <v>2163</v>
      </c>
      <c r="C1475" s="346"/>
      <c r="D1475" s="349" t="s">
        <v>61</v>
      </c>
      <c r="E1475" s="327" t="s">
        <v>1454</v>
      </c>
    </row>
    <row r="1476" spans="1:5" hidden="1" x14ac:dyDescent="0.2">
      <c r="A1476" s="344"/>
      <c r="B1476" s="347"/>
      <c r="C1476" s="348"/>
      <c r="D1476" s="350"/>
      <c r="E1476" s="328" t="s">
        <v>1455</v>
      </c>
    </row>
    <row r="1477" spans="1:5" hidden="1" x14ac:dyDescent="0.2">
      <c r="A1477" s="351" t="s">
        <v>2176</v>
      </c>
      <c r="B1477" s="353" t="s">
        <v>2177</v>
      </c>
      <c r="C1477" s="354"/>
      <c r="D1477" s="357" t="s">
        <v>61</v>
      </c>
      <c r="E1477" s="325" t="s">
        <v>1454</v>
      </c>
    </row>
    <row r="1478" spans="1:5" hidden="1" x14ac:dyDescent="0.2">
      <c r="A1478" s="359"/>
      <c r="B1478" s="360"/>
      <c r="C1478" s="361"/>
      <c r="D1478" s="362"/>
      <c r="E1478" s="326" t="s">
        <v>1455</v>
      </c>
    </row>
    <row r="1479" spans="1:5" hidden="1" x14ac:dyDescent="0.2">
      <c r="A1479" s="343" t="s">
        <v>2178</v>
      </c>
      <c r="B1479" s="345" t="s">
        <v>2177</v>
      </c>
      <c r="C1479" s="346"/>
      <c r="D1479" s="349" t="s">
        <v>61</v>
      </c>
      <c r="E1479" s="327" t="s">
        <v>1454</v>
      </c>
    </row>
    <row r="1480" spans="1:5" hidden="1" x14ac:dyDescent="0.2">
      <c r="A1480" s="344"/>
      <c r="B1480" s="347"/>
      <c r="C1480" s="348"/>
      <c r="D1480" s="350"/>
      <c r="E1480" s="328" t="s">
        <v>1455</v>
      </c>
    </row>
    <row r="1481" spans="1:5" hidden="1" x14ac:dyDescent="0.2">
      <c r="A1481" s="351" t="s">
        <v>2179</v>
      </c>
      <c r="B1481" s="353" t="s">
        <v>2177</v>
      </c>
      <c r="C1481" s="354"/>
      <c r="D1481" s="357" t="s">
        <v>61</v>
      </c>
      <c r="E1481" s="325" t="s">
        <v>1454</v>
      </c>
    </row>
    <row r="1482" spans="1:5" hidden="1" x14ac:dyDescent="0.2">
      <c r="A1482" s="359"/>
      <c r="B1482" s="360"/>
      <c r="C1482" s="361"/>
      <c r="D1482" s="362"/>
      <c r="E1482" s="326" t="s">
        <v>1455</v>
      </c>
    </row>
    <row r="1483" spans="1:5" hidden="1" x14ac:dyDescent="0.2">
      <c r="A1483" s="343" t="s">
        <v>2180</v>
      </c>
      <c r="B1483" s="345" t="s">
        <v>2177</v>
      </c>
      <c r="C1483" s="346"/>
      <c r="D1483" s="349" t="s">
        <v>61</v>
      </c>
      <c r="E1483" s="327" t="s">
        <v>1454</v>
      </c>
    </row>
    <row r="1484" spans="1:5" hidden="1" x14ac:dyDescent="0.2">
      <c r="A1484" s="344"/>
      <c r="B1484" s="347"/>
      <c r="C1484" s="348"/>
      <c r="D1484" s="350"/>
      <c r="E1484" s="328" t="s">
        <v>1455</v>
      </c>
    </row>
    <row r="1485" spans="1:5" hidden="1" x14ac:dyDescent="0.2">
      <c r="A1485" s="351" t="s">
        <v>2153</v>
      </c>
      <c r="B1485" s="353" t="s">
        <v>2177</v>
      </c>
      <c r="C1485" s="354"/>
      <c r="D1485" s="357" t="s">
        <v>61</v>
      </c>
      <c r="E1485" s="325" t="s">
        <v>1454</v>
      </c>
    </row>
    <row r="1486" spans="1:5" hidden="1" x14ac:dyDescent="0.2">
      <c r="A1486" s="359"/>
      <c r="B1486" s="360"/>
      <c r="C1486" s="361"/>
      <c r="D1486" s="362"/>
      <c r="E1486" s="326" t="s">
        <v>1455</v>
      </c>
    </row>
    <row r="1487" spans="1:5" hidden="1" x14ac:dyDescent="0.2">
      <c r="A1487" s="343" t="s">
        <v>2181</v>
      </c>
      <c r="B1487" s="345" t="s">
        <v>2177</v>
      </c>
      <c r="C1487" s="346"/>
      <c r="D1487" s="349" t="s">
        <v>61</v>
      </c>
      <c r="E1487" s="327" t="s">
        <v>1454</v>
      </c>
    </row>
    <row r="1488" spans="1:5" hidden="1" x14ac:dyDescent="0.2">
      <c r="A1488" s="344"/>
      <c r="B1488" s="347"/>
      <c r="C1488" s="348"/>
      <c r="D1488" s="350"/>
      <c r="E1488" s="328" t="s">
        <v>1455</v>
      </c>
    </row>
    <row r="1489" spans="1:5" hidden="1" x14ac:dyDescent="0.2">
      <c r="A1489" s="351" t="s">
        <v>2136</v>
      </c>
      <c r="B1489" s="353" t="s">
        <v>2177</v>
      </c>
      <c r="C1489" s="354"/>
      <c r="D1489" s="357" t="s">
        <v>61</v>
      </c>
      <c r="E1489" s="325" t="s">
        <v>1454</v>
      </c>
    </row>
    <row r="1490" spans="1:5" hidden="1" x14ac:dyDescent="0.2">
      <c r="A1490" s="359"/>
      <c r="B1490" s="360"/>
      <c r="C1490" s="361"/>
      <c r="D1490" s="362"/>
      <c r="E1490" s="326" t="s">
        <v>1455</v>
      </c>
    </row>
    <row r="1491" spans="1:5" hidden="1" x14ac:dyDescent="0.2">
      <c r="A1491" s="343" t="s">
        <v>2182</v>
      </c>
      <c r="B1491" s="345" t="s">
        <v>2177</v>
      </c>
      <c r="C1491" s="346"/>
      <c r="D1491" s="349" t="s">
        <v>61</v>
      </c>
      <c r="E1491" s="327" t="s">
        <v>1454</v>
      </c>
    </row>
    <row r="1492" spans="1:5" hidden="1" x14ac:dyDescent="0.2">
      <c r="A1492" s="344"/>
      <c r="B1492" s="347"/>
      <c r="C1492" s="348"/>
      <c r="D1492" s="350"/>
      <c r="E1492" s="328" t="s">
        <v>1455</v>
      </c>
    </row>
    <row r="1493" spans="1:5" hidden="1" x14ac:dyDescent="0.2">
      <c r="A1493" s="351" t="s">
        <v>2183</v>
      </c>
      <c r="B1493" s="353" t="s">
        <v>2177</v>
      </c>
      <c r="C1493" s="354"/>
      <c r="D1493" s="357" t="s">
        <v>61</v>
      </c>
      <c r="E1493" s="325" t="s">
        <v>1454</v>
      </c>
    </row>
    <row r="1494" spans="1:5" hidden="1" x14ac:dyDescent="0.2">
      <c r="A1494" s="359"/>
      <c r="B1494" s="360"/>
      <c r="C1494" s="361"/>
      <c r="D1494" s="362"/>
      <c r="E1494" s="326" t="s">
        <v>1455</v>
      </c>
    </row>
    <row r="1495" spans="1:5" hidden="1" x14ac:dyDescent="0.2">
      <c r="A1495" s="343" t="s">
        <v>2184</v>
      </c>
      <c r="B1495" s="345" t="s">
        <v>2177</v>
      </c>
      <c r="C1495" s="346"/>
      <c r="D1495" s="349" t="s">
        <v>61</v>
      </c>
      <c r="E1495" s="327" t="s">
        <v>1454</v>
      </c>
    </row>
    <row r="1496" spans="1:5" hidden="1" x14ac:dyDescent="0.2">
      <c r="A1496" s="344"/>
      <c r="B1496" s="347"/>
      <c r="C1496" s="348"/>
      <c r="D1496" s="350"/>
      <c r="E1496" s="328" t="s">
        <v>1455</v>
      </c>
    </row>
    <row r="1497" spans="1:5" hidden="1" x14ac:dyDescent="0.2">
      <c r="A1497" s="351" t="s">
        <v>2185</v>
      </c>
      <c r="B1497" s="353" t="s">
        <v>2177</v>
      </c>
      <c r="C1497" s="354"/>
      <c r="D1497" s="357" t="s">
        <v>61</v>
      </c>
      <c r="E1497" s="325" t="s">
        <v>1454</v>
      </c>
    </row>
    <row r="1498" spans="1:5" hidden="1" x14ac:dyDescent="0.2">
      <c r="A1498" s="359"/>
      <c r="B1498" s="360"/>
      <c r="C1498" s="361"/>
      <c r="D1498" s="362"/>
      <c r="E1498" s="326" t="s">
        <v>1455</v>
      </c>
    </row>
    <row r="1499" spans="1:5" hidden="1" x14ac:dyDescent="0.2">
      <c r="A1499" s="343" t="s">
        <v>2186</v>
      </c>
      <c r="B1499" s="345" t="s">
        <v>2177</v>
      </c>
      <c r="C1499" s="346"/>
      <c r="D1499" s="349" t="s">
        <v>61</v>
      </c>
      <c r="E1499" s="327" t="s">
        <v>1454</v>
      </c>
    </row>
    <row r="1500" spans="1:5" hidden="1" x14ac:dyDescent="0.2">
      <c r="A1500" s="344"/>
      <c r="B1500" s="347"/>
      <c r="C1500" s="348"/>
      <c r="D1500" s="350"/>
      <c r="E1500" s="328" t="s">
        <v>1455</v>
      </c>
    </row>
    <row r="1501" spans="1:5" hidden="1" x14ac:dyDescent="0.2">
      <c r="A1501" s="351" t="s">
        <v>2187</v>
      </c>
      <c r="B1501" s="353" t="s">
        <v>2177</v>
      </c>
      <c r="C1501" s="354"/>
      <c r="D1501" s="357" t="s">
        <v>61</v>
      </c>
      <c r="E1501" s="325" t="s">
        <v>1454</v>
      </c>
    </row>
    <row r="1502" spans="1:5" hidden="1" x14ac:dyDescent="0.2">
      <c r="A1502" s="359"/>
      <c r="B1502" s="360"/>
      <c r="C1502" s="361"/>
      <c r="D1502" s="362"/>
      <c r="E1502" s="326" t="s">
        <v>1455</v>
      </c>
    </row>
    <row r="1503" spans="1:5" hidden="1" x14ac:dyDescent="0.2">
      <c r="A1503" s="343" t="s">
        <v>2188</v>
      </c>
      <c r="B1503" s="345" t="s">
        <v>2177</v>
      </c>
      <c r="C1503" s="346"/>
      <c r="D1503" s="349" t="s">
        <v>61</v>
      </c>
      <c r="E1503" s="327" t="s">
        <v>1454</v>
      </c>
    </row>
    <row r="1504" spans="1:5" hidden="1" x14ac:dyDescent="0.2">
      <c r="A1504" s="344"/>
      <c r="B1504" s="347"/>
      <c r="C1504" s="348"/>
      <c r="D1504" s="350"/>
      <c r="E1504" s="328" t="s">
        <v>1455</v>
      </c>
    </row>
    <row r="1505" spans="1:5" hidden="1" x14ac:dyDescent="0.2">
      <c r="A1505" s="351" t="s">
        <v>1980</v>
      </c>
      <c r="B1505" s="353" t="s">
        <v>2177</v>
      </c>
      <c r="C1505" s="354"/>
      <c r="D1505" s="357" t="s">
        <v>61</v>
      </c>
      <c r="E1505" s="325" t="s">
        <v>1454</v>
      </c>
    </row>
    <row r="1506" spans="1:5" hidden="1" x14ac:dyDescent="0.2">
      <c r="A1506" s="359"/>
      <c r="B1506" s="360"/>
      <c r="C1506" s="361"/>
      <c r="D1506" s="362"/>
      <c r="E1506" s="326" t="s">
        <v>1455</v>
      </c>
    </row>
    <row r="1507" spans="1:5" hidden="1" x14ac:dyDescent="0.2">
      <c r="A1507" s="343" t="s">
        <v>2189</v>
      </c>
      <c r="B1507" s="345" t="s">
        <v>2177</v>
      </c>
      <c r="C1507" s="346"/>
      <c r="D1507" s="349" t="s">
        <v>61</v>
      </c>
      <c r="E1507" s="327" t="s">
        <v>1454</v>
      </c>
    </row>
    <row r="1508" spans="1:5" hidden="1" x14ac:dyDescent="0.2">
      <c r="A1508" s="344"/>
      <c r="B1508" s="347"/>
      <c r="C1508" s="348"/>
      <c r="D1508" s="350"/>
      <c r="E1508" s="328" t="s">
        <v>1455</v>
      </c>
    </row>
    <row r="1509" spans="1:5" hidden="1" x14ac:dyDescent="0.2">
      <c r="A1509" s="351" t="s">
        <v>2182</v>
      </c>
      <c r="B1509" s="353" t="s">
        <v>2190</v>
      </c>
      <c r="C1509" s="354"/>
      <c r="D1509" s="357" t="s">
        <v>61</v>
      </c>
      <c r="E1509" s="325" t="s">
        <v>1454</v>
      </c>
    </row>
    <row r="1510" spans="1:5" hidden="1" x14ac:dyDescent="0.2">
      <c r="A1510" s="359"/>
      <c r="B1510" s="360"/>
      <c r="C1510" s="361"/>
      <c r="D1510" s="362"/>
      <c r="E1510" s="326" t="s">
        <v>1455</v>
      </c>
    </row>
    <row r="1511" spans="1:5" hidden="1" x14ac:dyDescent="0.2">
      <c r="A1511" s="343" t="s">
        <v>2191</v>
      </c>
      <c r="B1511" s="345" t="s">
        <v>2190</v>
      </c>
      <c r="C1511" s="346"/>
      <c r="D1511" s="349" t="s">
        <v>61</v>
      </c>
      <c r="E1511" s="327" t="s">
        <v>1454</v>
      </c>
    </row>
    <row r="1512" spans="1:5" hidden="1" x14ac:dyDescent="0.2">
      <c r="A1512" s="344"/>
      <c r="B1512" s="347"/>
      <c r="C1512" s="348"/>
      <c r="D1512" s="350"/>
      <c r="E1512" s="328" t="s">
        <v>1455</v>
      </c>
    </row>
    <row r="1513" spans="1:5" hidden="1" x14ac:dyDescent="0.2">
      <c r="A1513" s="351" t="s">
        <v>2192</v>
      </c>
      <c r="B1513" s="353" t="s">
        <v>2190</v>
      </c>
      <c r="C1513" s="354"/>
      <c r="D1513" s="357" t="s">
        <v>61</v>
      </c>
      <c r="E1513" s="325" t="s">
        <v>1454</v>
      </c>
    </row>
    <row r="1514" spans="1:5" hidden="1" x14ac:dyDescent="0.2">
      <c r="A1514" s="359"/>
      <c r="B1514" s="360"/>
      <c r="C1514" s="361"/>
      <c r="D1514" s="362"/>
      <c r="E1514" s="326" t="s">
        <v>1455</v>
      </c>
    </row>
    <row r="1515" spans="1:5" hidden="1" x14ac:dyDescent="0.2">
      <c r="A1515" s="343" t="s">
        <v>2193</v>
      </c>
      <c r="B1515" s="345" t="s">
        <v>2190</v>
      </c>
      <c r="C1515" s="346"/>
      <c r="D1515" s="349" t="s">
        <v>61</v>
      </c>
      <c r="E1515" s="327" t="s">
        <v>1454</v>
      </c>
    </row>
    <row r="1516" spans="1:5" hidden="1" x14ac:dyDescent="0.2">
      <c r="A1516" s="344"/>
      <c r="B1516" s="347"/>
      <c r="C1516" s="348"/>
      <c r="D1516" s="350"/>
      <c r="E1516" s="328" t="s">
        <v>1455</v>
      </c>
    </row>
    <row r="1517" spans="1:5" hidden="1" x14ac:dyDescent="0.2">
      <c r="A1517" s="351" t="s">
        <v>2194</v>
      </c>
      <c r="B1517" s="353" t="s">
        <v>2190</v>
      </c>
      <c r="C1517" s="354"/>
      <c r="D1517" s="357" t="s">
        <v>61</v>
      </c>
      <c r="E1517" s="325" t="s">
        <v>1454</v>
      </c>
    </row>
    <row r="1518" spans="1:5" hidden="1" x14ac:dyDescent="0.2">
      <c r="A1518" s="359"/>
      <c r="B1518" s="360"/>
      <c r="C1518" s="361"/>
      <c r="D1518" s="362"/>
      <c r="E1518" s="326" t="s">
        <v>1455</v>
      </c>
    </row>
    <row r="1519" spans="1:5" hidden="1" x14ac:dyDescent="0.2">
      <c r="A1519" s="343" t="s">
        <v>2195</v>
      </c>
      <c r="B1519" s="345" t="s">
        <v>2190</v>
      </c>
      <c r="C1519" s="346"/>
      <c r="D1519" s="349" t="s">
        <v>61</v>
      </c>
      <c r="E1519" s="327" t="s">
        <v>1454</v>
      </c>
    </row>
    <row r="1520" spans="1:5" hidden="1" x14ac:dyDescent="0.2">
      <c r="A1520" s="344"/>
      <c r="B1520" s="347"/>
      <c r="C1520" s="348"/>
      <c r="D1520" s="350"/>
      <c r="E1520" s="328" t="s">
        <v>1455</v>
      </c>
    </row>
    <row r="1521" spans="1:5" hidden="1" x14ac:dyDescent="0.2">
      <c r="A1521" s="351" t="s">
        <v>2196</v>
      </c>
      <c r="B1521" s="353" t="s">
        <v>2190</v>
      </c>
      <c r="C1521" s="354"/>
      <c r="D1521" s="357" t="s">
        <v>61</v>
      </c>
      <c r="E1521" s="325" t="s">
        <v>1454</v>
      </c>
    </row>
    <row r="1522" spans="1:5" hidden="1" x14ac:dyDescent="0.2">
      <c r="A1522" s="359"/>
      <c r="B1522" s="360"/>
      <c r="C1522" s="361"/>
      <c r="D1522" s="362"/>
      <c r="E1522" s="326" t="s">
        <v>1455</v>
      </c>
    </row>
    <row r="1523" spans="1:5" hidden="1" x14ac:dyDescent="0.2">
      <c r="A1523" s="343" t="s">
        <v>1878</v>
      </c>
      <c r="B1523" s="345" t="s">
        <v>2190</v>
      </c>
      <c r="C1523" s="346"/>
      <c r="D1523" s="349" t="s">
        <v>61</v>
      </c>
      <c r="E1523" s="327" t="s">
        <v>1454</v>
      </c>
    </row>
    <row r="1524" spans="1:5" hidden="1" x14ac:dyDescent="0.2">
      <c r="A1524" s="344"/>
      <c r="B1524" s="347"/>
      <c r="C1524" s="348"/>
      <c r="D1524" s="350"/>
      <c r="E1524" s="328" t="s">
        <v>1455</v>
      </c>
    </row>
    <row r="1525" spans="1:5" hidden="1" x14ac:dyDescent="0.2">
      <c r="A1525" s="351" t="s">
        <v>2197</v>
      </c>
      <c r="B1525" s="353" t="s">
        <v>2190</v>
      </c>
      <c r="C1525" s="354"/>
      <c r="D1525" s="357" t="s">
        <v>61</v>
      </c>
      <c r="E1525" s="325" t="s">
        <v>1454</v>
      </c>
    </row>
    <row r="1526" spans="1:5" hidden="1" x14ac:dyDescent="0.2">
      <c r="A1526" s="359"/>
      <c r="B1526" s="360"/>
      <c r="C1526" s="361"/>
      <c r="D1526" s="362"/>
      <c r="E1526" s="326" t="s">
        <v>1455</v>
      </c>
    </row>
    <row r="1527" spans="1:5" hidden="1" x14ac:dyDescent="0.2">
      <c r="A1527" s="343" t="s">
        <v>2198</v>
      </c>
      <c r="B1527" s="345" t="s">
        <v>2190</v>
      </c>
      <c r="C1527" s="346"/>
      <c r="D1527" s="349" t="s">
        <v>61</v>
      </c>
      <c r="E1527" s="327" t="s">
        <v>1454</v>
      </c>
    </row>
    <row r="1528" spans="1:5" hidden="1" x14ac:dyDescent="0.2">
      <c r="A1528" s="344"/>
      <c r="B1528" s="347"/>
      <c r="C1528" s="348"/>
      <c r="D1528" s="350"/>
      <c r="E1528" s="328" t="s">
        <v>1455</v>
      </c>
    </row>
    <row r="1529" spans="1:5" hidden="1" x14ac:dyDescent="0.2">
      <c r="A1529" s="351" t="s">
        <v>2199</v>
      </c>
      <c r="B1529" s="353" t="s">
        <v>2190</v>
      </c>
      <c r="C1529" s="354"/>
      <c r="D1529" s="357" t="s">
        <v>61</v>
      </c>
      <c r="E1529" s="325" t="s">
        <v>1454</v>
      </c>
    </row>
    <row r="1530" spans="1:5" hidden="1" x14ac:dyDescent="0.2">
      <c r="A1530" s="359"/>
      <c r="B1530" s="360"/>
      <c r="C1530" s="361"/>
      <c r="D1530" s="362"/>
      <c r="E1530" s="326" t="s">
        <v>1455</v>
      </c>
    </row>
    <row r="1531" spans="1:5" hidden="1" x14ac:dyDescent="0.2">
      <c r="A1531" s="343" t="s">
        <v>2200</v>
      </c>
      <c r="B1531" s="345" t="s">
        <v>2201</v>
      </c>
      <c r="C1531" s="346"/>
      <c r="D1531" s="349" t="s">
        <v>61</v>
      </c>
      <c r="E1531" s="327" t="s">
        <v>1454</v>
      </c>
    </row>
    <row r="1532" spans="1:5" hidden="1" x14ac:dyDescent="0.2">
      <c r="A1532" s="344"/>
      <c r="B1532" s="347"/>
      <c r="C1532" s="348"/>
      <c r="D1532" s="350"/>
      <c r="E1532" s="328" t="s">
        <v>1455</v>
      </c>
    </row>
    <row r="1533" spans="1:5" hidden="1" x14ac:dyDescent="0.2">
      <c r="A1533" s="351" t="s">
        <v>2202</v>
      </c>
      <c r="B1533" s="353" t="s">
        <v>2201</v>
      </c>
      <c r="C1533" s="354"/>
      <c r="D1533" s="357" t="s">
        <v>61</v>
      </c>
      <c r="E1533" s="325" t="s">
        <v>1454</v>
      </c>
    </row>
    <row r="1534" spans="1:5" hidden="1" x14ac:dyDescent="0.2">
      <c r="A1534" s="359"/>
      <c r="B1534" s="360"/>
      <c r="C1534" s="361"/>
      <c r="D1534" s="362"/>
      <c r="E1534" s="326" t="s">
        <v>1455</v>
      </c>
    </row>
    <row r="1535" spans="1:5" hidden="1" x14ac:dyDescent="0.2">
      <c r="A1535" s="343" t="s">
        <v>2203</v>
      </c>
      <c r="B1535" s="345" t="s">
        <v>2201</v>
      </c>
      <c r="C1535" s="346"/>
      <c r="D1535" s="349" t="s">
        <v>61</v>
      </c>
      <c r="E1535" s="327" t="s">
        <v>1454</v>
      </c>
    </row>
    <row r="1536" spans="1:5" hidden="1" x14ac:dyDescent="0.2">
      <c r="A1536" s="344"/>
      <c r="B1536" s="347"/>
      <c r="C1536" s="348"/>
      <c r="D1536" s="350"/>
      <c r="E1536" s="328" t="s">
        <v>1455</v>
      </c>
    </row>
    <row r="1537" spans="1:5" hidden="1" x14ac:dyDescent="0.2">
      <c r="A1537" s="351" t="s">
        <v>2204</v>
      </c>
      <c r="B1537" s="353" t="s">
        <v>2201</v>
      </c>
      <c r="C1537" s="354"/>
      <c r="D1537" s="357" t="s">
        <v>61</v>
      </c>
      <c r="E1537" s="325" t="s">
        <v>1454</v>
      </c>
    </row>
    <row r="1538" spans="1:5" hidden="1" x14ac:dyDescent="0.2">
      <c r="A1538" s="359"/>
      <c r="B1538" s="360"/>
      <c r="C1538" s="361"/>
      <c r="D1538" s="362"/>
      <c r="E1538" s="326" t="s">
        <v>1455</v>
      </c>
    </row>
    <row r="1539" spans="1:5" hidden="1" x14ac:dyDescent="0.2">
      <c r="A1539" s="343" t="s">
        <v>2205</v>
      </c>
      <c r="B1539" s="345" t="s">
        <v>2201</v>
      </c>
      <c r="C1539" s="346"/>
      <c r="D1539" s="349" t="s">
        <v>61</v>
      </c>
      <c r="E1539" s="327" t="s">
        <v>1454</v>
      </c>
    </row>
    <row r="1540" spans="1:5" hidden="1" x14ac:dyDescent="0.2">
      <c r="A1540" s="344"/>
      <c r="B1540" s="347"/>
      <c r="C1540" s="348"/>
      <c r="D1540" s="350"/>
      <c r="E1540" s="328" t="s">
        <v>1455</v>
      </c>
    </row>
    <row r="1541" spans="1:5" hidden="1" x14ac:dyDescent="0.2">
      <c r="A1541" s="351" t="s">
        <v>2206</v>
      </c>
      <c r="B1541" s="353" t="s">
        <v>2201</v>
      </c>
      <c r="C1541" s="354"/>
      <c r="D1541" s="357" t="s">
        <v>61</v>
      </c>
      <c r="E1541" s="325" t="s">
        <v>1454</v>
      </c>
    </row>
    <row r="1542" spans="1:5" hidden="1" x14ac:dyDescent="0.2">
      <c r="A1542" s="359"/>
      <c r="B1542" s="360"/>
      <c r="C1542" s="361"/>
      <c r="D1542" s="362"/>
      <c r="E1542" s="326" t="s">
        <v>1455</v>
      </c>
    </row>
    <row r="1543" spans="1:5" hidden="1" x14ac:dyDescent="0.2">
      <c r="A1543" s="343" t="s">
        <v>2207</v>
      </c>
      <c r="B1543" s="345" t="s">
        <v>2201</v>
      </c>
      <c r="C1543" s="346"/>
      <c r="D1543" s="349" t="s">
        <v>61</v>
      </c>
      <c r="E1543" s="327" t="s">
        <v>1454</v>
      </c>
    </row>
    <row r="1544" spans="1:5" hidden="1" x14ac:dyDescent="0.2">
      <c r="A1544" s="344"/>
      <c r="B1544" s="347"/>
      <c r="C1544" s="348"/>
      <c r="D1544" s="350"/>
      <c r="E1544" s="328" t="s">
        <v>1455</v>
      </c>
    </row>
    <row r="1545" spans="1:5" hidden="1" x14ac:dyDescent="0.2">
      <c r="A1545" s="351" t="s">
        <v>2133</v>
      </c>
      <c r="B1545" s="353"/>
      <c r="C1545" s="354"/>
      <c r="D1545" s="357" t="s">
        <v>61</v>
      </c>
      <c r="E1545" s="325" t="s">
        <v>1454</v>
      </c>
    </row>
    <row r="1546" spans="1:5" hidden="1" x14ac:dyDescent="0.2">
      <c r="A1546" s="359"/>
      <c r="B1546" s="360"/>
      <c r="C1546" s="361"/>
      <c r="D1546" s="362"/>
      <c r="E1546" s="326" t="s">
        <v>1455</v>
      </c>
    </row>
    <row r="1547" spans="1:5" hidden="1" x14ac:dyDescent="0.2">
      <c r="A1547" s="343" t="s">
        <v>2152</v>
      </c>
      <c r="B1547" s="345"/>
      <c r="C1547" s="346"/>
      <c r="D1547" s="349" t="s">
        <v>61</v>
      </c>
      <c r="E1547" s="327" t="s">
        <v>1454</v>
      </c>
    </row>
    <row r="1548" spans="1:5" hidden="1" x14ac:dyDescent="0.2">
      <c r="A1548" s="344"/>
      <c r="B1548" s="347"/>
      <c r="C1548" s="348"/>
      <c r="D1548" s="350"/>
      <c r="E1548" s="328" t="s">
        <v>1455</v>
      </c>
    </row>
    <row r="1549" spans="1:5" hidden="1" x14ac:dyDescent="0.2">
      <c r="A1549" s="351" t="s">
        <v>2163</v>
      </c>
      <c r="B1549" s="353"/>
      <c r="C1549" s="354"/>
      <c r="D1549" s="357" t="s">
        <v>61</v>
      </c>
      <c r="E1549" s="325" t="s">
        <v>1454</v>
      </c>
    </row>
    <row r="1550" spans="1:5" hidden="1" x14ac:dyDescent="0.2">
      <c r="A1550" s="359"/>
      <c r="B1550" s="360"/>
      <c r="C1550" s="361"/>
      <c r="D1550" s="362"/>
      <c r="E1550" s="326" t="s">
        <v>1455</v>
      </c>
    </row>
    <row r="1551" spans="1:5" hidden="1" x14ac:dyDescent="0.2">
      <c r="A1551" s="343" t="s">
        <v>2177</v>
      </c>
      <c r="B1551" s="345"/>
      <c r="C1551" s="346"/>
      <c r="D1551" s="349" t="s">
        <v>61</v>
      </c>
      <c r="E1551" s="327" t="s">
        <v>1454</v>
      </c>
    </row>
    <row r="1552" spans="1:5" hidden="1" x14ac:dyDescent="0.2">
      <c r="A1552" s="344"/>
      <c r="B1552" s="347"/>
      <c r="C1552" s="348"/>
      <c r="D1552" s="350"/>
      <c r="E1552" s="328" t="s">
        <v>1455</v>
      </c>
    </row>
    <row r="1553" spans="1:5" hidden="1" x14ac:dyDescent="0.2">
      <c r="A1553" s="351" t="s">
        <v>2190</v>
      </c>
      <c r="B1553" s="353"/>
      <c r="C1553" s="354"/>
      <c r="D1553" s="357" t="s">
        <v>61</v>
      </c>
      <c r="E1553" s="325" t="s">
        <v>1454</v>
      </c>
    </row>
    <row r="1554" spans="1:5" hidden="1" x14ac:dyDescent="0.2">
      <c r="A1554" s="359"/>
      <c r="B1554" s="360"/>
      <c r="C1554" s="361"/>
      <c r="D1554" s="362"/>
      <c r="E1554" s="326" t="s">
        <v>1455</v>
      </c>
    </row>
    <row r="1555" spans="1:5" hidden="1" x14ac:dyDescent="0.2">
      <c r="A1555" s="343" t="s">
        <v>2208</v>
      </c>
      <c r="B1555" s="345" t="s">
        <v>2190</v>
      </c>
      <c r="C1555" s="346"/>
      <c r="D1555" s="349" t="s">
        <v>61</v>
      </c>
      <c r="E1555" s="327" t="s">
        <v>1454</v>
      </c>
    </row>
    <row r="1556" spans="1:5" hidden="1" x14ac:dyDescent="0.2">
      <c r="A1556" s="344"/>
      <c r="B1556" s="347"/>
      <c r="C1556" s="348"/>
      <c r="D1556" s="350"/>
      <c r="E1556" s="328" t="s">
        <v>1455</v>
      </c>
    </row>
    <row r="1557" spans="1:5" hidden="1" x14ac:dyDescent="0.2">
      <c r="A1557" s="351" t="s">
        <v>2182</v>
      </c>
      <c r="B1557" s="353" t="s">
        <v>2133</v>
      </c>
      <c r="C1557" s="354"/>
      <c r="D1557" s="357" t="s">
        <v>61</v>
      </c>
      <c r="E1557" s="325" t="s">
        <v>1454</v>
      </c>
    </row>
    <row r="1558" spans="1:5" hidden="1" x14ac:dyDescent="0.2">
      <c r="A1558" s="359"/>
      <c r="B1558" s="360"/>
      <c r="C1558" s="361"/>
      <c r="D1558" s="362"/>
      <c r="E1558" s="326" t="s">
        <v>1455</v>
      </c>
    </row>
    <row r="1559" spans="1:5" hidden="1" x14ac:dyDescent="0.2">
      <c r="A1559" s="343" t="s">
        <v>2209</v>
      </c>
      <c r="B1559" s="345" t="s">
        <v>2177</v>
      </c>
      <c r="C1559" s="346"/>
      <c r="D1559" s="349" t="s">
        <v>61</v>
      </c>
      <c r="E1559" s="327" t="s">
        <v>1454</v>
      </c>
    </row>
    <row r="1560" spans="1:5" hidden="1" x14ac:dyDescent="0.2">
      <c r="A1560" s="344"/>
      <c r="B1560" s="347"/>
      <c r="C1560" s="348"/>
      <c r="D1560" s="350"/>
      <c r="E1560" s="328" t="s">
        <v>1455</v>
      </c>
    </row>
    <row r="1561" spans="1:5" hidden="1" x14ac:dyDescent="0.2">
      <c r="A1561" s="351" t="s">
        <v>2210</v>
      </c>
      <c r="B1561" s="353" t="s">
        <v>2190</v>
      </c>
      <c r="C1561" s="354"/>
      <c r="D1561" s="357" t="s">
        <v>61</v>
      </c>
      <c r="E1561" s="325" t="s">
        <v>1454</v>
      </c>
    </row>
    <row r="1562" spans="1:5" hidden="1" x14ac:dyDescent="0.2">
      <c r="A1562" s="359"/>
      <c r="B1562" s="360"/>
      <c r="C1562" s="361"/>
      <c r="D1562" s="362"/>
      <c r="E1562" s="326" t="s">
        <v>1455</v>
      </c>
    </row>
    <row r="1563" spans="1:5" hidden="1" x14ac:dyDescent="0.2">
      <c r="A1563" s="343" t="s">
        <v>1837</v>
      </c>
      <c r="B1563" s="345" t="s">
        <v>2152</v>
      </c>
      <c r="C1563" s="346"/>
      <c r="D1563" s="349" t="s">
        <v>61</v>
      </c>
      <c r="E1563" s="327" t="s">
        <v>1454</v>
      </c>
    </row>
    <row r="1564" spans="1:5" hidden="1" x14ac:dyDescent="0.2">
      <c r="A1564" s="344"/>
      <c r="B1564" s="347"/>
      <c r="C1564" s="348"/>
      <c r="D1564" s="350"/>
      <c r="E1564" s="328" t="s">
        <v>1455</v>
      </c>
    </row>
    <row r="1565" spans="1:5" hidden="1" x14ac:dyDescent="0.2">
      <c r="A1565" s="351" t="s">
        <v>2201</v>
      </c>
      <c r="B1565" s="353"/>
      <c r="C1565" s="354"/>
      <c r="D1565" s="357" t="s">
        <v>61</v>
      </c>
      <c r="E1565" s="325" t="s">
        <v>1454</v>
      </c>
    </row>
    <row r="1566" spans="1:5" hidden="1" x14ac:dyDescent="0.2">
      <c r="A1566" s="359"/>
      <c r="B1566" s="360"/>
      <c r="C1566" s="361"/>
      <c r="D1566" s="362"/>
      <c r="E1566" s="326" t="s">
        <v>1455</v>
      </c>
    </row>
    <row r="1567" spans="1:5" x14ac:dyDescent="0.2">
      <c r="A1567" s="323" t="s">
        <v>2211</v>
      </c>
      <c r="B1567" s="365"/>
      <c r="C1567" s="366"/>
      <c r="D1567" s="313" t="s">
        <v>62</v>
      </c>
      <c r="E1567" s="324"/>
    </row>
    <row r="1568" spans="1:5" x14ac:dyDescent="0.2">
      <c r="A1568" s="321" t="s">
        <v>2212</v>
      </c>
      <c r="B1568" s="363"/>
      <c r="C1568" s="364"/>
      <c r="D1568" s="312" t="s">
        <v>62</v>
      </c>
      <c r="E1568" s="322"/>
    </row>
    <row r="1569" spans="1:5" x14ac:dyDescent="0.2">
      <c r="A1569" s="323" t="s">
        <v>2213</v>
      </c>
      <c r="B1569" s="365"/>
      <c r="C1569" s="366"/>
      <c r="D1569" s="313" t="s">
        <v>62</v>
      </c>
      <c r="E1569" s="324"/>
    </row>
    <row r="1570" spans="1:5" x14ac:dyDescent="0.2">
      <c r="A1570" s="321" t="s">
        <v>2214</v>
      </c>
      <c r="B1570" s="363"/>
      <c r="C1570" s="364"/>
      <c r="D1570" s="312" t="s">
        <v>62</v>
      </c>
      <c r="E1570" s="322"/>
    </row>
    <row r="1571" spans="1:5" x14ac:dyDescent="0.2">
      <c r="A1571" s="323" t="s">
        <v>2215</v>
      </c>
      <c r="B1571" s="365"/>
      <c r="C1571" s="366"/>
      <c r="D1571" s="313" t="s">
        <v>62</v>
      </c>
      <c r="E1571" s="324"/>
    </row>
    <row r="1572" spans="1:5" x14ac:dyDescent="0.2">
      <c r="A1572" s="321" t="s">
        <v>2216</v>
      </c>
      <c r="B1572" s="363"/>
      <c r="C1572" s="364"/>
      <c r="D1572" s="312" t="s">
        <v>62</v>
      </c>
      <c r="E1572" s="322"/>
    </row>
    <row r="1573" spans="1:5" x14ac:dyDescent="0.2">
      <c r="A1573" s="323" t="s">
        <v>2217</v>
      </c>
      <c r="B1573" s="365"/>
      <c r="C1573" s="366"/>
      <c r="D1573" s="313" t="s">
        <v>62</v>
      </c>
      <c r="E1573" s="324"/>
    </row>
    <row r="1574" spans="1:5" x14ac:dyDescent="0.2">
      <c r="A1574" s="321" t="s">
        <v>2218</v>
      </c>
      <c r="B1574" s="363"/>
      <c r="C1574" s="364"/>
      <c r="D1574" s="312" t="s">
        <v>62</v>
      </c>
      <c r="E1574" s="322"/>
    </row>
    <row r="1575" spans="1:5" x14ac:dyDescent="0.2">
      <c r="A1575" s="323" t="s">
        <v>2219</v>
      </c>
      <c r="B1575" s="365"/>
      <c r="C1575" s="366"/>
      <c r="D1575" s="313" t="s">
        <v>62</v>
      </c>
      <c r="E1575" s="324"/>
    </row>
    <row r="1576" spans="1:5" x14ac:dyDescent="0.2">
      <c r="A1576" s="321" t="s">
        <v>2220</v>
      </c>
      <c r="B1576" s="363"/>
      <c r="C1576" s="364"/>
      <c r="D1576" s="312" t="s">
        <v>62</v>
      </c>
      <c r="E1576" s="322"/>
    </row>
    <row r="1577" spans="1:5" x14ac:dyDescent="0.2">
      <c r="A1577" s="323" t="s">
        <v>2221</v>
      </c>
      <c r="B1577" s="365"/>
      <c r="C1577" s="366"/>
      <c r="D1577" s="313" t="s">
        <v>62</v>
      </c>
      <c r="E1577" s="324"/>
    </row>
    <row r="1578" spans="1:5" hidden="1" x14ac:dyDescent="0.2">
      <c r="A1578" s="351" t="s">
        <v>2222</v>
      </c>
      <c r="B1578" s="353"/>
      <c r="C1578" s="354"/>
      <c r="D1578" s="357" t="s">
        <v>62</v>
      </c>
      <c r="E1578" s="325" t="s">
        <v>1454</v>
      </c>
    </row>
    <row r="1579" spans="1:5" hidden="1" x14ac:dyDescent="0.2">
      <c r="A1579" s="359"/>
      <c r="B1579" s="360"/>
      <c r="C1579" s="361"/>
      <c r="D1579" s="362"/>
      <c r="E1579" s="326" t="s">
        <v>1455</v>
      </c>
    </row>
    <row r="1580" spans="1:5" x14ac:dyDescent="0.2">
      <c r="A1580" s="323" t="s">
        <v>2223</v>
      </c>
      <c r="B1580" s="365"/>
      <c r="C1580" s="366"/>
      <c r="D1580" s="313" t="s">
        <v>62</v>
      </c>
      <c r="E1580" s="324"/>
    </row>
    <row r="1581" spans="1:5" x14ac:dyDescent="0.2">
      <c r="A1581" s="321" t="s">
        <v>2224</v>
      </c>
      <c r="B1581" s="363"/>
      <c r="C1581" s="364"/>
      <c r="D1581" s="312" t="s">
        <v>62</v>
      </c>
      <c r="E1581" s="322"/>
    </row>
    <row r="1582" spans="1:5" x14ac:dyDescent="0.2">
      <c r="A1582" s="323" t="s">
        <v>2225</v>
      </c>
      <c r="B1582" s="365"/>
      <c r="C1582" s="366"/>
      <c r="D1582" s="313" t="s">
        <v>62</v>
      </c>
      <c r="E1582" s="324"/>
    </row>
    <row r="1583" spans="1:5" x14ac:dyDescent="0.2">
      <c r="A1583" s="321" t="s">
        <v>2226</v>
      </c>
      <c r="B1583" s="363"/>
      <c r="C1583" s="364"/>
      <c r="D1583" s="312" t="s">
        <v>62</v>
      </c>
      <c r="E1583" s="322"/>
    </row>
    <row r="1584" spans="1:5" x14ac:dyDescent="0.2">
      <c r="A1584" s="323" t="s">
        <v>2227</v>
      </c>
      <c r="B1584" s="365"/>
      <c r="C1584" s="366"/>
      <c r="D1584" s="313" t="s">
        <v>62</v>
      </c>
      <c r="E1584" s="324"/>
    </row>
    <row r="1585" spans="1:5" x14ac:dyDescent="0.2">
      <c r="A1585" s="321" t="s">
        <v>2228</v>
      </c>
      <c r="B1585" s="363"/>
      <c r="C1585" s="364"/>
      <c r="D1585" s="312" t="s">
        <v>62</v>
      </c>
      <c r="E1585" s="322"/>
    </row>
    <row r="1586" spans="1:5" x14ac:dyDescent="0.2">
      <c r="A1586" s="323" t="s">
        <v>2229</v>
      </c>
      <c r="B1586" s="365"/>
      <c r="C1586" s="366"/>
      <c r="D1586" s="313" t="s">
        <v>62</v>
      </c>
      <c r="E1586" s="324"/>
    </row>
    <row r="1587" spans="1:5" hidden="1" x14ac:dyDescent="0.2">
      <c r="A1587" s="351" t="s">
        <v>2230</v>
      </c>
      <c r="B1587" s="353" t="s">
        <v>2231</v>
      </c>
      <c r="C1587" s="354"/>
      <c r="D1587" s="357" t="s">
        <v>62</v>
      </c>
      <c r="E1587" s="325" t="s">
        <v>1454</v>
      </c>
    </row>
    <row r="1588" spans="1:5" hidden="1" x14ac:dyDescent="0.2">
      <c r="A1588" s="359"/>
      <c r="B1588" s="360"/>
      <c r="C1588" s="361"/>
      <c r="D1588" s="362"/>
      <c r="E1588" s="326" t="s">
        <v>1455</v>
      </c>
    </row>
    <row r="1589" spans="1:5" hidden="1" x14ac:dyDescent="0.2">
      <c r="A1589" s="343" t="s">
        <v>2232</v>
      </c>
      <c r="B1589" s="345" t="s">
        <v>2231</v>
      </c>
      <c r="C1589" s="346"/>
      <c r="D1589" s="349" t="s">
        <v>62</v>
      </c>
      <c r="E1589" s="327" t="s">
        <v>1454</v>
      </c>
    </row>
    <row r="1590" spans="1:5" hidden="1" x14ac:dyDescent="0.2">
      <c r="A1590" s="344"/>
      <c r="B1590" s="347"/>
      <c r="C1590" s="348"/>
      <c r="D1590" s="350"/>
      <c r="E1590" s="328" t="s">
        <v>1455</v>
      </c>
    </row>
    <row r="1591" spans="1:5" hidden="1" x14ac:dyDescent="0.2">
      <c r="A1591" s="351" t="s">
        <v>2233</v>
      </c>
      <c r="B1591" s="353" t="s">
        <v>2231</v>
      </c>
      <c r="C1591" s="354"/>
      <c r="D1591" s="357" t="s">
        <v>62</v>
      </c>
      <c r="E1591" s="325" t="s">
        <v>1454</v>
      </c>
    </row>
    <row r="1592" spans="1:5" hidden="1" x14ac:dyDescent="0.2">
      <c r="A1592" s="359"/>
      <c r="B1592" s="360"/>
      <c r="C1592" s="361"/>
      <c r="D1592" s="362"/>
      <c r="E1592" s="326" t="s">
        <v>1455</v>
      </c>
    </row>
    <row r="1593" spans="1:5" hidden="1" x14ac:dyDescent="0.2">
      <c r="A1593" s="343" t="s">
        <v>2234</v>
      </c>
      <c r="B1593" s="345" t="s">
        <v>2231</v>
      </c>
      <c r="C1593" s="346"/>
      <c r="D1593" s="349" t="s">
        <v>62</v>
      </c>
      <c r="E1593" s="327" t="s">
        <v>1454</v>
      </c>
    </row>
    <row r="1594" spans="1:5" hidden="1" x14ac:dyDescent="0.2">
      <c r="A1594" s="344"/>
      <c r="B1594" s="347"/>
      <c r="C1594" s="348"/>
      <c r="D1594" s="350"/>
      <c r="E1594" s="328" t="s">
        <v>1455</v>
      </c>
    </row>
    <row r="1595" spans="1:5" hidden="1" x14ac:dyDescent="0.2">
      <c r="A1595" s="351" t="s">
        <v>2235</v>
      </c>
      <c r="B1595" s="353" t="s">
        <v>2231</v>
      </c>
      <c r="C1595" s="354"/>
      <c r="D1595" s="357" t="s">
        <v>62</v>
      </c>
      <c r="E1595" s="325" t="s">
        <v>1454</v>
      </c>
    </row>
    <row r="1596" spans="1:5" hidden="1" x14ac:dyDescent="0.2">
      <c r="A1596" s="359"/>
      <c r="B1596" s="360"/>
      <c r="C1596" s="361"/>
      <c r="D1596" s="362"/>
      <c r="E1596" s="326" t="s">
        <v>1455</v>
      </c>
    </row>
    <row r="1597" spans="1:5" hidden="1" x14ac:dyDescent="0.2">
      <c r="A1597" s="343" t="s">
        <v>2236</v>
      </c>
      <c r="B1597" s="345" t="s">
        <v>2231</v>
      </c>
      <c r="C1597" s="346"/>
      <c r="D1597" s="349" t="s">
        <v>62</v>
      </c>
      <c r="E1597" s="327" t="s">
        <v>1454</v>
      </c>
    </row>
    <row r="1598" spans="1:5" hidden="1" x14ac:dyDescent="0.2">
      <c r="A1598" s="344"/>
      <c r="B1598" s="347"/>
      <c r="C1598" s="348"/>
      <c r="D1598" s="350"/>
      <c r="E1598" s="328" t="s">
        <v>1455</v>
      </c>
    </row>
    <row r="1599" spans="1:5" hidden="1" x14ac:dyDescent="0.2">
      <c r="A1599" s="351" t="s">
        <v>2237</v>
      </c>
      <c r="B1599" s="353" t="s">
        <v>2231</v>
      </c>
      <c r="C1599" s="354"/>
      <c r="D1599" s="357" t="s">
        <v>62</v>
      </c>
      <c r="E1599" s="325" t="s">
        <v>1454</v>
      </c>
    </row>
    <row r="1600" spans="1:5" hidden="1" x14ac:dyDescent="0.2">
      <c r="A1600" s="359"/>
      <c r="B1600" s="360"/>
      <c r="C1600" s="361"/>
      <c r="D1600" s="362"/>
      <c r="E1600" s="326" t="s">
        <v>1455</v>
      </c>
    </row>
    <row r="1601" spans="1:5" hidden="1" x14ac:dyDescent="0.2">
      <c r="A1601" s="343" t="s">
        <v>2238</v>
      </c>
      <c r="B1601" s="345" t="s">
        <v>2231</v>
      </c>
      <c r="C1601" s="346"/>
      <c r="D1601" s="349" t="s">
        <v>62</v>
      </c>
      <c r="E1601" s="327" t="s">
        <v>1454</v>
      </c>
    </row>
    <row r="1602" spans="1:5" hidden="1" x14ac:dyDescent="0.2">
      <c r="A1602" s="344"/>
      <c r="B1602" s="347"/>
      <c r="C1602" s="348"/>
      <c r="D1602" s="350"/>
      <c r="E1602" s="328" t="s">
        <v>1455</v>
      </c>
    </row>
    <row r="1603" spans="1:5" hidden="1" x14ac:dyDescent="0.2">
      <c r="A1603" s="351" t="s">
        <v>2239</v>
      </c>
      <c r="B1603" s="353" t="s">
        <v>2231</v>
      </c>
      <c r="C1603" s="354"/>
      <c r="D1603" s="357" t="s">
        <v>62</v>
      </c>
      <c r="E1603" s="325" t="s">
        <v>1454</v>
      </c>
    </row>
    <row r="1604" spans="1:5" hidden="1" x14ac:dyDescent="0.2">
      <c r="A1604" s="359"/>
      <c r="B1604" s="360"/>
      <c r="C1604" s="361"/>
      <c r="D1604" s="362"/>
      <c r="E1604" s="326" t="s">
        <v>1455</v>
      </c>
    </row>
    <row r="1605" spans="1:5" hidden="1" x14ac:dyDescent="0.2">
      <c r="A1605" s="343" t="s">
        <v>2240</v>
      </c>
      <c r="B1605" s="345" t="s">
        <v>2231</v>
      </c>
      <c r="C1605" s="346"/>
      <c r="D1605" s="349" t="s">
        <v>62</v>
      </c>
      <c r="E1605" s="327" t="s">
        <v>1454</v>
      </c>
    </row>
    <row r="1606" spans="1:5" hidden="1" x14ac:dyDescent="0.2">
      <c r="A1606" s="344"/>
      <c r="B1606" s="347"/>
      <c r="C1606" s="348"/>
      <c r="D1606" s="350"/>
      <c r="E1606" s="328" t="s">
        <v>1455</v>
      </c>
    </row>
    <row r="1607" spans="1:5" hidden="1" x14ac:dyDescent="0.2">
      <c r="A1607" s="351" t="s">
        <v>2241</v>
      </c>
      <c r="B1607" s="353" t="s">
        <v>2231</v>
      </c>
      <c r="C1607" s="354"/>
      <c r="D1607" s="357" t="s">
        <v>62</v>
      </c>
      <c r="E1607" s="325" t="s">
        <v>1454</v>
      </c>
    </row>
    <row r="1608" spans="1:5" hidden="1" x14ac:dyDescent="0.2">
      <c r="A1608" s="359"/>
      <c r="B1608" s="360"/>
      <c r="C1608" s="361"/>
      <c r="D1608" s="362"/>
      <c r="E1608" s="326" t="s">
        <v>1455</v>
      </c>
    </row>
    <row r="1609" spans="1:5" hidden="1" x14ac:dyDescent="0.2">
      <c r="A1609" s="343" t="s">
        <v>2242</v>
      </c>
      <c r="B1609" s="345" t="s">
        <v>2231</v>
      </c>
      <c r="C1609" s="346"/>
      <c r="D1609" s="349" t="s">
        <v>62</v>
      </c>
      <c r="E1609" s="327" t="s">
        <v>1454</v>
      </c>
    </row>
    <row r="1610" spans="1:5" hidden="1" x14ac:dyDescent="0.2">
      <c r="A1610" s="344"/>
      <c r="B1610" s="347"/>
      <c r="C1610" s="348"/>
      <c r="D1610" s="350"/>
      <c r="E1610" s="328" t="s">
        <v>1455</v>
      </c>
    </row>
    <row r="1611" spans="1:5" hidden="1" x14ac:dyDescent="0.2">
      <c r="A1611" s="351" t="s">
        <v>2243</v>
      </c>
      <c r="B1611" s="353" t="s">
        <v>2231</v>
      </c>
      <c r="C1611" s="354"/>
      <c r="D1611" s="357" t="s">
        <v>62</v>
      </c>
      <c r="E1611" s="325" t="s">
        <v>1454</v>
      </c>
    </row>
    <row r="1612" spans="1:5" hidden="1" x14ac:dyDescent="0.2">
      <c r="A1612" s="359"/>
      <c r="B1612" s="360"/>
      <c r="C1612" s="361"/>
      <c r="D1612" s="362"/>
      <c r="E1612" s="326" t="s">
        <v>1455</v>
      </c>
    </row>
    <row r="1613" spans="1:5" hidden="1" x14ac:dyDescent="0.2">
      <c r="A1613" s="343" t="s">
        <v>2244</v>
      </c>
      <c r="B1613" s="345" t="s">
        <v>2231</v>
      </c>
      <c r="C1613" s="346"/>
      <c r="D1613" s="349" t="s">
        <v>62</v>
      </c>
      <c r="E1613" s="327" t="s">
        <v>1454</v>
      </c>
    </row>
    <row r="1614" spans="1:5" hidden="1" x14ac:dyDescent="0.2">
      <c r="A1614" s="344"/>
      <c r="B1614" s="347"/>
      <c r="C1614" s="348"/>
      <c r="D1614" s="350"/>
      <c r="E1614" s="328" t="s">
        <v>1455</v>
      </c>
    </row>
    <row r="1615" spans="1:5" hidden="1" x14ac:dyDescent="0.2">
      <c r="A1615" s="351" t="s">
        <v>2245</v>
      </c>
      <c r="B1615" s="353" t="s">
        <v>2231</v>
      </c>
      <c r="C1615" s="354"/>
      <c r="D1615" s="357" t="s">
        <v>62</v>
      </c>
      <c r="E1615" s="325" t="s">
        <v>1454</v>
      </c>
    </row>
    <row r="1616" spans="1:5" hidden="1" x14ac:dyDescent="0.2">
      <c r="A1616" s="359"/>
      <c r="B1616" s="360"/>
      <c r="C1616" s="361"/>
      <c r="D1616" s="362"/>
      <c r="E1616" s="326" t="s">
        <v>1455</v>
      </c>
    </row>
    <row r="1617" spans="1:5" hidden="1" x14ac:dyDescent="0.2">
      <c r="A1617" s="343" t="s">
        <v>2246</v>
      </c>
      <c r="B1617" s="345" t="s">
        <v>2231</v>
      </c>
      <c r="C1617" s="346"/>
      <c r="D1617" s="349" t="s">
        <v>62</v>
      </c>
      <c r="E1617" s="327" t="s">
        <v>1454</v>
      </c>
    </row>
    <row r="1618" spans="1:5" hidden="1" x14ac:dyDescent="0.2">
      <c r="A1618" s="344"/>
      <c r="B1618" s="347"/>
      <c r="C1618" s="348"/>
      <c r="D1618" s="350"/>
      <c r="E1618" s="328" t="s">
        <v>1455</v>
      </c>
    </row>
    <row r="1619" spans="1:5" hidden="1" x14ac:dyDescent="0.2">
      <c r="A1619" s="351" t="s">
        <v>2247</v>
      </c>
      <c r="B1619" s="353" t="s">
        <v>2231</v>
      </c>
      <c r="C1619" s="354"/>
      <c r="D1619" s="357" t="s">
        <v>62</v>
      </c>
      <c r="E1619" s="325" t="s">
        <v>1454</v>
      </c>
    </row>
    <row r="1620" spans="1:5" hidden="1" x14ac:dyDescent="0.2">
      <c r="A1620" s="359"/>
      <c r="B1620" s="360"/>
      <c r="C1620" s="361"/>
      <c r="D1620" s="362"/>
      <c r="E1620" s="326" t="s">
        <v>1455</v>
      </c>
    </row>
    <row r="1621" spans="1:5" hidden="1" x14ac:dyDescent="0.2">
      <c r="A1621" s="343" t="s">
        <v>2248</v>
      </c>
      <c r="B1621" s="345" t="s">
        <v>2231</v>
      </c>
      <c r="C1621" s="346"/>
      <c r="D1621" s="349" t="s">
        <v>62</v>
      </c>
      <c r="E1621" s="327" t="s">
        <v>1454</v>
      </c>
    </row>
    <row r="1622" spans="1:5" hidden="1" x14ac:dyDescent="0.2">
      <c r="A1622" s="344"/>
      <c r="B1622" s="347"/>
      <c r="C1622" s="348"/>
      <c r="D1622" s="350"/>
      <c r="E1622" s="328" t="s">
        <v>1455</v>
      </c>
    </row>
    <row r="1623" spans="1:5" hidden="1" x14ac:dyDescent="0.2">
      <c r="A1623" s="351" t="s">
        <v>2249</v>
      </c>
      <c r="B1623" s="353" t="s">
        <v>2231</v>
      </c>
      <c r="C1623" s="354"/>
      <c r="D1623" s="357" t="s">
        <v>62</v>
      </c>
      <c r="E1623" s="325" t="s">
        <v>1454</v>
      </c>
    </row>
    <row r="1624" spans="1:5" hidden="1" x14ac:dyDescent="0.2">
      <c r="A1624" s="359"/>
      <c r="B1624" s="360"/>
      <c r="C1624" s="361"/>
      <c r="D1624" s="362"/>
      <c r="E1624" s="326" t="s">
        <v>1455</v>
      </c>
    </row>
    <row r="1625" spans="1:5" hidden="1" x14ac:dyDescent="0.2">
      <c r="A1625" s="343" t="s">
        <v>2250</v>
      </c>
      <c r="B1625" s="345" t="s">
        <v>2231</v>
      </c>
      <c r="C1625" s="346"/>
      <c r="D1625" s="349" t="s">
        <v>62</v>
      </c>
      <c r="E1625" s="327" t="s">
        <v>1454</v>
      </c>
    </row>
    <row r="1626" spans="1:5" hidden="1" x14ac:dyDescent="0.2">
      <c r="A1626" s="344"/>
      <c r="B1626" s="347"/>
      <c r="C1626" s="348"/>
      <c r="D1626" s="350"/>
      <c r="E1626" s="328" t="s">
        <v>1455</v>
      </c>
    </row>
    <row r="1627" spans="1:5" hidden="1" x14ac:dyDescent="0.2">
      <c r="A1627" s="351" t="s">
        <v>2251</v>
      </c>
      <c r="B1627" s="353" t="s">
        <v>2231</v>
      </c>
      <c r="C1627" s="354"/>
      <c r="D1627" s="357" t="s">
        <v>62</v>
      </c>
      <c r="E1627" s="325" t="s">
        <v>1454</v>
      </c>
    </row>
    <row r="1628" spans="1:5" hidden="1" x14ac:dyDescent="0.2">
      <c r="A1628" s="359"/>
      <c r="B1628" s="360"/>
      <c r="C1628" s="361"/>
      <c r="D1628" s="362"/>
      <c r="E1628" s="326" t="s">
        <v>1455</v>
      </c>
    </row>
    <row r="1629" spans="1:5" hidden="1" x14ac:dyDescent="0.2">
      <c r="A1629" s="343" t="s">
        <v>2252</v>
      </c>
      <c r="B1629" s="345" t="s">
        <v>2231</v>
      </c>
      <c r="C1629" s="346"/>
      <c r="D1629" s="349" t="s">
        <v>62</v>
      </c>
      <c r="E1629" s="327" t="s">
        <v>1454</v>
      </c>
    </row>
    <row r="1630" spans="1:5" hidden="1" x14ac:dyDescent="0.2">
      <c r="A1630" s="344"/>
      <c r="B1630" s="347"/>
      <c r="C1630" s="348"/>
      <c r="D1630" s="350"/>
      <c r="E1630" s="328" t="s">
        <v>1455</v>
      </c>
    </row>
    <row r="1631" spans="1:5" hidden="1" x14ac:dyDescent="0.2">
      <c r="A1631" s="351" t="s">
        <v>2253</v>
      </c>
      <c r="B1631" s="353" t="s">
        <v>2231</v>
      </c>
      <c r="C1631" s="354"/>
      <c r="D1631" s="357" t="s">
        <v>62</v>
      </c>
      <c r="E1631" s="325" t="s">
        <v>1454</v>
      </c>
    </row>
    <row r="1632" spans="1:5" hidden="1" x14ac:dyDescent="0.2">
      <c r="A1632" s="359"/>
      <c r="B1632" s="360"/>
      <c r="C1632" s="361"/>
      <c r="D1632" s="362"/>
      <c r="E1632" s="326" t="s">
        <v>1455</v>
      </c>
    </row>
    <row r="1633" spans="1:5" hidden="1" x14ac:dyDescent="0.2">
      <c r="A1633" s="343" t="s">
        <v>2254</v>
      </c>
      <c r="B1633" s="345" t="s">
        <v>2231</v>
      </c>
      <c r="C1633" s="346"/>
      <c r="D1633" s="349" t="s">
        <v>62</v>
      </c>
      <c r="E1633" s="327" t="s">
        <v>1454</v>
      </c>
    </row>
    <row r="1634" spans="1:5" hidden="1" x14ac:dyDescent="0.2">
      <c r="A1634" s="344"/>
      <c r="B1634" s="347"/>
      <c r="C1634" s="348"/>
      <c r="D1634" s="350"/>
      <c r="E1634" s="328" t="s">
        <v>1455</v>
      </c>
    </row>
    <row r="1635" spans="1:5" hidden="1" x14ac:dyDescent="0.2">
      <c r="A1635" s="351" t="s">
        <v>2255</v>
      </c>
      <c r="B1635" s="353" t="s">
        <v>2256</v>
      </c>
      <c r="C1635" s="354"/>
      <c r="D1635" s="357" t="s">
        <v>62</v>
      </c>
      <c r="E1635" s="325" t="s">
        <v>1454</v>
      </c>
    </row>
    <row r="1636" spans="1:5" hidden="1" x14ac:dyDescent="0.2">
      <c r="A1636" s="359"/>
      <c r="B1636" s="360"/>
      <c r="C1636" s="361"/>
      <c r="D1636" s="362"/>
      <c r="E1636" s="326" t="s">
        <v>1455</v>
      </c>
    </row>
    <row r="1637" spans="1:5" hidden="1" x14ac:dyDescent="0.2">
      <c r="A1637" s="343" t="s">
        <v>2257</v>
      </c>
      <c r="B1637" s="345" t="s">
        <v>2256</v>
      </c>
      <c r="C1637" s="346"/>
      <c r="D1637" s="349" t="s">
        <v>62</v>
      </c>
      <c r="E1637" s="327" t="s">
        <v>1454</v>
      </c>
    </row>
    <row r="1638" spans="1:5" hidden="1" x14ac:dyDescent="0.2">
      <c r="A1638" s="344"/>
      <c r="B1638" s="347"/>
      <c r="C1638" s="348"/>
      <c r="D1638" s="350"/>
      <c r="E1638" s="328" t="s">
        <v>1455</v>
      </c>
    </row>
    <row r="1639" spans="1:5" hidden="1" x14ac:dyDescent="0.2">
      <c r="A1639" s="351" t="s">
        <v>2258</v>
      </c>
      <c r="B1639" s="353" t="s">
        <v>2256</v>
      </c>
      <c r="C1639" s="354"/>
      <c r="D1639" s="357" t="s">
        <v>62</v>
      </c>
      <c r="E1639" s="325" t="s">
        <v>1454</v>
      </c>
    </row>
    <row r="1640" spans="1:5" hidden="1" x14ac:dyDescent="0.2">
      <c r="A1640" s="359"/>
      <c r="B1640" s="360"/>
      <c r="C1640" s="361"/>
      <c r="D1640" s="362"/>
      <c r="E1640" s="326" t="s">
        <v>1455</v>
      </c>
    </row>
    <row r="1641" spans="1:5" hidden="1" x14ac:dyDescent="0.2">
      <c r="A1641" s="343" t="s">
        <v>2259</v>
      </c>
      <c r="B1641" s="345" t="s">
        <v>2256</v>
      </c>
      <c r="C1641" s="346"/>
      <c r="D1641" s="349" t="s">
        <v>62</v>
      </c>
      <c r="E1641" s="327" t="s">
        <v>1454</v>
      </c>
    </row>
    <row r="1642" spans="1:5" hidden="1" x14ac:dyDescent="0.2">
      <c r="A1642" s="344"/>
      <c r="B1642" s="347"/>
      <c r="C1642" s="348"/>
      <c r="D1642" s="350"/>
      <c r="E1642" s="328" t="s">
        <v>1455</v>
      </c>
    </row>
    <row r="1643" spans="1:5" hidden="1" x14ac:dyDescent="0.2">
      <c r="A1643" s="351" t="s">
        <v>2260</v>
      </c>
      <c r="B1643" s="353" t="s">
        <v>2256</v>
      </c>
      <c r="C1643" s="354"/>
      <c r="D1643" s="357" t="s">
        <v>62</v>
      </c>
      <c r="E1643" s="325" t="s">
        <v>1454</v>
      </c>
    </row>
    <row r="1644" spans="1:5" hidden="1" x14ac:dyDescent="0.2">
      <c r="A1644" s="359"/>
      <c r="B1644" s="360"/>
      <c r="C1644" s="361"/>
      <c r="D1644" s="362"/>
      <c r="E1644" s="326" t="s">
        <v>1455</v>
      </c>
    </row>
    <row r="1645" spans="1:5" hidden="1" x14ac:dyDescent="0.2">
      <c r="A1645" s="343" t="s">
        <v>2261</v>
      </c>
      <c r="B1645" s="345" t="s">
        <v>2256</v>
      </c>
      <c r="C1645" s="346"/>
      <c r="D1645" s="349" t="s">
        <v>62</v>
      </c>
      <c r="E1645" s="327" t="s">
        <v>1454</v>
      </c>
    </row>
    <row r="1646" spans="1:5" hidden="1" x14ac:dyDescent="0.2">
      <c r="A1646" s="344"/>
      <c r="B1646" s="347"/>
      <c r="C1646" s="348"/>
      <c r="D1646" s="350"/>
      <c r="E1646" s="328" t="s">
        <v>1455</v>
      </c>
    </row>
    <row r="1647" spans="1:5" hidden="1" x14ac:dyDescent="0.2">
      <c r="A1647" s="351" t="s">
        <v>2262</v>
      </c>
      <c r="B1647" s="353" t="s">
        <v>2256</v>
      </c>
      <c r="C1647" s="354"/>
      <c r="D1647" s="357" t="s">
        <v>62</v>
      </c>
      <c r="E1647" s="325" t="s">
        <v>1454</v>
      </c>
    </row>
    <row r="1648" spans="1:5" hidden="1" x14ac:dyDescent="0.2">
      <c r="A1648" s="359"/>
      <c r="B1648" s="360"/>
      <c r="C1648" s="361"/>
      <c r="D1648" s="362"/>
      <c r="E1648" s="326" t="s">
        <v>1455</v>
      </c>
    </row>
    <row r="1649" spans="1:5" hidden="1" x14ac:dyDescent="0.2">
      <c r="A1649" s="343" t="s">
        <v>2263</v>
      </c>
      <c r="B1649" s="345" t="s">
        <v>2264</v>
      </c>
      <c r="C1649" s="346"/>
      <c r="D1649" s="349" t="s">
        <v>62</v>
      </c>
      <c r="E1649" s="327" t="s">
        <v>1454</v>
      </c>
    </row>
    <row r="1650" spans="1:5" hidden="1" x14ac:dyDescent="0.2">
      <c r="A1650" s="344"/>
      <c r="B1650" s="347"/>
      <c r="C1650" s="348"/>
      <c r="D1650" s="350"/>
      <c r="E1650" s="328" t="s">
        <v>1455</v>
      </c>
    </row>
    <row r="1651" spans="1:5" hidden="1" x14ac:dyDescent="0.2">
      <c r="A1651" s="351" t="s">
        <v>2265</v>
      </c>
      <c r="B1651" s="353" t="s">
        <v>2264</v>
      </c>
      <c r="C1651" s="354"/>
      <c r="D1651" s="357" t="s">
        <v>62</v>
      </c>
      <c r="E1651" s="325" t="s">
        <v>1454</v>
      </c>
    </row>
    <row r="1652" spans="1:5" hidden="1" x14ac:dyDescent="0.2">
      <c r="A1652" s="359"/>
      <c r="B1652" s="360"/>
      <c r="C1652" s="361"/>
      <c r="D1652" s="362"/>
      <c r="E1652" s="326" t="s">
        <v>1455</v>
      </c>
    </row>
    <row r="1653" spans="1:5" hidden="1" x14ac:dyDescent="0.2">
      <c r="A1653" s="343" t="s">
        <v>2266</v>
      </c>
      <c r="B1653" s="345" t="s">
        <v>2264</v>
      </c>
      <c r="C1653" s="346"/>
      <c r="D1653" s="349" t="s">
        <v>62</v>
      </c>
      <c r="E1653" s="327" t="s">
        <v>1454</v>
      </c>
    </row>
    <row r="1654" spans="1:5" hidden="1" x14ac:dyDescent="0.2">
      <c r="A1654" s="344"/>
      <c r="B1654" s="347"/>
      <c r="C1654" s="348"/>
      <c r="D1654" s="350"/>
      <c r="E1654" s="328" t="s">
        <v>1455</v>
      </c>
    </row>
    <row r="1655" spans="1:5" hidden="1" x14ac:dyDescent="0.2">
      <c r="A1655" s="351" t="s">
        <v>2267</v>
      </c>
      <c r="B1655" s="353" t="s">
        <v>2264</v>
      </c>
      <c r="C1655" s="354"/>
      <c r="D1655" s="357" t="s">
        <v>62</v>
      </c>
      <c r="E1655" s="325" t="s">
        <v>1454</v>
      </c>
    </row>
    <row r="1656" spans="1:5" hidden="1" x14ac:dyDescent="0.2">
      <c r="A1656" s="359"/>
      <c r="B1656" s="360"/>
      <c r="C1656" s="361"/>
      <c r="D1656" s="362"/>
      <c r="E1656" s="326" t="s">
        <v>1455</v>
      </c>
    </row>
    <row r="1657" spans="1:5" hidden="1" x14ac:dyDescent="0.2">
      <c r="A1657" s="343" t="s">
        <v>2268</v>
      </c>
      <c r="B1657" s="345" t="s">
        <v>2264</v>
      </c>
      <c r="C1657" s="346"/>
      <c r="D1657" s="349" t="s">
        <v>62</v>
      </c>
      <c r="E1657" s="327" t="s">
        <v>1454</v>
      </c>
    </row>
    <row r="1658" spans="1:5" hidden="1" x14ac:dyDescent="0.2">
      <c r="A1658" s="344"/>
      <c r="B1658" s="347"/>
      <c r="C1658" s="348"/>
      <c r="D1658" s="350"/>
      <c r="E1658" s="328" t="s">
        <v>1455</v>
      </c>
    </row>
    <row r="1659" spans="1:5" hidden="1" x14ac:dyDescent="0.2">
      <c r="A1659" s="351" t="s">
        <v>2269</v>
      </c>
      <c r="B1659" s="353" t="s">
        <v>2264</v>
      </c>
      <c r="C1659" s="354"/>
      <c r="D1659" s="357" t="s">
        <v>62</v>
      </c>
      <c r="E1659" s="325" t="s">
        <v>1454</v>
      </c>
    </row>
    <row r="1660" spans="1:5" hidden="1" x14ac:dyDescent="0.2">
      <c r="A1660" s="359"/>
      <c r="B1660" s="360"/>
      <c r="C1660" s="361"/>
      <c r="D1660" s="362"/>
      <c r="E1660" s="326" t="s">
        <v>1455</v>
      </c>
    </row>
    <row r="1661" spans="1:5" hidden="1" x14ac:dyDescent="0.2">
      <c r="A1661" s="343" t="s">
        <v>2270</v>
      </c>
      <c r="B1661" s="345" t="s">
        <v>2264</v>
      </c>
      <c r="C1661" s="346"/>
      <c r="D1661" s="349" t="s">
        <v>62</v>
      </c>
      <c r="E1661" s="327" t="s">
        <v>1454</v>
      </c>
    </row>
    <row r="1662" spans="1:5" hidden="1" x14ac:dyDescent="0.2">
      <c r="A1662" s="344"/>
      <c r="B1662" s="347"/>
      <c r="C1662" s="348"/>
      <c r="D1662" s="350"/>
      <c r="E1662" s="328" t="s">
        <v>1455</v>
      </c>
    </row>
    <row r="1663" spans="1:5" hidden="1" x14ac:dyDescent="0.2">
      <c r="A1663" s="351" t="s">
        <v>2271</v>
      </c>
      <c r="B1663" s="353" t="s">
        <v>2264</v>
      </c>
      <c r="C1663" s="354"/>
      <c r="D1663" s="357" t="s">
        <v>62</v>
      </c>
      <c r="E1663" s="325" t="s">
        <v>1454</v>
      </c>
    </row>
    <row r="1664" spans="1:5" hidden="1" x14ac:dyDescent="0.2">
      <c r="A1664" s="359"/>
      <c r="B1664" s="360"/>
      <c r="C1664" s="361"/>
      <c r="D1664" s="362"/>
      <c r="E1664" s="326" t="s">
        <v>1455</v>
      </c>
    </row>
    <row r="1665" spans="1:5" hidden="1" x14ac:dyDescent="0.2">
      <c r="A1665" s="343" t="s">
        <v>2272</v>
      </c>
      <c r="B1665" s="345" t="s">
        <v>2273</v>
      </c>
      <c r="C1665" s="346"/>
      <c r="D1665" s="349" t="s">
        <v>62</v>
      </c>
      <c r="E1665" s="327" t="s">
        <v>1454</v>
      </c>
    </row>
    <row r="1666" spans="1:5" hidden="1" x14ac:dyDescent="0.2">
      <c r="A1666" s="344"/>
      <c r="B1666" s="347"/>
      <c r="C1666" s="348"/>
      <c r="D1666" s="350"/>
      <c r="E1666" s="328" t="s">
        <v>1455</v>
      </c>
    </row>
    <row r="1667" spans="1:5" hidden="1" x14ac:dyDescent="0.2">
      <c r="A1667" s="351" t="s">
        <v>2274</v>
      </c>
      <c r="B1667" s="353" t="s">
        <v>2273</v>
      </c>
      <c r="C1667" s="354"/>
      <c r="D1667" s="357" t="s">
        <v>62</v>
      </c>
      <c r="E1667" s="325" t="s">
        <v>1454</v>
      </c>
    </row>
    <row r="1668" spans="1:5" hidden="1" x14ac:dyDescent="0.2">
      <c r="A1668" s="359"/>
      <c r="B1668" s="360"/>
      <c r="C1668" s="361"/>
      <c r="D1668" s="362"/>
      <c r="E1668" s="326" t="s">
        <v>1455</v>
      </c>
    </row>
    <row r="1669" spans="1:5" hidden="1" x14ac:dyDescent="0.2">
      <c r="A1669" s="343" t="s">
        <v>2275</v>
      </c>
      <c r="B1669" s="345" t="s">
        <v>2273</v>
      </c>
      <c r="C1669" s="346"/>
      <c r="D1669" s="349" t="s">
        <v>62</v>
      </c>
      <c r="E1669" s="327" t="s">
        <v>1454</v>
      </c>
    </row>
    <row r="1670" spans="1:5" hidden="1" x14ac:dyDescent="0.2">
      <c r="A1670" s="344"/>
      <c r="B1670" s="347"/>
      <c r="C1670" s="348"/>
      <c r="D1670" s="350"/>
      <c r="E1670" s="328" t="s">
        <v>1455</v>
      </c>
    </row>
    <row r="1671" spans="1:5" hidden="1" x14ac:dyDescent="0.2">
      <c r="A1671" s="351" t="s">
        <v>2276</v>
      </c>
      <c r="B1671" s="353" t="s">
        <v>2273</v>
      </c>
      <c r="C1671" s="354"/>
      <c r="D1671" s="357" t="s">
        <v>62</v>
      </c>
      <c r="E1671" s="325" t="s">
        <v>1454</v>
      </c>
    </row>
    <row r="1672" spans="1:5" hidden="1" x14ac:dyDescent="0.2">
      <c r="A1672" s="359"/>
      <c r="B1672" s="360"/>
      <c r="C1672" s="361"/>
      <c r="D1672" s="362"/>
      <c r="E1672" s="326" t="s">
        <v>1455</v>
      </c>
    </row>
    <row r="1673" spans="1:5" hidden="1" x14ac:dyDescent="0.2">
      <c r="A1673" s="343" t="s">
        <v>2277</v>
      </c>
      <c r="B1673" s="345" t="s">
        <v>2273</v>
      </c>
      <c r="C1673" s="346"/>
      <c r="D1673" s="349" t="s">
        <v>62</v>
      </c>
      <c r="E1673" s="327" t="s">
        <v>1454</v>
      </c>
    </row>
    <row r="1674" spans="1:5" hidden="1" x14ac:dyDescent="0.2">
      <c r="A1674" s="344"/>
      <c r="B1674" s="347"/>
      <c r="C1674" s="348"/>
      <c r="D1674" s="350"/>
      <c r="E1674" s="328" t="s">
        <v>1455</v>
      </c>
    </row>
    <row r="1675" spans="1:5" hidden="1" x14ac:dyDescent="0.2">
      <c r="A1675" s="351" t="s">
        <v>2278</v>
      </c>
      <c r="B1675" s="353" t="s">
        <v>2279</v>
      </c>
      <c r="C1675" s="354"/>
      <c r="D1675" s="357" t="s">
        <v>62</v>
      </c>
      <c r="E1675" s="325" t="s">
        <v>1454</v>
      </c>
    </row>
    <row r="1676" spans="1:5" hidden="1" x14ac:dyDescent="0.2">
      <c r="A1676" s="359"/>
      <c r="B1676" s="360"/>
      <c r="C1676" s="361"/>
      <c r="D1676" s="362"/>
      <c r="E1676" s="326" t="s">
        <v>1455</v>
      </c>
    </row>
    <row r="1677" spans="1:5" hidden="1" x14ac:dyDescent="0.2">
      <c r="A1677" s="343" t="s">
        <v>2280</v>
      </c>
      <c r="B1677" s="345" t="s">
        <v>2273</v>
      </c>
      <c r="C1677" s="346"/>
      <c r="D1677" s="349" t="s">
        <v>62</v>
      </c>
      <c r="E1677" s="327" t="s">
        <v>1454</v>
      </c>
    </row>
    <row r="1678" spans="1:5" hidden="1" x14ac:dyDescent="0.2">
      <c r="A1678" s="344"/>
      <c r="B1678" s="347"/>
      <c r="C1678" s="348"/>
      <c r="D1678" s="350"/>
      <c r="E1678" s="328" t="s">
        <v>1455</v>
      </c>
    </row>
    <row r="1679" spans="1:5" hidden="1" x14ac:dyDescent="0.2">
      <c r="A1679" s="351" t="s">
        <v>2281</v>
      </c>
      <c r="B1679" s="353" t="s">
        <v>2273</v>
      </c>
      <c r="C1679" s="354"/>
      <c r="D1679" s="357" t="s">
        <v>62</v>
      </c>
      <c r="E1679" s="325" t="s">
        <v>1454</v>
      </c>
    </row>
    <row r="1680" spans="1:5" hidden="1" x14ac:dyDescent="0.2">
      <c r="A1680" s="359"/>
      <c r="B1680" s="360"/>
      <c r="C1680" s="361"/>
      <c r="D1680" s="362"/>
      <c r="E1680" s="326" t="s">
        <v>1455</v>
      </c>
    </row>
    <row r="1681" spans="1:5" hidden="1" x14ac:dyDescent="0.2">
      <c r="A1681" s="343" t="s">
        <v>2282</v>
      </c>
      <c r="B1681" s="345" t="s">
        <v>2279</v>
      </c>
      <c r="C1681" s="346"/>
      <c r="D1681" s="349" t="s">
        <v>62</v>
      </c>
      <c r="E1681" s="327" t="s">
        <v>1454</v>
      </c>
    </row>
    <row r="1682" spans="1:5" hidden="1" x14ac:dyDescent="0.2">
      <c r="A1682" s="344"/>
      <c r="B1682" s="347"/>
      <c r="C1682" s="348"/>
      <c r="D1682" s="350"/>
      <c r="E1682" s="328" t="s">
        <v>1455</v>
      </c>
    </row>
    <row r="1683" spans="1:5" hidden="1" x14ac:dyDescent="0.2">
      <c r="A1683" s="351" t="s">
        <v>2283</v>
      </c>
      <c r="B1683" s="353" t="s">
        <v>2279</v>
      </c>
      <c r="C1683" s="354"/>
      <c r="D1683" s="357" t="s">
        <v>62</v>
      </c>
      <c r="E1683" s="325" t="s">
        <v>1454</v>
      </c>
    </row>
    <row r="1684" spans="1:5" hidden="1" x14ac:dyDescent="0.2">
      <c r="A1684" s="359"/>
      <c r="B1684" s="360"/>
      <c r="C1684" s="361"/>
      <c r="D1684" s="362"/>
      <c r="E1684" s="326" t="s">
        <v>1455</v>
      </c>
    </row>
    <row r="1685" spans="1:5" hidden="1" x14ac:dyDescent="0.2">
      <c r="A1685" s="343" t="s">
        <v>2284</v>
      </c>
      <c r="B1685" s="345" t="s">
        <v>2273</v>
      </c>
      <c r="C1685" s="346"/>
      <c r="D1685" s="349" t="s">
        <v>62</v>
      </c>
      <c r="E1685" s="327" t="s">
        <v>1454</v>
      </c>
    </row>
    <row r="1686" spans="1:5" hidden="1" x14ac:dyDescent="0.2">
      <c r="A1686" s="344"/>
      <c r="B1686" s="347"/>
      <c r="C1686" s="348"/>
      <c r="D1686" s="350"/>
      <c r="E1686" s="328" t="s">
        <v>1455</v>
      </c>
    </row>
    <row r="1687" spans="1:5" hidden="1" x14ac:dyDescent="0.2">
      <c r="A1687" s="351" t="s">
        <v>2285</v>
      </c>
      <c r="B1687" s="353" t="s">
        <v>2273</v>
      </c>
      <c r="C1687" s="354"/>
      <c r="D1687" s="357" t="s">
        <v>62</v>
      </c>
      <c r="E1687" s="325" t="s">
        <v>1454</v>
      </c>
    </row>
    <row r="1688" spans="1:5" hidden="1" x14ac:dyDescent="0.2">
      <c r="A1688" s="359"/>
      <c r="B1688" s="360"/>
      <c r="C1688" s="361"/>
      <c r="D1688" s="362"/>
      <c r="E1688" s="326" t="s">
        <v>1455</v>
      </c>
    </row>
    <row r="1689" spans="1:5" hidden="1" x14ac:dyDescent="0.2">
      <c r="A1689" s="343" t="s">
        <v>2286</v>
      </c>
      <c r="B1689" s="345" t="s">
        <v>2273</v>
      </c>
      <c r="C1689" s="346"/>
      <c r="D1689" s="349" t="s">
        <v>62</v>
      </c>
      <c r="E1689" s="327" t="s">
        <v>1454</v>
      </c>
    </row>
    <row r="1690" spans="1:5" hidden="1" x14ac:dyDescent="0.2">
      <c r="A1690" s="344"/>
      <c r="B1690" s="347"/>
      <c r="C1690" s="348"/>
      <c r="D1690" s="350"/>
      <c r="E1690" s="328" t="s">
        <v>1455</v>
      </c>
    </row>
    <row r="1691" spans="1:5" hidden="1" x14ac:dyDescent="0.2">
      <c r="A1691" s="351" t="s">
        <v>2287</v>
      </c>
      <c r="B1691" s="353" t="s">
        <v>2279</v>
      </c>
      <c r="C1691" s="354"/>
      <c r="D1691" s="357" t="s">
        <v>62</v>
      </c>
      <c r="E1691" s="325" t="s">
        <v>1454</v>
      </c>
    </row>
    <row r="1692" spans="1:5" hidden="1" x14ac:dyDescent="0.2">
      <c r="A1692" s="359"/>
      <c r="B1692" s="360"/>
      <c r="C1692" s="361"/>
      <c r="D1692" s="362"/>
      <c r="E1692" s="326" t="s">
        <v>1455</v>
      </c>
    </row>
    <row r="1693" spans="1:5" hidden="1" x14ac:dyDescent="0.2">
      <c r="A1693" s="343" t="s">
        <v>2288</v>
      </c>
      <c r="B1693" s="345" t="s">
        <v>2273</v>
      </c>
      <c r="C1693" s="346"/>
      <c r="D1693" s="349" t="s">
        <v>62</v>
      </c>
      <c r="E1693" s="327" t="s">
        <v>1454</v>
      </c>
    </row>
    <row r="1694" spans="1:5" hidden="1" x14ac:dyDescent="0.2">
      <c r="A1694" s="344"/>
      <c r="B1694" s="347"/>
      <c r="C1694" s="348"/>
      <c r="D1694" s="350"/>
      <c r="E1694" s="328" t="s">
        <v>1455</v>
      </c>
    </row>
    <row r="1695" spans="1:5" hidden="1" x14ac:dyDescent="0.2">
      <c r="A1695" s="351" t="s">
        <v>2289</v>
      </c>
      <c r="B1695" s="353" t="s">
        <v>2273</v>
      </c>
      <c r="C1695" s="354"/>
      <c r="D1695" s="357" t="s">
        <v>62</v>
      </c>
      <c r="E1695" s="325" t="s">
        <v>1454</v>
      </c>
    </row>
    <row r="1696" spans="1:5" hidden="1" x14ac:dyDescent="0.2">
      <c r="A1696" s="359"/>
      <c r="B1696" s="360"/>
      <c r="C1696" s="361"/>
      <c r="D1696" s="362"/>
      <c r="E1696" s="326" t="s">
        <v>1455</v>
      </c>
    </row>
    <row r="1697" spans="1:5" hidden="1" x14ac:dyDescent="0.2">
      <c r="A1697" s="343" t="s">
        <v>2290</v>
      </c>
      <c r="B1697" s="345" t="s">
        <v>2273</v>
      </c>
      <c r="C1697" s="346"/>
      <c r="D1697" s="349" t="s">
        <v>62</v>
      </c>
      <c r="E1697" s="327" t="s">
        <v>1454</v>
      </c>
    </row>
    <row r="1698" spans="1:5" hidden="1" x14ac:dyDescent="0.2">
      <c r="A1698" s="344"/>
      <c r="B1698" s="347"/>
      <c r="C1698" s="348"/>
      <c r="D1698" s="350"/>
      <c r="E1698" s="328" t="s">
        <v>1455</v>
      </c>
    </row>
    <row r="1699" spans="1:5" hidden="1" x14ac:dyDescent="0.2">
      <c r="A1699" s="351" t="s">
        <v>2291</v>
      </c>
      <c r="B1699" s="353" t="s">
        <v>2273</v>
      </c>
      <c r="C1699" s="354"/>
      <c r="D1699" s="357" t="s">
        <v>62</v>
      </c>
      <c r="E1699" s="325" t="s">
        <v>1454</v>
      </c>
    </row>
    <row r="1700" spans="1:5" hidden="1" x14ac:dyDescent="0.2">
      <c r="A1700" s="359"/>
      <c r="B1700" s="360"/>
      <c r="C1700" s="361"/>
      <c r="D1700" s="362"/>
      <c r="E1700" s="326" t="s">
        <v>1455</v>
      </c>
    </row>
    <row r="1701" spans="1:5" hidden="1" x14ac:dyDescent="0.2">
      <c r="A1701" s="343" t="s">
        <v>2292</v>
      </c>
      <c r="B1701" s="345" t="s">
        <v>2273</v>
      </c>
      <c r="C1701" s="346"/>
      <c r="D1701" s="349" t="s">
        <v>62</v>
      </c>
      <c r="E1701" s="327" t="s">
        <v>1454</v>
      </c>
    </row>
    <row r="1702" spans="1:5" hidden="1" x14ac:dyDescent="0.2">
      <c r="A1702" s="344"/>
      <c r="B1702" s="347"/>
      <c r="C1702" s="348"/>
      <c r="D1702" s="350"/>
      <c r="E1702" s="328" t="s">
        <v>1455</v>
      </c>
    </row>
    <row r="1703" spans="1:5" hidden="1" x14ac:dyDescent="0.2">
      <c r="A1703" s="351" t="s">
        <v>2293</v>
      </c>
      <c r="B1703" s="353" t="s">
        <v>2273</v>
      </c>
      <c r="C1703" s="354"/>
      <c r="D1703" s="357" t="s">
        <v>62</v>
      </c>
      <c r="E1703" s="325" t="s">
        <v>1454</v>
      </c>
    </row>
    <row r="1704" spans="1:5" hidden="1" x14ac:dyDescent="0.2">
      <c r="A1704" s="359"/>
      <c r="B1704" s="360"/>
      <c r="C1704" s="361"/>
      <c r="D1704" s="362"/>
      <c r="E1704" s="326" t="s">
        <v>1455</v>
      </c>
    </row>
    <row r="1705" spans="1:5" hidden="1" x14ac:dyDescent="0.2">
      <c r="A1705" s="343" t="s">
        <v>2294</v>
      </c>
      <c r="B1705" s="345" t="s">
        <v>2295</v>
      </c>
      <c r="C1705" s="346"/>
      <c r="D1705" s="349" t="s">
        <v>62</v>
      </c>
      <c r="E1705" s="327" t="s">
        <v>1454</v>
      </c>
    </row>
    <row r="1706" spans="1:5" hidden="1" x14ac:dyDescent="0.2">
      <c r="A1706" s="344"/>
      <c r="B1706" s="347"/>
      <c r="C1706" s="348"/>
      <c r="D1706" s="350"/>
      <c r="E1706" s="328" t="s">
        <v>1455</v>
      </c>
    </row>
    <row r="1707" spans="1:5" hidden="1" x14ac:dyDescent="0.2">
      <c r="A1707" s="351" t="s">
        <v>2296</v>
      </c>
      <c r="B1707" s="353" t="s">
        <v>2295</v>
      </c>
      <c r="C1707" s="354"/>
      <c r="D1707" s="357" t="s">
        <v>62</v>
      </c>
      <c r="E1707" s="325" t="s">
        <v>1454</v>
      </c>
    </row>
    <row r="1708" spans="1:5" hidden="1" x14ac:dyDescent="0.2">
      <c r="A1708" s="359"/>
      <c r="B1708" s="360"/>
      <c r="C1708" s="361"/>
      <c r="D1708" s="362"/>
      <c r="E1708" s="326" t="s">
        <v>1455</v>
      </c>
    </row>
    <row r="1709" spans="1:5" hidden="1" x14ac:dyDescent="0.2">
      <c r="A1709" s="343" t="s">
        <v>2297</v>
      </c>
      <c r="B1709" s="345" t="s">
        <v>2295</v>
      </c>
      <c r="C1709" s="346"/>
      <c r="D1709" s="349" t="s">
        <v>62</v>
      </c>
      <c r="E1709" s="327" t="s">
        <v>1454</v>
      </c>
    </row>
    <row r="1710" spans="1:5" hidden="1" x14ac:dyDescent="0.2">
      <c r="A1710" s="344"/>
      <c r="B1710" s="347"/>
      <c r="C1710" s="348"/>
      <c r="D1710" s="350"/>
      <c r="E1710" s="328" t="s">
        <v>1455</v>
      </c>
    </row>
    <row r="1711" spans="1:5" hidden="1" x14ac:dyDescent="0.2">
      <c r="A1711" s="351" t="s">
        <v>2298</v>
      </c>
      <c r="B1711" s="353" t="s">
        <v>2295</v>
      </c>
      <c r="C1711" s="354"/>
      <c r="D1711" s="357" t="s">
        <v>62</v>
      </c>
      <c r="E1711" s="325" t="s">
        <v>1454</v>
      </c>
    </row>
    <row r="1712" spans="1:5" hidden="1" x14ac:dyDescent="0.2">
      <c r="A1712" s="359"/>
      <c r="B1712" s="360"/>
      <c r="C1712" s="361"/>
      <c r="D1712" s="362"/>
      <c r="E1712" s="326" t="s">
        <v>1455</v>
      </c>
    </row>
    <row r="1713" spans="1:5" hidden="1" x14ac:dyDescent="0.2">
      <c r="A1713" s="343" t="s">
        <v>2299</v>
      </c>
      <c r="B1713" s="345" t="s">
        <v>2295</v>
      </c>
      <c r="C1713" s="346"/>
      <c r="D1713" s="349" t="s">
        <v>62</v>
      </c>
      <c r="E1713" s="327" t="s">
        <v>1454</v>
      </c>
    </row>
    <row r="1714" spans="1:5" hidden="1" x14ac:dyDescent="0.2">
      <c r="A1714" s="344"/>
      <c r="B1714" s="347"/>
      <c r="C1714" s="348"/>
      <c r="D1714" s="350"/>
      <c r="E1714" s="328" t="s">
        <v>1455</v>
      </c>
    </row>
    <row r="1715" spans="1:5" hidden="1" x14ac:dyDescent="0.2">
      <c r="A1715" s="351" t="s">
        <v>2300</v>
      </c>
      <c r="B1715" s="353" t="s">
        <v>2295</v>
      </c>
      <c r="C1715" s="354"/>
      <c r="D1715" s="357" t="s">
        <v>62</v>
      </c>
      <c r="E1715" s="325" t="s">
        <v>1454</v>
      </c>
    </row>
    <row r="1716" spans="1:5" hidden="1" x14ac:dyDescent="0.2">
      <c r="A1716" s="359"/>
      <c r="B1716" s="360"/>
      <c r="C1716" s="361"/>
      <c r="D1716" s="362"/>
      <c r="E1716" s="326" t="s">
        <v>1455</v>
      </c>
    </row>
    <row r="1717" spans="1:5" hidden="1" x14ac:dyDescent="0.2">
      <c r="A1717" s="343" t="s">
        <v>2301</v>
      </c>
      <c r="B1717" s="345" t="s">
        <v>2295</v>
      </c>
      <c r="C1717" s="346"/>
      <c r="D1717" s="349" t="s">
        <v>62</v>
      </c>
      <c r="E1717" s="327" t="s">
        <v>1454</v>
      </c>
    </row>
    <row r="1718" spans="1:5" hidden="1" x14ac:dyDescent="0.2">
      <c r="A1718" s="344"/>
      <c r="B1718" s="347"/>
      <c r="C1718" s="348"/>
      <c r="D1718" s="350"/>
      <c r="E1718" s="328" t="s">
        <v>1455</v>
      </c>
    </row>
    <row r="1719" spans="1:5" hidden="1" x14ac:dyDescent="0.2">
      <c r="A1719" s="351" t="s">
        <v>2263</v>
      </c>
      <c r="B1719" s="353" t="s">
        <v>2295</v>
      </c>
      <c r="C1719" s="354"/>
      <c r="D1719" s="357" t="s">
        <v>62</v>
      </c>
      <c r="E1719" s="325" t="s">
        <v>1454</v>
      </c>
    </row>
    <row r="1720" spans="1:5" hidden="1" x14ac:dyDescent="0.2">
      <c r="A1720" s="359"/>
      <c r="B1720" s="360"/>
      <c r="C1720" s="361"/>
      <c r="D1720" s="362"/>
      <c r="E1720" s="326" t="s">
        <v>1455</v>
      </c>
    </row>
    <row r="1721" spans="1:5" hidden="1" x14ac:dyDescent="0.2">
      <c r="A1721" s="343" t="s">
        <v>2302</v>
      </c>
      <c r="B1721" s="345" t="s">
        <v>2303</v>
      </c>
      <c r="C1721" s="346"/>
      <c r="D1721" s="349" t="s">
        <v>62</v>
      </c>
      <c r="E1721" s="327" t="s">
        <v>1454</v>
      </c>
    </row>
    <row r="1722" spans="1:5" hidden="1" x14ac:dyDescent="0.2">
      <c r="A1722" s="344"/>
      <c r="B1722" s="347"/>
      <c r="C1722" s="348"/>
      <c r="D1722" s="350"/>
      <c r="E1722" s="328" t="s">
        <v>1455</v>
      </c>
    </row>
    <row r="1723" spans="1:5" hidden="1" x14ac:dyDescent="0.2">
      <c r="A1723" s="351" t="s">
        <v>2304</v>
      </c>
      <c r="B1723" s="353" t="s">
        <v>2303</v>
      </c>
      <c r="C1723" s="354"/>
      <c r="D1723" s="357" t="s">
        <v>62</v>
      </c>
      <c r="E1723" s="325" t="s">
        <v>1454</v>
      </c>
    </row>
    <row r="1724" spans="1:5" hidden="1" x14ac:dyDescent="0.2">
      <c r="A1724" s="359"/>
      <c r="B1724" s="360"/>
      <c r="C1724" s="361"/>
      <c r="D1724" s="362"/>
      <c r="E1724" s="326" t="s">
        <v>1455</v>
      </c>
    </row>
    <row r="1725" spans="1:5" hidden="1" x14ac:dyDescent="0.2">
      <c r="A1725" s="343" t="s">
        <v>2305</v>
      </c>
      <c r="B1725" s="345" t="s">
        <v>2303</v>
      </c>
      <c r="C1725" s="346"/>
      <c r="D1725" s="349" t="s">
        <v>62</v>
      </c>
      <c r="E1725" s="327" t="s">
        <v>1454</v>
      </c>
    </row>
    <row r="1726" spans="1:5" hidden="1" x14ac:dyDescent="0.2">
      <c r="A1726" s="344"/>
      <c r="B1726" s="347"/>
      <c r="C1726" s="348"/>
      <c r="D1726" s="350"/>
      <c r="E1726" s="328" t="s">
        <v>1455</v>
      </c>
    </row>
    <row r="1727" spans="1:5" hidden="1" x14ac:dyDescent="0.2">
      <c r="A1727" s="351" t="s">
        <v>2306</v>
      </c>
      <c r="B1727" s="353" t="s">
        <v>2303</v>
      </c>
      <c r="C1727" s="354"/>
      <c r="D1727" s="357" t="s">
        <v>62</v>
      </c>
      <c r="E1727" s="325" t="s">
        <v>1454</v>
      </c>
    </row>
    <row r="1728" spans="1:5" hidden="1" x14ac:dyDescent="0.2">
      <c r="A1728" s="359"/>
      <c r="B1728" s="360"/>
      <c r="C1728" s="361"/>
      <c r="D1728" s="362"/>
      <c r="E1728" s="326" t="s">
        <v>1455</v>
      </c>
    </row>
    <row r="1729" spans="1:5" hidden="1" x14ac:dyDescent="0.2">
      <c r="A1729" s="343" t="s">
        <v>2307</v>
      </c>
      <c r="B1729" s="345" t="s">
        <v>2303</v>
      </c>
      <c r="C1729" s="346"/>
      <c r="D1729" s="349" t="s">
        <v>62</v>
      </c>
      <c r="E1729" s="327" t="s">
        <v>1454</v>
      </c>
    </row>
    <row r="1730" spans="1:5" hidden="1" x14ac:dyDescent="0.2">
      <c r="A1730" s="344"/>
      <c r="B1730" s="347"/>
      <c r="C1730" s="348"/>
      <c r="D1730" s="350"/>
      <c r="E1730" s="328" t="s">
        <v>1455</v>
      </c>
    </row>
    <row r="1731" spans="1:5" hidden="1" x14ac:dyDescent="0.2">
      <c r="A1731" s="351" t="s">
        <v>2308</v>
      </c>
      <c r="B1731" s="353" t="s">
        <v>2303</v>
      </c>
      <c r="C1731" s="354"/>
      <c r="D1731" s="357" t="s">
        <v>62</v>
      </c>
      <c r="E1731" s="325" t="s">
        <v>1454</v>
      </c>
    </row>
    <row r="1732" spans="1:5" hidden="1" x14ac:dyDescent="0.2">
      <c r="A1732" s="359"/>
      <c r="B1732" s="360"/>
      <c r="C1732" s="361"/>
      <c r="D1732" s="362"/>
      <c r="E1732" s="326" t="s">
        <v>1455</v>
      </c>
    </row>
    <row r="1733" spans="1:5" hidden="1" x14ac:dyDescent="0.2">
      <c r="A1733" s="343" t="s">
        <v>2309</v>
      </c>
      <c r="B1733" s="345" t="s">
        <v>2303</v>
      </c>
      <c r="C1733" s="346"/>
      <c r="D1733" s="349" t="s">
        <v>62</v>
      </c>
      <c r="E1733" s="327" t="s">
        <v>1454</v>
      </c>
    </row>
    <row r="1734" spans="1:5" hidden="1" x14ac:dyDescent="0.2">
      <c r="A1734" s="344"/>
      <c r="B1734" s="347"/>
      <c r="C1734" s="348"/>
      <c r="D1734" s="350"/>
      <c r="E1734" s="328" t="s">
        <v>1455</v>
      </c>
    </row>
    <row r="1735" spans="1:5" hidden="1" x14ac:dyDescent="0.2">
      <c r="A1735" s="351" t="s">
        <v>2310</v>
      </c>
      <c r="B1735" s="353" t="s">
        <v>2303</v>
      </c>
      <c r="C1735" s="354"/>
      <c r="D1735" s="357" t="s">
        <v>62</v>
      </c>
      <c r="E1735" s="325" t="s">
        <v>1454</v>
      </c>
    </row>
    <row r="1736" spans="1:5" hidden="1" x14ac:dyDescent="0.2">
      <c r="A1736" s="359"/>
      <c r="B1736" s="360"/>
      <c r="C1736" s="361"/>
      <c r="D1736" s="362"/>
      <c r="E1736" s="326" t="s">
        <v>1455</v>
      </c>
    </row>
    <row r="1737" spans="1:5" hidden="1" x14ac:dyDescent="0.2">
      <c r="A1737" s="343" t="s">
        <v>2311</v>
      </c>
      <c r="B1737" s="345" t="s">
        <v>2303</v>
      </c>
      <c r="C1737" s="346"/>
      <c r="D1737" s="349" t="s">
        <v>62</v>
      </c>
      <c r="E1737" s="327" t="s">
        <v>1454</v>
      </c>
    </row>
    <row r="1738" spans="1:5" hidden="1" x14ac:dyDescent="0.2">
      <c r="A1738" s="344"/>
      <c r="B1738" s="347"/>
      <c r="C1738" s="348"/>
      <c r="D1738" s="350"/>
      <c r="E1738" s="328" t="s">
        <v>1455</v>
      </c>
    </row>
    <row r="1739" spans="1:5" hidden="1" x14ac:dyDescent="0.2">
      <c r="A1739" s="351" t="s">
        <v>2312</v>
      </c>
      <c r="B1739" s="353" t="s">
        <v>2303</v>
      </c>
      <c r="C1739" s="354"/>
      <c r="D1739" s="357" t="s">
        <v>62</v>
      </c>
      <c r="E1739" s="325" t="s">
        <v>1454</v>
      </c>
    </row>
    <row r="1740" spans="1:5" hidden="1" x14ac:dyDescent="0.2">
      <c r="A1740" s="359"/>
      <c r="B1740" s="360"/>
      <c r="C1740" s="361"/>
      <c r="D1740" s="362"/>
      <c r="E1740" s="326" t="s">
        <v>1455</v>
      </c>
    </row>
    <row r="1741" spans="1:5" hidden="1" x14ac:dyDescent="0.2">
      <c r="A1741" s="343" t="s">
        <v>2313</v>
      </c>
      <c r="B1741" s="345" t="s">
        <v>2303</v>
      </c>
      <c r="C1741" s="346"/>
      <c r="D1741" s="349" t="s">
        <v>62</v>
      </c>
      <c r="E1741" s="327" t="s">
        <v>1454</v>
      </c>
    </row>
    <row r="1742" spans="1:5" hidden="1" x14ac:dyDescent="0.2">
      <c r="A1742" s="344"/>
      <c r="B1742" s="347"/>
      <c r="C1742" s="348"/>
      <c r="D1742" s="350"/>
      <c r="E1742" s="328" t="s">
        <v>1455</v>
      </c>
    </row>
    <row r="1743" spans="1:5" hidden="1" x14ac:dyDescent="0.2">
      <c r="A1743" s="351" t="s">
        <v>2314</v>
      </c>
      <c r="B1743" s="353" t="s">
        <v>2303</v>
      </c>
      <c r="C1743" s="354"/>
      <c r="D1743" s="357" t="s">
        <v>62</v>
      </c>
      <c r="E1743" s="325" t="s">
        <v>1454</v>
      </c>
    </row>
    <row r="1744" spans="1:5" hidden="1" x14ac:dyDescent="0.2">
      <c r="A1744" s="359"/>
      <c r="B1744" s="360"/>
      <c r="C1744" s="361"/>
      <c r="D1744" s="362"/>
      <c r="E1744" s="326" t="s">
        <v>1455</v>
      </c>
    </row>
    <row r="1745" spans="1:5" hidden="1" x14ac:dyDescent="0.2">
      <c r="A1745" s="343" t="s">
        <v>2315</v>
      </c>
      <c r="B1745" s="345" t="s">
        <v>2303</v>
      </c>
      <c r="C1745" s="346"/>
      <c r="D1745" s="349" t="s">
        <v>62</v>
      </c>
      <c r="E1745" s="327" t="s">
        <v>1454</v>
      </c>
    </row>
    <row r="1746" spans="1:5" hidden="1" x14ac:dyDescent="0.2">
      <c r="A1746" s="344"/>
      <c r="B1746" s="347"/>
      <c r="C1746" s="348"/>
      <c r="D1746" s="350"/>
      <c r="E1746" s="328" t="s">
        <v>1455</v>
      </c>
    </row>
    <row r="1747" spans="1:5" hidden="1" x14ac:dyDescent="0.2">
      <c r="A1747" s="351" t="s">
        <v>2316</v>
      </c>
      <c r="B1747" s="353" t="s">
        <v>2317</v>
      </c>
      <c r="C1747" s="354"/>
      <c r="D1747" s="357" t="s">
        <v>62</v>
      </c>
      <c r="E1747" s="325" t="s">
        <v>1454</v>
      </c>
    </row>
    <row r="1748" spans="1:5" hidden="1" x14ac:dyDescent="0.2">
      <c r="A1748" s="359"/>
      <c r="B1748" s="360"/>
      <c r="C1748" s="361"/>
      <c r="D1748" s="362"/>
      <c r="E1748" s="326" t="s">
        <v>1455</v>
      </c>
    </row>
    <row r="1749" spans="1:5" hidden="1" x14ac:dyDescent="0.2">
      <c r="A1749" s="343" t="s">
        <v>2318</v>
      </c>
      <c r="B1749" s="345" t="s">
        <v>2317</v>
      </c>
      <c r="C1749" s="346"/>
      <c r="D1749" s="349" t="s">
        <v>62</v>
      </c>
      <c r="E1749" s="327" t="s">
        <v>1454</v>
      </c>
    </row>
    <row r="1750" spans="1:5" hidden="1" x14ac:dyDescent="0.2">
      <c r="A1750" s="344"/>
      <c r="B1750" s="347"/>
      <c r="C1750" s="348"/>
      <c r="D1750" s="350"/>
      <c r="E1750" s="328" t="s">
        <v>1455</v>
      </c>
    </row>
    <row r="1751" spans="1:5" hidden="1" x14ac:dyDescent="0.2">
      <c r="A1751" s="351" t="s">
        <v>2319</v>
      </c>
      <c r="B1751" s="353" t="s">
        <v>2317</v>
      </c>
      <c r="C1751" s="354"/>
      <c r="D1751" s="357" t="s">
        <v>62</v>
      </c>
      <c r="E1751" s="325" t="s">
        <v>1454</v>
      </c>
    </row>
    <row r="1752" spans="1:5" hidden="1" x14ac:dyDescent="0.2">
      <c r="A1752" s="359"/>
      <c r="B1752" s="360"/>
      <c r="C1752" s="361"/>
      <c r="D1752" s="362"/>
      <c r="E1752" s="326" t="s">
        <v>1455</v>
      </c>
    </row>
    <row r="1753" spans="1:5" hidden="1" x14ac:dyDescent="0.2">
      <c r="A1753" s="343" t="s">
        <v>2320</v>
      </c>
      <c r="B1753" s="345" t="s">
        <v>2317</v>
      </c>
      <c r="C1753" s="346"/>
      <c r="D1753" s="349" t="s">
        <v>62</v>
      </c>
      <c r="E1753" s="327" t="s">
        <v>1454</v>
      </c>
    </row>
    <row r="1754" spans="1:5" hidden="1" x14ac:dyDescent="0.2">
      <c r="A1754" s="344"/>
      <c r="B1754" s="347"/>
      <c r="C1754" s="348"/>
      <c r="D1754" s="350"/>
      <c r="E1754" s="328" t="s">
        <v>1455</v>
      </c>
    </row>
    <row r="1755" spans="1:5" hidden="1" x14ac:dyDescent="0.2">
      <c r="A1755" s="351" t="s">
        <v>2321</v>
      </c>
      <c r="B1755" s="353" t="s">
        <v>2317</v>
      </c>
      <c r="C1755" s="354"/>
      <c r="D1755" s="357" t="s">
        <v>62</v>
      </c>
      <c r="E1755" s="325" t="s">
        <v>1454</v>
      </c>
    </row>
    <row r="1756" spans="1:5" hidden="1" x14ac:dyDescent="0.2">
      <c r="A1756" s="359"/>
      <c r="B1756" s="360"/>
      <c r="C1756" s="361"/>
      <c r="D1756" s="362"/>
      <c r="E1756" s="326" t="s">
        <v>1455</v>
      </c>
    </row>
    <row r="1757" spans="1:5" hidden="1" x14ac:dyDescent="0.2">
      <c r="A1757" s="343" t="s">
        <v>2322</v>
      </c>
      <c r="B1757" s="345" t="s">
        <v>2323</v>
      </c>
      <c r="C1757" s="346"/>
      <c r="D1757" s="349" t="s">
        <v>62</v>
      </c>
      <c r="E1757" s="327" t="s">
        <v>1454</v>
      </c>
    </row>
    <row r="1758" spans="1:5" hidden="1" x14ac:dyDescent="0.2">
      <c r="A1758" s="344"/>
      <c r="B1758" s="347"/>
      <c r="C1758" s="348"/>
      <c r="D1758" s="350"/>
      <c r="E1758" s="328" t="s">
        <v>1455</v>
      </c>
    </row>
    <row r="1759" spans="1:5" hidden="1" x14ac:dyDescent="0.2">
      <c r="A1759" s="351" t="s">
        <v>2324</v>
      </c>
      <c r="B1759" s="353" t="s">
        <v>2323</v>
      </c>
      <c r="C1759" s="354"/>
      <c r="D1759" s="357" t="s">
        <v>62</v>
      </c>
      <c r="E1759" s="325" t="s">
        <v>1454</v>
      </c>
    </row>
    <row r="1760" spans="1:5" hidden="1" x14ac:dyDescent="0.2">
      <c r="A1760" s="359"/>
      <c r="B1760" s="360"/>
      <c r="C1760" s="361"/>
      <c r="D1760" s="362"/>
      <c r="E1760" s="326" t="s">
        <v>1455</v>
      </c>
    </row>
    <row r="1761" spans="1:5" hidden="1" x14ac:dyDescent="0.2">
      <c r="A1761" s="343" t="s">
        <v>2325</v>
      </c>
      <c r="B1761" s="345" t="s">
        <v>2323</v>
      </c>
      <c r="C1761" s="346"/>
      <c r="D1761" s="349" t="s">
        <v>62</v>
      </c>
      <c r="E1761" s="327" t="s">
        <v>1454</v>
      </c>
    </row>
    <row r="1762" spans="1:5" hidden="1" x14ac:dyDescent="0.2">
      <c r="A1762" s="344"/>
      <c r="B1762" s="347"/>
      <c r="C1762" s="348"/>
      <c r="D1762" s="350"/>
      <c r="E1762" s="328" t="s">
        <v>1455</v>
      </c>
    </row>
    <row r="1763" spans="1:5" hidden="1" x14ac:dyDescent="0.2">
      <c r="A1763" s="351" t="s">
        <v>2326</v>
      </c>
      <c r="B1763" s="353" t="s">
        <v>2323</v>
      </c>
      <c r="C1763" s="354"/>
      <c r="D1763" s="357" t="s">
        <v>62</v>
      </c>
      <c r="E1763" s="325" t="s">
        <v>1454</v>
      </c>
    </row>
    <row r="1764" spans="1:5" hidden="1" x14ac:dyDescent="0.2">
      <c r="A1764" s="359"/>
      <c r="B1764" s="360"/>
      <c r="C1764" s="361"/>
      <c r="D1764" s="362"/>
      <c r="E1764" s="326" t="s">
        <v>1455</v>
      </c>
    </row>
    <row r="1765" spans="1:5" hidden="1" x14ac:dyDescent="0.2">
      <c r="A1765" s="343" t="s">
        <v>2327</v>
      </c>
      <c r="B1765" s="345" t="s">
        <v>2328</v>
      </c>
      <c r="C1765" s="346"/>
      <c r="D1765" s="349" t="s">
        <v>62</v>
      </c>
      <c r="E1765" s="327" t="s">
        <v>1454</v>
      </c>
    </row>
    <row r="1766" spans="1:5" hidden="1" x14ac:dyDescent="0.2">
      <c r="A1766" s="344"/>
      <c r="B1766" s="347"/>
      <c r="C1766" s="348"/>
      <c r="D1766" s="350"/>
      <c r="E1766" s="328" t="s">
        <v>1455</v>
      </c>
    </row>
    <row r="1767" spans="1:5" hidden="1" x14ac:dyDescent="0.2">
      <c r="A1767" s="351" t="s">
        <v>2329</v>
      </c>
      <c r="B1767" s="353" t="s">
        <v>2328</v>
      </c>
      <c r="C1767" s="354"/>
      <c r="D1767" s="357" t="s">
        <v>62</v>
      </c>
      <c r="E1767" s="325" t="s">
        <v>1454</v>
      </c>
    </row>
    <row r="1768" spans="1:5" hidden="1" x14ac:dyDescent="0.2">
      <c r="A1768" s="359"/>
      <c r="B1768" s="360"/>
      <c r="C1768" s="361"/>
      <c r="D1768" s="362"/>
      <c r="E1768" s="326" t="s">
        <v>1455</v>
      </c>
    </row>
    <row r="1769" spans="1:5" hidden="1" x14ac:dyDescent="0.2">
      <c r="A1769" s="343" t="s">
        <v>2330</v>
      </c>
      <c r="B1769" s="345" t="s">
        <v>2328</v>
      </c>
      <c r="C1769" s="346"/>
      <c r="D1769" s="349" t="s">
        <v>62</v>
      </c>
      <c r="E1769" s="327" t="s">
        <v>1454</v>
      </c>
    </row>
    <row r="1770" spans="1:5" hidden="1" x14ac:dyDescent="0.2">
      <c r="A1770" s="344"/>
      <c r="B1770" s="347"/>
      <c r="C1770" s="348"/>
      <c r="D1770" s="350"/>
      <c r="E1770" s="328" t="s">
        <v>1455</v>
      </c>
    </row>
    <row r="1771" spans="1:5" hidden="1" x14ac:dyDescent="0.2">
      <c r="A1771" s="351" t="s">
        <v>2331</v>
      </c>
      <c r="B1771" s="353" t="s">
        <v>2328</v>
      </c>
      <c r="C1771" s="354"/>
      <c r="D1771" s="357" t="s">
        <v>62</v>
      </c>
      <c r="E1771" s="325" t="s">
        <v>1454</v>
      </c>
    </row>
    <row r="1772" spans="1:5" hidden="1" x14ac:dyDescent="0.2">
      <c r="A1772" s="359"/>
      <c r="B1772" s="360"/>
      <c r="C1772" s="361"/>
      <c r="D1772" s="362"/>
      <c r="E1772" s="326" t="s">
        <v>1455</v>
      </c>
    </row>
    <row r="1773" spans="1:5" hidden="1" x14ac:dyDescent="0.2">
      <c r="A1773" s="343" t="s">
        <v>2332</v>
      </c>
      <c r="B1773" s="345" t="s">
        <v>2328</v>
      </c>
      <c r="C1773" s="346"/>
      <c r="D1773" s="349" t="s">
        <v>62</v>
      </c>
      <c r="E1773" s="327" t="s">
        <v>1454</v>
      </c>
    </row>
    <row r="1774" spans="1:5" hidden="1" x14ac:dyDescent="0.2">
      <c r="A1774" s="344"/>
      <c r="B1774" s="347"/>
      <c r="C1774" s="348"/>
      <c r="D1774" s="350"/>
      <c r="E1774" s="328" t="s">
        <v>1455</v>
      </c>
    </row>
    <row r="1775" spans="1:5" hidden="1" x14ac:dyDescent="0.2">
      <c r="A1775" s="351" t="s">
        <v>2333</v>
      </c>
      <c r="B1775" s="353" t="s">
        <v>2328</v>
      </c>
      <c r="C1775" s="354"/>
      <c r="D1775" s="357" t="s">
        <v>62</v>
      </c>
      <c r="E1775" s="325" t="s">
        <v>1454</v>
      </c>
    </row>
    <row r="1776" spans="1:5" hidden="1" x14ac:dyDescent="0.2">
      <c r="A1776" s="359"/>
      <c r="B1776" s="360"/>
      <c r="C1776" s="361"/>
      <c r="D1776" s="362"/>
      <c r="E1776" s="326" t="s">
        <v>1455</v>
      </c>
    </row>
    <row r="1777" spans="1:5" hidden="1" x14ac:dyDescent="0.2">
      <c r="A1777" s="343" t="s">
        <v>2334</v>
      </c>
      <c r="B1777" s="345" t="s">
        <v>2328</v>
      </c>
      <c r="C1777" s="346"/>
      <c r="D1777" s="349" t="s">
        <v>62</v>
      </c>
      <c r="E1777" s="327" t="s">
        <v>1454</v>
      </c>
    </row>
    <row r="1778" spans="1:5" hidden="1" x14ac:dyDescent="0.2">
      <c r="A1778" s="344"/>
      <c r="B1778" s="347"/>
      <c r="C1778" s="348"/>
      <c r="D1778" s="350"/>
      <c r="E1778" s="328" t="s">
        <v>1455</v>
      </c>
    </row>
    <row r="1779" spans="1:5" hidden="1" x14ac:dyDescent="0.2">
      <c r="A1779" s="351" t="s">
        <v>2335</v>
      </c>
      <c r="B1779" s="353" t="s">
        <v>2328</v>
      </c>
      <c r="C1779" s="354"/>
      <c r="D1779" s="357" t="s">
        <v>62</v>
      </c>
      <c r="E1779" s="325" t="s">
        <v>1454</v>
      </c>
    </row>
    <row r="1780" spans="1:5" hidden="1" x14ac:dyDescent="0.2">
      <c r="A1780" s="359"/>
      <c r="B1780" s="360"/>
      <c r="C1780" s="361"/>
      <c r="D1780" s="362"/>
      <c r="E1780" s="326" t="s">
        <v>1455</v>
      </c>
    </row>
    <row r="1781" spans="1:5" hidden="1" x14ac:dyDescent="0.2">
      <c r="A1781" s="343" t="s">
        <v>2336</v>
      </c>
      <c r="B1781" s="345" t="s">
        <v>2328</v>
      </c>
      <c r="C1781" s="346"/>
      <c r="D1781" s="349" t="s">
        <v>62</v>
      </c>
      <c r="E1781" s="327" t="s">
        <v>1454</v>
      </c>
    </row>
    <row r="1782" spans="1:5" hidden="1" x14ac:dyDescent="0.2">
      <c r="A1782" s="344"/>
      <c r="B1782" s="347"/>
      <c r="C1782" s="348"/>
      <c r="D1782" s="350"/>
      <c r="E1782" s="328" t="s">
        <v>1455</v>
      </c>
    </row>
    <row r="1783" spans="1:5" hidden="1" x14ac:dyDescent="0.2">
      <c r="A1783" s="351" t="s">
        <v>2337</v>
      </c>
      <c r="B1783" s="353" t="s">
        <v>2338</v>
      </c>
      <c r="C1783" s="354"/>
      <c r="D1783" s="357" t="s">
        <v>62</v>
      </c>
      <c r="E1783" s="325" t="s">
        <v>1454</v>
      </c>
    </row>
    <row r="1784" spans="1:5" hidden="1" x14ac:dyDescent="0.2">
      <c r="A1784" s="359"/>
      <c r="B1784" s="360"/>
      <c r="C1784" s="361"/>
      <c r="D1784" s="362"/>
      <c r="E1784" s="326" t="s">
        <v>1455</v>
      </c>
    </row>
    <row r="1785" spans="1:5" hidden="1" x14ac:dyDescent="0.2">
      <c r="A1785" s="343" t="s">
        <v>2339</v>
      </c>
      <c r="B1785" s="345" t="s">
        <v>2338</v>
      </c>
      <c r="C1785" s="346"/>
      <c r="D1785" s="349" t="s">
        <v>62</v>
      </c>
      <c r="E1785" s="327" t="s">
        <v>1454</v>
      </c>
    </row>
    <row r="1786" spans="1:5" hidden="1" x14ac:dyDescent="0.2">
      <c r="A1786" s="344"/>
      <c r="B1786" s="347"/>
      <c r="C1786" s="348"/>
      <c r="D1786" s="350"/>
      <c r="E1786" s="328" t="s">
        <v>1455</v>
      </c>
    </row>
    <row r="1787" spans="1:5" hidden="1" x14ac:dyDescent="0.2">
      <c r="A1787" s="351" t="s">
        <v>2340</v>
      </c>
      <c r="B1787" s="353" t="s">
        <v>2338</v>
      </c>
      <c r="C1787" s="354"/>
      <c r="D1787" s="357" t="s">
        <v>62</v>
      </c>
      <c r="E1787" s="325" t="s">
        <v>1454</v>
      </c>
    </row>
    <row r="1788" spans="1:5" hidden="1" x14ac:dyDescent="0.2">
      <c r="A1788" s="359"/>
      <c r="B1788" s="360"/>
      <c r="C1788" s="361"/>
      <c r="D1788" s="362"/>
      <c r="E1788" s="326" t="s">
        <v>1455</v>
      </c>
    </row>
    <row r="1789" spans="1:5" hidden="1" x14ac:dyDescent="0.2">
      <c r="A1789" s="343" t="s">
        <v>2341</v>
      </c>
      <c r="B1789" s="345" t="s">
        <v>2338</v>
      </c>
      <c r="C1789" s="346"/>
      <c r="D1789" s="349" t="s">
        <v>62</v>
      </c>
      <c r="E1789" s="327" t="s">
        <v>1454</v>
      </c>
    </row>
    <row r="1790" spans="1:5" hidden="1" x14ac:dyDescent="0.2">
      <c r="A1790" s="344"/>
      <c r="B1790" s="347"/>
      <c r="C1790" s="348"/>
      <c r="D1790" s="350"/>
      <c r="E1790" s="328" t="s">
        <v>1455</v>
      </c>
    </row>
    <row r="1791" spans="1:5" hidden="1" x14ac:dyDescent="0.2">
      <c r="A1791" s="351" t="s">
        <v>2342</v>
      </c>
      <c r="B1791" s="353" t="s">
        <v>2338</v>
      </c>
      <c r="C1791" s="354"/>
      <c r="D1791" s="357" t="s">
        <v>62</v>
      </c>
      <c r="E1791" s="325" t="s">
        <v>1454</v>
      </c>
    </row>
    <row r="1792" spans="1:5" hidden="1" x14ac:dyDescent="0.2">
      <c r="A1792" s="359"/>
      <c r="B1792" s="360"/>
      <c r="C1792" s="361"/>
      <c r="D1792" s="362"/>
      <c r="E1792" s="326" t="s">
        <v>1455</v>
      </c>
    </row>
    <row r="1793" spans="1:5" hidden="1" x14ac:dyDescent="0.2">
      <c r="A1793" s="343" t="s">
        <v>2343</v>
      </c>
      <c r="B1793" s="345" t="s">
        <v>2338</v>
      </c>
      <c r="C1793" s="346"/>
      <c r="D1793" s="349" t="s">
        <v>62</v>
      </c>
      <c r="E1793" s="327" t="s">
        <v>1454</v>
      </c>
    </row>
    <row r="1794" spans="1:5" hidden="1" x14ac:dyDescent="0.2">
      <c r="A1794" s="344"/>
      <c r="B1794" s="347"/>
      <c r="C1794" s="348"/>
      <c r="D1794" s="350"/>
      <c r="E1794" s="328" t="s">
        <v>1455</v>
      </c>
    </row>
    <row r="1795" spans="1:5" hidden="1" x14ac:dyDescent="0.2">
      <c r="A1795" s="351" t="s">
        <v>2344</v>
      </c>
      <c r="B1795" s="353" t="s">
        <v>2338</v>
      </c>
      <c r="C1795" s="354"/>
      <c r="D1795" s="357" t="s">
        <v>62</v>
      </c>
      <c r="E1795" s="325" t="s">
        <v>1454</v>
      </c>
    </row>
    <row r="1796" spans="1:5" hidden="1" x14ac:dyDescent="0.2">
      <c r="A1796" s="359"/>
      <c r="B1796" s="360"/>
      <c r="C1796" s="361"/>
      <c r="D1796" s="362"/>
      <c r="E1796" s="326" t="s">
        <v>1455</v>
      </c>
    </row>
    <row r="1797" spans="1:5" hidden="1" x14ac:dyDescent="0.2">
      <c r="A1797" s="343" t="s">
        <v>2345</v>
      </c>
      <c r="B1797" s="345" t="s">
        <v>2338</v>
      </c>
      <c r="C1797" s="346"/>
      <c r="D1797" s="349" t="s">
        <v>62</v>
      </c>
      <c r="E1797" s="327" t="s">
        <v>1454</v>
      </c>
    </row>
    <row r="1798" spans="1:5" hidden="1" x14ac:dyDescent="0.2">
      <c r="A1798" s="344"/>
      <c r="B1798" s="347"/>
      <c r="C1798" s="348"/>
      <c r="D1798" s="350"/>
      <c r="E1798" s="328" t="s">
        <v>1455</v>
      </c>
    </row>
    <row r="1799" spans="1:5" hidden="1" x14ac:dyDescent="0.2">
      <c r="A1799" s="351" t="s">
        <v>2346</v>
      </c>
      <c r="B1799" s="353" t="s">
        <v>2347</v>
      </c>
      <c r="C1799" s="354"/>
      <c r="D1799" s="357" t="s">
        <v>62</v>
      </c>
      <c r="E1799" s="325" t="s">
        <v>1454</v>
      </c>
    </row>
    <row r="1800" spans="1:5" hidden="1" x14ac:dyDescent="0.2">
      <c r="A1800" s="359"/>
      <c r="B1800" s="360"/>
      <c r="C1800" s="361"/>
      <c r="D1800" s="362"/>
      <c r="E1800" s="326" t="s">
        <v>1455</v>
      </c>
    </row>
    <row r="1801" spans="1:5" hidden="1" x14ac:dyDescent="0.2">
      <c r="A1801" s="343" t="s">
        <v>2348</v>
      </c>
      <c r="B1801" s="345" t="s">
        <v>2347</v>
      </c>
      <c r="C1801" s="346"/>
      <c r="D1801" s="349" t="s">
        <v>62</v>
      </c>
      <c r="E1801" s="327" t="s">
        <v>1454</v>
      </c>
    </row>
    <row r="1802" spans="1:5" hidden="1" x14ac:dyDescent="0.2">
      <c r="A1802" s="344"/>
      <c r="B1802" s="347"/>
      <c r="C1802" s="348"/>
      <c r="D1802" s="350"/>
      <c r="E1802" s="328" t="s">
        <v>1455</v>
      </c>
    </row>
    <row r="1803" spans="1:5" hidden="1" x14ac:dyDescent="0.2">
      <c r="A1803" s="351" t="s">
        <v>2349</v>
      </c>
      <c r="B1803" s="353" t="s">
        <v>2347</v>
      </c>
      <c r="C1803" s="354"/>
      <c r="D1803" s="357" t="s">
        <v>62</v>
      </c>
      <c r="E1803" s="325" t="s">
        <v>1454</v>
      </c>
    </row>
    <row r="1804" spans="1:5" hidden="1" x14ac:dyDescent="0.2">
      <c r="A1804" s="359"/>
      <c r="B1804" s="360"/>
      <c r="C1804" s="361"/>
      <c r="D1804" s="362"/>
      <c r="E1804" s="326" t="s">
        <v>1455</v>
      </c>
    </row>
    <row r="1805" spans="1:5" hidden="1" x14ac:dyDescent="0.2">
      <c r="A1805" s="343" t="s">
        <v>2350</v>
      </c>
      <c r="B1805" s="345" t="s">
        <v>2347</v>
      </c>
      <c r="C1805" s="346"/>
      <c r="D1805" s="349" t="s">
        <v>62</v>
      </c>
      <c r="E1805" s="327" t="s">
        <v>1454</v>
      </c>
    </row>
    <row r="1806" spans="1:5" hidden="1" x14ac:dyDescent="0.2">
      <c r="A1806" s="344"/>
      <c r="B1806" s="347"/>
      <c r="C1806" s="348"/>
      <c r="D1806" s="350"/>
      <c r="E1806" s="328" t="s">
        <v>1455</v>
      </c>
    </row>
    <row r="1807" spans="1:5" hidden="1" x14ac:dyDescent="0.2">
      <c r="A1807" s="351" t="s">
        <v>2351</v>
      </c>
      <c r="B1807" s="353" t="s">
        <v>2347</v>
      </c>
      <c r="C1807" s="354"/>
      <c r="D1807" s="357" t="s">
        <v>62</v>
      </c>
      <c r="E1807" s="325" t="s">
        <v>1454</v>
      </c>
    </row>
    <row r="1808" spans="1:5" hidden="1" x14ac:dyDescent="0.2">
      <c r="A1808" s="359"/>
      <c r="B1808" s="360"/>
      <c r="C1808" s="361"/>
      <c r="D1808" s="362"/>
      <c r="E1808" s="326" t="s">
        <v>1455</v>
      </c>
    </row>
    <row r="1809" spans="1:5" hidden="1" x14ac:dyDescent="0.2">
      <c r="A1809" s="343" t="s">
        <v>2352</v>
      </c>
      <c r="B1809" s="345" t="s">
        <v>2347</v>
      </c>
      <c r="C1809" s="346"/>
      <c r="D1809" s="349" t="s">
        <v>62</v>
      </c>
      <c r="E1809" s="327" t="s">
        <v>1454</v>
      </c>
    </row>
    <row r="1810" spans="1:5" hidden="1" x14ac:dyDescent="0.2">
      <c r="A1810" s="344"/>
      <c r="B1810" s="347"/>
      <c r="C1810" s="348"/>
      <c r="D1810" s="350"/>
      <c r="E1810" s="328" t="s">
        <v>1455</v>
      </c>
    </row>
    <row r="1811" spans="1:5" hidden="1" x14ac:dyDescent="0.2">
      <c r="A1811" s="351" t="s">
        <v>2353</v>
      </c>
      <c r="B1811" s="353" t="s">
        <v>2347</v>
      </c>
      <c r="C1811" s="354"/>
      <c r="D1811" s="357" t="s">
        <v>62</v>
      </c>
      <c r="E1811" s="325" t="s">
        <v>1454</v>
      </c>
    </row>
    <row r="1812" spans="1:5" hidden="1" x14ac:dyDescent="0.2">
      <c r="A1812" s="359"/>
      <c r="B1812" s="360"/>
      <c r="C1812" s="361"/>
      <c r="D1812" s="362"/>
      <c r="E1812" s="326" t="s">
        <v>1455</v>
      </c>
    </row>
    <row r="1813" spans="1:5" hidden="1" x14ac:dyDescent="0.2">
      <c r="A1813" s="343" t="s">
        <v>2354</v>
      </c>
      <c r="B1813" s="345" t="s">
        <v>2347</v>
      </c>
      <c r="C1813" s="346"/>
      <c r="D1813" s="349" t="s">
        <v>62</v>
      </c>
      <c r="E1813" s="327" t="s">
        <v>1454</v>
      </c>
    </row>
    <row r="1814" spans="1:5" hidden="1" x14ac:dyDescent="0.2">
      <c r="A1814" s="344"/>
      <c r="B1814" s="347"/>
      <c r="C1814" s="348"/>
      <c r="D1814" s="350"/>
      <c r="E1814" s="328" t="s">
        <v>1455</v>
      </c>
    </row>
    <row r="1815" spans="1:5" hidden="1" x14ac:dyDescent="0.2">
      <c r="A1815" s="351" t="s">
        <v>2355</v>
      </c>
      <c r="B1815" s="353" t="s">
        <v>2347</v>
      </c>
      <c r="C1815" s="354"/>
      <c r="D1815" s="357" t="s">
        <v>62</v>
      </c>
      <c r="E1815" s="325" t="s">
        <v>1454</v>
      </c>
    </row>
    <row r="1816" spans="1:5" hidden="1" x14ac:dyDescent="0.2">
      <c r="A1816" s="359"/>
      <c r="B1816" s="360"/>
      <c r="C1816" s="361"/>
      <c r="D1816" s="362"/>
      <c r="E1816" s="326" t="s">
        <v>1455</v>
      </c>
    </row>
    <row r="1817" spans="1:5" hidden="1" x14ac:dyDescent="0.2">
      <c r="A1817" s="343" t="s">
        <v>2356</v>
      </c>
      <c r="B1817" s="345" t="s">
        <v>2347</v>
      </c>
      <c r="C1817" s="346"/>
      <c r="D1817" s="349" t="s">
        <v>62</v>
      </c>
      <c r="E1817" s="327" t="s">
        <v>1454</v>
      </c>
    </row>
    <row r="1818" spans="1:5" hidden="1" x14ac:dyDescent="0.2">
      <c r="A1818" s="344"/>
      <c r="B1818" s="347"/>
      <c r="C1818" s="348"/>
      <c r="D1818" s="350"/>
      <c r="E1818" s="328" t="s">
        <v>1455</v>
      </c>
    </row>
    <row r="1819" spans="1:5" hidden="1" x14ac:dyDescent="0.2">
      <c r="A1819" s="351" t="s">
        <v>2357</v>
      </c>
      <c r="B1819" s="353" t="s">
        <v>2347</v>
      </c>
      <c r="C1819" s="354"/>
      <c r="D1819" s="357" t="s">
        <v>62</v>
      </c>
      <c r="E1819" s="325" t="s">
        <v>1454</v>
      </c>
    </row>
    <row r="1820" spans="1:5" hidden="1" x14ac:dyDescent="0.2">
      <c r="A1820" s="359"/>
      <c r="B1820" s="360"/>
      <c r="C1820" s="361"/>
      <c r="D1820" s="362"/>
      <c r="E1820" s="326" t="s">
        <v>1455</v>
      </c>
    </row>
    <row r="1821" spans="1:5" hidden="1" x14ac:dyDescent="0.2">
      <c r="A1821" s="343" t="s">
        <v>2358</v>
      </c>
      <c r="B1821" s="345" t="s">
        <v>2347</v>
      </c>
      <c r="C1821" s="346"/>
      <c r="D1821" s="349" t="s">
        <v>62</v>
      </c>
      <c r="E1821" s="327" t="s">
        <v>1454</v>
      </c>
    </row>
    <row r="1822" spans="1:5" hidden="1" x14ac:dyDescent="0.2">
      <c r="A1822" s="344"/>
      <c r="B1822" s="347"/>
      <c r="C1822" s="348"/>
      <c r="D1822" s="350"/>
      <c r="E1822" s="328" t="s">
        <v>1455</v>
      </c>
    </row>
    <row r="1823" spans="1:5" hidden="1" x14ac:dyDescent="0.2">
      <c r="A1823" s="351" t="s">
        <v>2359</v>
      </c>
      <c r="B1823" s="353" t="s">
        <v>2347</v>
      </c>
      <c r="C1823" s="354"/>
      <c r="D1823" s="357" t="s">
        <v>62</v>
      </c>
      <c r="E1823" s="325" t="s">
        <v>1454</v>
      </c>
    </row>
    <row r="1824" spans="1:5" hidden="1" x14ac:dyDescent="0.2">
      <c r="A1824" s="359"/>
      <c r="B1824" s="360"/>
      <c r="C1824" s="361"/>
      <c r="D1824" s="362"/>
      <c r="E1824" s="326" t="s">
        <v>1455</v>
      </c>
    </row>
    <row r="1825" spans="1:5" hidden="1" x14ac:dyDescent="0.2">
      <c r="A1825" s="343" t="s">
        <v>2360</v>
      </c>
      <c r="B1825" s="345" t="s">
        <v>2347</v>
      </c>
      <c r="C1825" s="346"/>
      <c r="D1825" s="349" t="s">
        <v>62</v>
      </c>
      <c r="E1825" s="327" t="s">
        <v>1454</v>
      </c>
    </row>
    <row r="1826" spans="1:5" hidden="1" x14ac:dyDescent="0.2">
      <c r="A1826" s="344"/>
      <c r="B1826" s="347"/>
      <c r="C1826" s="348"/>
      <c r="D1826" s="350"/>
      <c r="E1826" s="328" t="s">
        <v>1455</v>
      </c>
    </row>
    <row r="1827" spans="1:5" hidden="1" x14ac:dyDescent="0.2">
      <c r="A1827" s="351" t="s">
        <v>2361</v>
      </c>
      <c r="B1827" s="353" t="s">
        <v>2347</v>
      </c>
      <c r="C1827" s="354"/>
      <c r="D1827" s="357" t="s">
        <v>62</v>
      </c>
      <c r="E1827" s="325" t="s">
        <v>1454</v>
      </c>
    </row>
    <row r="1828" spans="1:5" hidden="1" x14ac:dyDescent="0.2">
      <c r="A1828" s="359"/>
      <c r="B1828" s="360"/>
      <c r="C1828" s="361"/>
      <c r="D1828" s="362"/>
      <c r="E1828" s="326" t="s">
        <v>1455</v>
      </c>
    </row>
    <row r="1829" spans="1:5" hidden="1" x14ac:dyDescent="0.2">
      <c r="A1829" s="343" t="s">
        <v>2362</v>
      </c>
      <c r="B1829" s="345" t="s">
        <v>2363</v>
      </c>
      <c r="C1829" s="346"/>
      <c r="D1829" s="349" t="s">
        <v>62</v>
      </c>
      <c r="E1829" s="327" t="s">
        <v>1454</v>
      </c>
    </row>
    <row r="1830" spans="1:5" hidden="1" x14ac:dyDescent="0.2">
      <c r="A1830" s="344"/>
      <c r="B1830" s="347"/>
      <c r="C1830" s="348"/>
      <c r="D1830" s="350"/>
      <c r="E1830" s="328" t="s">
        <v>1455</v>
      </c>
    </row>
    <row r="1831" spans="1:5" hidden="1" x14ac:dyDescent="0.2">
      <c r="A1831" s="351" t="s">
        <v>2364</v>
      </c>
      <c r="B1831" s="353" t="s">
        <v>2363</v>
      </c>
      <c r="C1831" s="354"/>
      <c r="D1831" s="357" t="s">
        <v>62</v>
      </c>
      <c r="E1831" s="325" t="s">
        <v>1454</v>
      </c>
    </row>
    <row r="1832" spans="1:5" hidden="1" x14ac:dyDescent="0.2">
      <c r="A1832" s="359"/>
      <c r="B1832" s="360"/>
      <c r="C1832" s="361"/>
      <c r="D1832" s="362"/>
      <c r="E1832" s="326" t="s">
        <v>1455</v>
      </c>
    </row>
    <row r="1833" spans="1:5" hidden="1" x14ac:dyDescent="0.2">
      <c r="A1833" s="343" t="s">
        <v>2365</v>
      </c>
      <c r="B1833" s="345" t="s">
        <v>2363</v>
      </c>
      <c r="C1833" s="346"/>
      <c r="D1833" s="349" t="s">
        <v>62</v>
      </c>
      <c r="E1833" s="327" t="s">
        <v>1454</v>
      </c>
    </row>
    <row r="1834" spans="1:5" hidden="1" x14ac:dyDescent="0.2">
      <c r="A1834" s="344"/>
      <c r="B1834" s="347"/>
      <c r="C1834" s="348"/>
      <c r="D1834" s="350"/>
      <c r="E1834" s="328" t="s">
        <v>1455</v>
      </c>
    </row>
    <row r="1835" spans="1:5" hidden="1" x14ac:dyDescent="0.2">
      <c r="A1835" s="351" t="s">
        <v>2366</v>
      </c>
      <c r="B1835" s="353" t="s">
        <v>2363</v>
      </c>
      <c r="C1835" s="354"/>
      <c r="D1835" s="357" t="s">
        <v>62</v>
      </c>
      <c r="E1835" s="325" t="s">
        <v>1454</v>
      </c>
    </row>
    <row r="1836" spans="1:5" hidden="1" x14ac:dyDescent="0.2">
      <c r="A1836" s="359"/>
      <c r="B1836" s="360"/>
      <c r="C1836" s="361"/>
      <c r="D1836" s="362"/>
      <c r="E1836" s="326" t="s">
        <v>1455</v>
      </c>
    </row>
    <row r="1837" spans="1:5" hidden="1" x14ac:dyDescent="0.2">
      <c r="A1837" s="343" t="s">
        <v>2367</v>
      </c>
      <c r="B1837" s="345" t="s">
        <v>2363</v>
      </c>
      <c r="C1837" s="346"/>
      <c r="D1837" s="349" t="s">
        <v>62</v>
      </c>
      <c r="E1837" s="327" t="s">
        <v>1454</v>
      </c>
    </row>
    <row r="1838" spans="1:5" hidden="1" x14ac:dyDescent="0.2">
      <c r="A1838" s="344"/>
      <c r="B1838" s="347"/>
      <c r="C1838" s="348"/>
      <c r="D1838" s="350"/>
      <c r="E1838" s="328" t="s">
        <v>1455</v>
      </c>
    </row>
    <row r="1839" spans="1:5" hidden="1" x14ac:dyDescent="0.2">
      <c r="A1839" s="351" t="s">
        <v>2368</v>
      </c>
      <c r="B1839" s="353" t="s">
        <v>2363</v>
      </c>
      <c r="C1839" s="354"/>
      <c r="D1839" s="357" t="s">
        <v>62</v>
      </c>
      <c r="E1839" s="325" t="s">
        <v>1454</v>
      </c>
    </row>
    <row r="1840" spans="1:5" hidden="1" x14ac:dyDescent="0.2">
      <c r="A1840" s="359"/>
      <c r="B1840" s="360"/>
      <c r="C1840" s="361"/>
      <c r="D1840" s="362"/>
      <c r="E1840" s="326" t="s">
        <v>1455</v>
      </c>
    </row>
    <row r="1841" spans="1:5" hidden="1" x14ac:dyDescent="0.2">
      <c r="A1841" s="343" t="s">
        <v>2369</v>
      </c>
      <c r="B1841" s="345" t="s">
        <v>2363</v>
      </c>
      <c r="C1841" s="346"/>
      <c r="D1841" s="349" t="s">
        <v>62</v>
      </c>
      <c r="E1841" s="327" t="s">
        <v>1454</v>
      </c>
    </row>
    <row r="1842" spans="1:5" hidden="1" x14ac:dyDescent="0.2">
      <c r="A1842" s="344"/>
      <c r="B1842" s="347"/>
      <c r="C1842" s="348"/>
      <c r="D1842" s="350"/>
      <c r="E1842" s="328" t="s">
        <v>1455</v>
      </c>
    </row>
    <row r="1843" spans="1:5" hidden="1" x14ac:dyDescent="0.2">
      <c r="A1843" s="351" t="s">
        <v>2370</v>
      </c>
      <c r="B1843" s="353" t="s">
        <v>2363</v>
      </c>
      <c r="C1843" s="354"/>
      <c r="D1843" s="357" t="s">
        <v>62</v>
      </c>
      <c r="E1843" s="325" t="s">
        <v>1454</v>
      </c>
    </row>
    <row r="1844" spans="1:5" hidden="1" x14ac:dyDescent="0.2">
      <c r="A1844" s="359"/>
      <c r="B1844" s="360"/>
      <c r="C1844" s="361"/>
      <c r="D1844" s="362"/>
      <c r="E1844" s="326" t="s">
        <v>1455</v>
      </c>
    </row>
    <row r="1845" spans="1:5" hidden="1" x14ac:dyDescent="0.2">
      <c r="A1845" s="343" t="s">
        <v>2371</v>
      </c>
      <c r="B1845" s="345" t="s">
        <v>2363</v>
      </c>
      <c r="C1845" s="346"/>
      <c r="D1845" s="349" t="s">
        <v>62</v>
      </c>
      <c r="E1845" s="327" t="s">
        <v>1454</v>
      </c>
    </row>
    <row r="1846" spans="1:5" hidden="1" x14ac:dyDescent="0.2">
      <c r="A1846" s="344"/>
      <c r="B1846" s="347"/>
      <c r="C1846" s="348"/>
      <c r="D1846" s="350"/>
      <c r="E1846" s="328" t="s">
        <v>1455</v>
      </c>
    </row>
    <row r="1847" spans="1:5" hidden="1" x14ac:dyDescent="0.2">
      <c r="A1847" s="351" t="s">
        <v>2372</v>
      </c>
      <c r="B1847" s="353" t="s">
        <v>2363</v>
      </c>
      <c r="C1847" s="354"/>
      <c r="D1847" s="357" t="s">
        <v>62</v>
      </c>
      <c r="E1847" s="325" t="s">
        <v>1454</v>
      </c>
    </row>
    <row r="1848" spans="1:5" hidden="1" x14ac:dyDescent="0.2">
      <c r="A1848" s="359"/>
      <c r="B1848" s="360"/>
      <c r="C1848" s="361"/>
      <c r="D1848" s="362"/>
      <c r="E1848" s="326" t="s">
        <v>1455</v>
      </c>
    </row>
    <row r="1849" spans="1:5" hidden="1" x14ac:dyDescent="0.2">
      <c r="A1849" s="343" t="s">
        <v>2373</v>
      </c>
      <c r="B1849" s="345" t="s">
        <v>2363</v>
      </c>
      <c r="C1849" s="346"/>
      <c r="D1849" s="349" t="s">
        <v>62</v>
      </c>
      <c r="E1849" s="327" t="s">
        <v>1454</v>
      </c>
    </row>
    <row r="1850" spans="1:5" hidden="1" x14ac:dyDescent="0.2">
      <c r="A1850" s="344"/>
      <c r="B1850" s="347"/>
      <c r="C1850" s="348"/>
      <c r="D1850" s="350"/>
      <c r="E1850" s="328" t="s">
        <v>1455</v>
      </c>
    </row>
    <row r="1851" spans="1:5" hidden="1" x14ac:dyDescent="0.2">
      <c r="A1851" s="351" t="s">
        <v>2374</v>
      </c>
      <c r="B1851" s="353" t="s">
        <v>2363</v>
      </c>
      <c r="C1851" s="354"/>
      <c r="D1851" s="357" t="s">
        <v>62</v>
      </c>
      <c r="E1851" s="325" t="s">
        <v>1454</v>
      </c>
    </row>
    <row r="1852" spans="1:5" hidden="1" x14ac:dyDescent="0.2">
      <c r="A1852" s="359"/>
      <c r="B1852" s="360"/>
      <c r="C1852" s="361"/>
      <c r="D1852" s="362"/>
      <c r="E1852" s="326" t="s">
        <v>1455</v>
      </c>
    </row>
    <row r="1853" spans="1:5" hidden="1" x14ac:dyDescent="0.2">
      <c r="A1853" s="343" t="s">
        <v>2375</v>
      </c>
      <c r="B1853" s="345" t="s">
        <v>2363</v>
      </c>
      <c r="C1853" s="346"/>
      <c r="D1853" s="349" t="s">
        <v>62</v>
      </c>
      <c r="E1853" s="327" t="s">
        <v>1454</v>
      </c>
    </row>
    <row r="1854" spans="1:5" hidden="1" x14ac:dyDescent="0.2">
      <c r="A1854" s="344"/>
      <c r="B1854" s="347"/>
      <c r="C1854" s="348"/>
      <c r="D1854" s="350"/>
      <c r="E1854" s="328" t="s">
        <v>1455</v>
      </c>
    </row>
    <row r="1855" spans="1:5" hidden="1" x14ac:dyDescent="0.2">
      <c r="A1855" s="351" t="s">
        <v>2376</v>
      </c>
      <c r="B1855" s="353" t="s">
        <v>2363</v>
      </c>
      <c r="C1855" s="354"/>
      <c r="D1855" s="357" t="s">
        <v>62</v>
      </c>
      <c r="E1855" s="325" t="s">
        <v>1454</v>
      </c>
    </row>
    <row r="1856" spans="1:5" hidden="1" x14ac:dyDescent="0.2">
      <c r="A1856" s="359"/>
      <c r="B1856" s="360"/>
      <c r="C1856" s="361"/>
      <c r="D1856" s="362"/>
      <c r="E1856" s="326" t="s">
        <v>1455</v>
      </c>
    </row>
    <row r="1857" spans="1:5" hidden="1" x14ac:dyDescent="0.2">
      <c r="A1857" s="343" t="s">
        <v>2377</v>
      </c>
      <c r="B1857" s="345" t="s">
        <v>2363</v>
      </c>
      <c r="C1857" s="346"/>
      <c r="D1857" s="349" t="s">
        <v>62</v>
      </c>
      <c r="E1857" s="327" t="s">
        <v>1454</v>
      </c>
    </row>
    <row r="1858" spans="1:5" hidden="1" x14ac:dyDescent="0.2">
      <c r="A1858" s="344"/>
      <c r="B1858" s="347"/>
      <c r="C1858" s="348"/>
      <c r="D1858" s="350"/>
      <c r="E1858" s="328" t="s">
        <v>1455</v>
      </c>
    </row>
    <row r="1859" spans="1:5" hidden="1" x14ac:dyDescent="0.2">
      <c r="A1859" s="351" t="s">
        <v>2378</v>
      </c>
      <c r="B1859" s="353" t="s">
        <v>2363</v>
      </c>
      <c r="C1859" s="354"/>
      <c r="D1859" s="357" t="s">
        <v>62</v>
      </c>
      <c r="E1859" s="325" t="s">
        <v>1454</v>
      </c>
    </row>
    <row r="1860" spans="1:5" hidden="1" x14ac:dyDescent="0.2">
      <c r="A1860" s="359"/>
      <c r="B1860" s="360"/>
      <c r="C1860" s="361"/>
      <c r="D1860" s="362"/>
      <c r="E1860" s="326" t="s">
        <v>1455</v>
      </c>
    </row>
    <row r="1861" spans="1:5" hidden="1" x14ac:dyDescent="0.2">
      <c r="A1861" s="343" t="s">
        <v>2379</v>
      </c>
      <c r="B1861" s="345" t="s">
        <v>2363</v>
      </c>
      <c r="C1861" s="346"/>
      <c r="D1861" s="349" t="s">
        <v>62</v>
      </c>
      <c r="E1861" s="327" t="s">
        <v>1454</v>
      </c>
    </row>
    <row r="1862" spans="1:5" hidden="1" x14ac:dyDescent="0.2">
      <c r="A1862" s="344"/>
      <c r="B1862" s="347"/>
      <c r="C1862" s="348"/>
      <c r="D1862" s="350"/>
      <c r="E1862" s="328" t="s">
        <v>1455</v>
      </c>
    </row>
    <row r="1863" spans="1:5" hidden="1" x14ac:dyDescent="0.2">
      <c r="A1863" s="351" t="s">
        <v>2380</v>
      </c>
      <c r="B1863" s="353" t="s">
        <v>2381</v>
      </c>
      <c r="C1863" s="354"/>
      <c r="D1863" s="357" t="s">
        <v>62</v>
      </c>
      <c r="E1863" s="325" t="s">
        <v>1454</v>
      </c>
    </row>
    <row r="1864" spans="1:5" hidden="1" x14ac:dyDescent="0.2">
      <c r="A1864" s="359"/>
      <c r="B1864" s="360"/>
      <c r="C1864" s="361"/>
      <c r="D1864" s="362"/>
      <c r="E1864" s="326" t="s">
        <v>1455</v>
      </c>
    </row>
    <row r="1865" spans="1:5" hidden="1" x14ac:dyDescent="0.2">
      <c r="A1865" s="343" t="s">
        <v>2382</v>
      </c>
      <c r="B1865" s="345" t="s">
        <v>2381</v>
      </c>
      <c r="C1865" s="346"/>
      <c r="D1865" s="349" t="s">
        <v>62</v>
      </c>
      <c r="E1865" s="327" t="s">
        <v>1454</v>
      </c>
    </row>
    <row r="1866" spans="1:5" hidden="1" x14ac:dyDescent="0.2">
      <c r="A1866" s="344"/>
      <c r="B1866" s="347"/>
      <c r="C1866" s="348"/>
      <c r="D1866" s="350"/>
      <c r="E1866" s="328" t="s">
        <v>1455</v>
      </c>
    </row>
    <row r="1867" spans="1:5" hidden="1" x14ac:dyDescent="0.2">
      <c r="A1867" s="351" t="s">
        <v>2182</v>
      </c>
      <c r="B1867" s="353" t="s">
        <v>2381</v>
      </c>
      <c r="C1867" s="354"/>
      <c r="D1867" s="357" t="s">
        <v>62</v>
      </c>
      <c r="E1867" s="325" t="s">
        <v>1454</v>
      </c>
    </row>
    <row r="1868" spans="1:5" hidden="1" x14ac:dyDescent="0.2">
      <c r="A1868" s="359"/>
      <c r="B1868" s="360"/>
      <c r="C1868" s="361"/>
      <c r="D1868" s="362"/>
      <c r="E1868" s="326" t="s">
        <v>1455</v>
      </c>
    </row>
    <row r="1869" spans="1:5" hidden="1" x14ac:dyDescent="0.2">
      <c r="A1869" s="343" t="s">
        <v>1941</v>
      </c>
      <c r="B1869" s="345" t="s">
        <v>2381</v>
      </c>
      <c r="C1869" s="346"/>
      <c r="D1869" s="349" t="s">
        <v>62</v>
      </c>
      <c r="E1869" s="327" t="s">
        <v>1454</v>
      </c>
    </row>
    <row r="1870" spans="1:5" hidden="1" x14ac:dyDescent="0.2">
      <c r="A1870" s="344"/>
      <c r="B1870" s="347"/>
      <c r="C1870" s="348"/>
      <c r="D1870" s="350"/>
      <c r="E1870" s="328" t="s">
        <v>1455</v>
      </c>
    </row>
    <row r="1871" spans="1:5" hidden="1" x14ac:dyDescent="0.2">
      <c r="A1871" s="351" t="s">
        <v>2383</v>
      </c>
      <c r="B1871" s="353" t="s">
        <v>2381</v>
      </c>
      <c r="C1871" s="354"/>
      <c r="D1871" s="357" t="s">
        <v>62</v>
      </c>
      <c r="E1871" s="325" t="s">
        <v>1454</v>
      </c>
    </row>
    <row r="1872" spans="1:5" hidden="1" x14ac:dyDescent="0.2">
      <c r="A1872" s="359"/>
      <c r="B1872" s="360"/>
      <c r="C1872" s="361"/>
      <c r="D1872" s="362"/>
      <c r="E1872" s="326" t="s">
        <v>1455</v>
      </c>
    </row>
    <row r="1873" spans="1:5" hidden="1" x14ac:dyDescent="0.2">
      <c r="A1873" s="343" t="s">
        <v>2384</v>
      </c>
      <c r="B1873" s="345" t="s">
        <v>2381</v>
      </c>
      <c r="C1873" s="346"/>
      <c r="D1873" s="349" t="s">
        <v>62</v>
      </c>
      <c r="E1873" s="327" t="s">
        <v>1454</v>
      </c>
    </row>
    <row r="1874" spans="1:5" hidden="1" x14ac:dyDescent="0.2">
      <c r="A1874" s="344"/>
      <c r="B1874" s="347"/>
      <c r="C1874" s="348"/>
      <c r="D1874" s="350"/>
      <c r="E1874" s="328" t="s">
        <v>1455</v>
      </c>
    </row>
    <row r="1875" spans="1:5" hidden="1" x14ac:dyDescent="0.2">
      <c r="A1875" s="351" t="s">
        <v>2385</v>
      </c>
      <c r="B1875" s="353" t="s">
        <v>2381</v>
      </c>
      <c r="C1875" s="354"/>
      <c r="D1875" s="357" t="s">
        <v>62</v>
      </c>
      <c r="E1875" s="325" t="s">
        <v>1454</v>
      </c>
    </row>
    <row r="1876" spans="1:5" hidden="1" x14ac:dyDescent="0.2">
      <c r="A1876" s="359"/>
      <c r="B1876" s="360"/>
      <c r="C1876" s="361"/>
      <c r="D1876" s="362"/>
      <c r="E1876" s="326" t="s">
        <v>1455</v>
      </c>
    </row>
    <row r="1877" spans="1:5" hidden="1" x14ac:dyDescent="0.2">
      <c r="A1877" s="343" t="s">
        <v>2386</v>
      </c>
      <c r="B1877" s="345" t="s">
        <v>2387</v>
      </c>
      <c r="C1877" s="346"/>
      <c r="D1877" s="349" t="s">
        <v>62</v>
      </c>
      <c r="E1877" s="327" t="s">
        <v>1454</v>
      </c>
    </row>
    <row r="1878" spans="1:5" hidden="1" x14ac:dyDescent="0.2">
      <c r="A1878" s="344"/>
      <c r="B1878" s="347"/>
      <c r="C1878" s="348"/>
      <c r="D1878" s="350"/>
      <c r="E1878" s="328" t="s">
        <v>1455</v>
      </c>
    </row>
    <row r="1879" spans="1:5" hidden="1" x14ac:dyDescent="0.2">
      <c r="A1879" s="351" t="s">
        <v>2388</v>
      </c>
      <c r="B1879" s="353" t="s">
        <v>2387</v>
      </c>
      <c r="C1879" s="354"/>
      <c r="D1879" s="357" t="s">
        <v>62</v>
      </c>
      <c r="E1879" s="325" t="s">
        <v>1454</v>
      </c>
    </row>
    <row r="1880" spans="1:5" hidden="1" x14ac:dyDescent="0.2">
      <c r="A1880" s="359"/>
      <c r="B1880" s="360"/>
      <c r="C1880" s="361"/>
      <c r="D1880" s="362"/>
      <c r="E1880" s="326" t="s">
        <v>1455</v>
      </c>
    </row>
    <row r="1881" spans="1:5" hidden="1" x14ac:dyDescent="0.2">
      <c r="A1881" s="343" t="s">
        <v>2389</v>
      </c>
      <c r="B1881" s="345" t="s">
        <v>2387</v>
      </c>
      <c r="C1881" s="346"/>
      <c r="D1881" s="349" t="s">
        <v>62</v>
      </c>
      <c r="E1881" s="327" t="s">
        <v>1454</v>
      </c>
    </row>
    <row r="1882" spans="1:5" hidden="1" x14ac:dyDescent="0.2">
      <c r="A1882" s="344"/>
      <c r="B1882" s="347"/>
      <c r="C1882" s="348"/>
      <c r="D1882" s="350"/>
      <c r="E1882" s="328" t="s">
        <v>1455</v>
      </c>
    </row>
    <row r="1883" spans="1:5" hidden="1" x14ac:dyDescent="0.2">
      <c r="A1883" s="351" t="s">
        <v>2390</v>
      </c>
      <c r="B1883" s="353" t="s">
        <v>2387</v>
      </c>
      <c r="C1883" s="354"/>
      <c r="D1883" s="357" t="s">
        <v>62</v>
      </c>
      <c r="E1883" s="325" t="s">
        <v>1454</v>
      </c>
    </row>
    <row r="1884" spans="1:5" hidden="1" x14ac:dyDescent="0.2">
      <c r="A1884" s="359"/>
      <c r="B1884" s="360"/>
      <c r="C1884" s="361"/>
      <c r="D1884" s="362"/>
      <c r="E1884" s="326" t="s">
        <v>1455</v>
      </c>
    </row>
    <row r="1885" spans="1:5" hidden="1" x14ac:dyDescent="0.2">
      <c r="A1885" s="343" t="s">
        <v>2391</v>
      </c>
      <c r="B1885" s="345" t="s">
        <v>2387</v>
      </c>
      <c r="C1885" s="346"/>
      <c r="D1885" s="349" t="s">
        <v>62</v>
      </c>
      <c r="E1885" s="327" t="s">
        <v>1454</v>
      </c>
    </row>
    <row r="1886" spans="1:5" hidden="1" x14ac:dyDescent="0.2">
      <c r="A1886" s="344"/>
      <c r="B1886" s="347"/>
      <c r="C1886" s="348"/>
      <c r="D1886" s="350"/>
      <c r="E1886" s="328" t="s">
        <v>1455</v>
      </c>
    </row>
    <row r="1887" spans="1:5" hidden="1" x14ac:dyDescent="0.2">
      <c r="A1887" s="351" t="s">
        <v>2392</v>
      </c>
      <c r="B1887" s="353" t="s">
        <v>2387</v>
      </c>
      <c r="C1887" s="354"/>
      <c r="D1887" s="357" t="s">
        <v>62</v>
      </c>
      <c r="E1887" s="325" t="s">
        <v>1454</v>
      </c>
    </row>
    <row r="1888" spans="1:5" hidden="1" x14ac:dyDescent="0.2">
      <c r="A1888" s="359"/>
      <c r="B1888" s="360"/>
      <c r="C1888" s="361"/>
      <c r="D1888" s="362"/>
      <c r="E1888" s="326" t="s">
        <v>1455</v>
      </c>
    </row>
    <row r="1889" spans="1:5" hidden="1" x14ac:dyDescent="0.2">
      <c r="A1889" s="343" t="s">
        <v>2393</v>
      </c>
      <c r="B1889" s="345" t="s">
        <v>2387</v>
      </c>
      <c r="C1889" s="346"/>
      <c r="D1889" s="349" t="s">
        <v>62</v>
      </c>
      <c r="E1889" s="327" t="s">
        <v>1454</v>
      </c>
    </row>
    <row r="1890" spans="1:5" hidden="1" x14ac:dyDescent="0.2">
      <c r="A1890" s="344"/>
      <c r="B1890" s="347"/>
      <c r="C1890" s="348"/>
      <c r="D1890" s="350"/>
      <c r="E1890" s="328" t="s">
        <v>1455</v>
      </c>
    </row>
    <row r="1891" spans="1:5" hidden="1" x14ac:dyDescent="0.2">
      <c r="A1891" s="351" t="s">
        <v>2394</v>
      </c>
      <c r="B1891" s="353" t="s">
        <v>2387</v>
      </c>
      <c r="C1891" s="354"/>
      <c r="D1891" s="357" t="s">
        <v>62</v>
      </c>
      <c r="E1891" s="325" t="s">
        <v>1454</v>
      </c>
    </row>
    <row r="1892" spans="1:5" hidden="1" x14ac:dyDescent="0.2">
      <c r="A1892" s="359"/>
      <c r="B1892" s="360"/>
      <c r="C1892" s="361"/>
      <c r="D1892" s="362"/>
      <c r="E1892" s="326" t="s">
        <v>1455</v>
      </c>
    </row>
    <row r="1893" spans="1:5" hidden="1" x14ac:dyDescent="0.2">
      <c r="A1893" s="343" t="s">
        <v>2395</v>
      </c>
      <c r="B1893" s="345" t="s">
        <v>2387</v>
      </c>
      <c r="C1893" s="346"/>
      <c r="D1893" s="349" t="s">
        <v>62</v>
      </c>
      <c r="E1893" s="327" t="s">
        <v>1454</v>
      </c>
    </row>
    <row r="1894" spans="1:5" hidden="1" x14ac:dyDescent="0.2">
      <c r="A1894" s="344"/>
      <c r="B1894" s="347"/>
      <c r="C1894" s="348"/>
      <c r="D1894" s="350"/>
      <c r="E1894" s="328" t="s">
        <v>1455</v>
      </c>
    </row>
    <row r="1895" spans="1:5" hidden="1" x14ac:dyDescent="0.2">
      <c r="A1895" s="351" t="s">
        <v>2396</v>
      </c>
      <c r="B1895" s="353" t="s">
        <v>2387</v>
      </c>
      <c r="C1895" s="354"/>
      <c r="D1895" s="357" t="s">
        <v>62</v>
      </c>
      <c r="E1895" s="325" t="s">
        <v>1454</v>
      </c>
    </row>
    <row r="1896" spans="1:5" hidden="1" x14ac:dyDescent="0.2">
      <c r="A1896" s="359"/>
      <c r="B1896" s="360"/>
      <c r="C1896" s="361"/>
      <c r="D1896" s="362"/>
      <c r="E1896" s="326" t="s">
        <v>1455</v>
      </c>
    </row>
    <row r="1897" spans="1:5" hidden="1" x14ac:dyDescent="0.2">
      <c r="A1897" s="343" t="s">
        <v>2397</v>
      </c>
      <c r="B1897" s="345" t="s">
        <v>2387</v>
      </c>
      <c r="C1897" s="346"/>
      <c r="D1897" s="349" t="s">
        <v>62</v>
      </c>
      <c r="E1897" s="327" t="s">
        <v>1454</v>
      </c>
    </row>
    <row r="1898" spans="1:5" hidden="1" x14ac:dyDescent="0.2">
      <c r="A1898" s="344"/>
      <c r="B1898" s="347"/>
      <c r="C1898" s="348"/>
      <c r="D1898" s="350"/>
      <c r="E1898" s="328" t="s">
        <v>1455</v>
      </c>
    </row>
    <row r="1899" spans="1:5" hidden="1" x14ac:dyDescent="0.2">
      <c r="A1899" s="351" t="s">
        <v>2398</v>
      </c>
      <c r="B1899" s="353" t="s">
        <v>2387</v>
      </c>
      <c r="C1899" s="354"/>
      <c r="D1899" s="357" t="s">
        <v>62</v>
      </c>
      <c r="E1899" s="325" t="s">
        <v>1454</v>
      </c>
    </row>
    <row r="1900" spans="1:5" hidden="1" x14ac:dyDescent="0.2">
      <c r="A1900" s="359"/>
      <c r="B1900" s="360"/>
      <c r="C1900" s="361"/>
      <c r="D1900" s="362"/>
      <c r="E1900" s="326" t="s">
        <v>1455</v>
      </c>
    </row>
    <row r="1901" spans="1:5" hidden="1" x14ac:dyDescent="0.2">
      <c r="A1901" s="343" t="s">
        <v>2399</v>
      </c>
      <c r="B1901" s="345" t="s">
        <v>2400</v>
      </c>
      <c r="C1901" s="346"/>
      <c r="D1901" s="349" t="s">
        <v>62</v>
      </c>
      <c r="E1901" s="327" t="s">
        <v>1454</v>
      </c>
    </row>
    <row r="1902" spans="1:5" hidden="1" x14ac:dyDescent="0.2">
      <c r="A1902" s="344"/>
      <c r="B1902" s="347"/>
      <c r="C1902" s="348"/>
      <c r="D1902" s="350"/>
      <c r="E1902" s="328" t="s">
        <v>1455</v>
      </c>
    </row>
    <row r="1903" spans="1:5" hidden="1" x14ac:dyDescent="0.2">
      <c r="A1903" s="351" t="s">
        <v>2401</v>
      </c>
      <c r="B1903" s="353" t="s">
        <v>2400</v>
      </c>
      <c r="C1903" s="354"/>
      <c r="D1903" s="357" t="s">
        <v>62</v>
      </c>
      <c r="E1903" s="325" t="s">
        <v>1454</v>
      </c>
    </row>
    <row r="1904" spans="1:5" hidden="1" x14ac:dyDescent="0.2">
      <c r="A1904" s="359"/>
      <c r="B1904" s="360"/>
      <c r="C1904" s="361"/>
      <c r="D1904" s="362"/>
      <c r="E1904" s="326" t="s">
        <v>1455</v>
      </c>
    </row>
    <row r="1905" spans="1:5" hidden="1" x14ac:dyDescent="0.2">
      <c r="A1905" s="343" t="s">
        <v>2027</v>
      </c>
      <c r="B1905" s="345" t="s">
        <v>2400</v>
      </c>
      <c r="C1905" s="346"/>
      <c r="D1905" s="349" t="s">
        <v>62</v>
      </c>
      <c r="E1905" s="327" t="s">
        <v>1454</v>
      </c>
    </row>
    <row r="1906" spans="1:5" hidden="1" x14ac:dyDescent="0.2">
      <c r="A1906" s="344"/>
      <c r="B1906" s="347"/>
      <c r="C1906" s="348"/>
      <c r="D1906" s="350"/>
      <c r="E1906" s="328" t="s">
        <v>1455</v>
      </c>
    </row>
    <row r="1907" spans="1:5" hidden="1" x14ac:dyDescent="0.2">
      <c r="A1907" s="351" t="s">
        <v>2402</v>
      </c>
      <c r="B1907" s="353" t="s">
        <v>2400</v>
      </c>
      <c r="C1907" s="354"/>
      <c r="D1907" s="357" t="s">
        <v>62</v>
      </c>
      <c r="E1907" s="325" t="s">
        <v>1454</v>
      </c>
    </row>
    <row r="1908" spans="1:5" hidden="1" x14ac:dyDescent="0.2">
      <c r="A1908" s="359"/>
      <c r="B1908" s="360"/>
      <c r="C1908" s="361"/>
      <c r="D1908" s="362"/>
      <c r="E1908" s="326" t="s">
        <v>1455</v>
      </c>
    </row>
    <row r="1909" spans="1:5" hidden="1" x14ac:dyDescent="0.2">
      <c r="A1909" s="343" t="s">
        <v>2403</v>
      </c>
      <c r="B1909" s="345" t="s">
        <v>2400</v>
      </c>
      <c r="C1909" s="346"/>
      <c r="D1909" s="349" t="s">
        <v>62</v>
      </c>
      <c r="E1909" s="327" t="s">
        <v>1454</v>
      </c>
    </row>
    <row r="1910" spans="1:5" hidden="1" x14ac:dyDescent="0.2">
      <c r="A1910" s="344"/>
      <c r="B1910" s="347"/>
      <c r="C1910" s="348"/>
      <c r="D1910" s="350"/>
      <c r="E1910" s="328" t="s">
        <v>1455</v>
      </c>
    </row>
    <row r="1911" spans="1:5" hidden="1" x14ac:dyDescent="0.2">
      <c r="A1911" s="351" t="s">
        <v>2404</v>
      </c>
      <c r="B1911" s="353" t="s">
        <v>2405</v>
      </c>
      <c r="C1911" s="354"/>
      <c r="D1911" s="357" t="s">
        <v>62</v>
      </c>
      <c r="E1911" s="325" t="s">
        <v>1454</v>
      </c>
    </row>
    <row r="1912" spans="1:5" hidden="1" x14ac:dyDescent="0.2">
      <c r="A1912" s="359"/>
      <c r="B1912" s="360"/>
      <c r="C1912" s="361"/>
      <c r="D1912" s="362"/>
      <c r="E1912" s="326" t="s">
        <v>1455</v>
      </c>
    </row>
    <row r="1913" spans="1:5" hidden="1" x14ac:dyDescent="0.2">
      <c r="A1913" s="343" t="s">
        <v>2406</v>
      </c>
      <c r="B1913" s="345" t="s">
        <v>2405</v>
      </c>
      <c r="C1913" s="346"/>
      <c r="D1913" s="349" t="s">
        <v>62</v>
      </c>
      <c r="E1913" s="327" t="s">
        <v>1454</v>
      </c>
    </row>
    <row r="1914" spans="1:5" hidden="1" x14ac:dyDescent="0.2">
      <c r="A1914" s="344"/>
      <c r="B1914" s="347"/>
      <c r="C1914" s="348"/>
      <c r="D1914" s="350"/>
      <c r="E1914" s="328" t="s">
        <v>1455</v>
      </c>
    </row>
    <row r="1915" spans="1:5" hidden="1" x14ac:dyDescent="0.2">
      <c r="A1915" s="351" t="s">
        <v>2407</v>
      </c>
      <c r="B1915" s="353" t="s">
        <v>2405</v>
      </c>
      <c r="C1915" s="354"/>
      <c r="D1915" s="357" t="s">
        <v>62</v>
      </c>
      <c r="E1915" s="325" t="s">
        <v>1454</v>
      </c>
    </row>
    <row r="1916" spans="1:5" hidden="1" x14ac:dyDescent="0.2">
      <c r="A1916" s="359"/>
      <c r="B1916" s="360"/>
      <c r="C1916" s="361"/>
      <c r="D1916" s="362"/>
      <c r="E1916" s="326" t="s">
        <v>1455</v>
      </c>
    </row>
    <row r="1917" spans="1:5" hidden="1" x14ac:dyDescent="0.2">
      <c r="A1917" s="343" t="s">
        <v>1755</v>
      </c>
      <c r="B1917" s="345" t="s">
        <v>2405</v>
      </c>
      <c r="C1917" s="346"/>
      <c r="D1917" s="349" t="s">
        <v>62</v>
      </c>
      <c r="E1917" s="327" t="s">
        <v>1454</v>
      </c>
    </row>
    <row r="1918" spans="1:5" hidden="1" x14ac:dyDescent="0.2">
      <c r="A1918" s="344"/>
      <c r="B1918" s="347"/>
      <c r="C1918" s="348"/>
      <c r="D1918" s="350"/>
      <c r="E1918" s="328" t="s">
        <v>1455</v>
      </c>
    </row>
    <row r="1919" spans="1:5" hidden="1" x14ac:dyDescent="0.2">
      <c r="A1919" s="351" t="s">
        <v>2408</v>
      </c>
      <c r="B1919" s="353" t="s">
        <v>2409</v>
      </c>
      <c r="C1919" s="354"/>
      <c r="D1919" s="357" t="s">
        <v>62</v>
      </c>
      <c r="E1919" s="325" t="s">
        <v>1454</v>
      </c>
    </row>
    <row r="1920" spans="1:5" hidden="1" x14ac:dyDescent="0.2">
      <c r="A1920" s="359"/>
      <c r="B1920" s="360"/>
      <c r="C1920" s="361"/>
      <c r="D1920" s="362"/>
      <c r="E1920" s="326" t="s">
        <v>1455</v>
      </c>
    </row>
    <row r="1921" spans="1:5" hidden="1" x14ac:dyDescent="0.2">
      <c r="A1921" s="343" t="s">
        <v>2410</v>
      </c>
      <c r="B1921" s="345" t="s">
        <v>2409</v>
      </c>
      <c r="C1921" s="346"/>
      <c r="D1921" s="349" t="s">
        <v>62</v>
      </c>
      <c r="E1921" s="327" t="s">
        <v>1454</v>
      </c>
    </row>
    <row r="1922" spans="1:5" hidden="1" x14ac:dyDescent="0.2">
      <c r="A1922" s="344"/>
      <c r="B1922" s="347"/>
      <c r="C1922" s="348"/>
      <c r="D1922" s="350"/>
      <c r="E1922" s="328" t="s">
        <v>1455</v>
      </c>
    </row>
    <row r="1923" spans="1:5" hidden="1" x14ac:dyDescent="0.2">
      <c r="A1923" s="351" t="s">
        <v>2411</v>
      </c>
      <c r="B1923" s="353" t="s">
        <v>2409</v>
      </c>
      <c r="C1923" s="354"/>
      <c r="D1923" s="357" t="s">
        <v>62</v>
      </c>
      <c r="E1923" s="325" t="s">
        <v>1454</v>
      </c>
    </row>
    <row r="1924" spans="1:5" hidden="1" x14ac:dyDescent="0.2">
      <c r="A1924" s="359"/>
      <c r="B1924" s="360"/>
      <c r="C1924" s="361"/>
      <c r="D1924" s="362"/>
      <c r="E1924" s="326" t="s">
        <v>1455</v>
      </c>
    </row>
    <row r="1925" spans="1:5" hidden="1" x14ac:dyDescent="0.2">
      <c r="A1925" s="343" t="s">
        <v>2412</v>
      </c>
      <c r="B1925" s="345" t="s">
        <v>2409</v>
      </c>
      <c r="C1925" s="346"/>
      <c r="D1925" s="349" t="s">
        <v>62</v>
      </c>
      <c r="E1925" s="327" t="s">
        <v>1454</v>
      </c>
    </row>
    <row r="1926" spans="1:5" hidden="1" x14ac:dyDescent="0.2">
      <c r="A1926" s="344"/>
      <c r="B1926" s="347"/>
      <c r="C1926" s="348"/>
      <c r="D1926" s="350"/>
      <c r="E1926" s="328" t="s">
        <v>1455</v>
      </c>
    </row>
    <row r="1927" spans="1:5" hidden="1" x14ac:dyDescent="0.2">
      <c r="A1927" s="351" t="s">
        <v>2413</v>
      </c>
      <c r="B1927" s="353" t="s">
        <v>2409</v>
      </c>
      <c r="C1927" s="354"/>
      <c r="D1927" s="357" t="s">
        <v>62</v>
      </c>
      <c r="E1927" s="325" t="s">
        <v>1454</v>
      </c>
    </row>
    <row r="1928" spans="1:5" hidden="1" x14ac:dyDescent="0.2">
      <c r="A1928" s="359"/>
      <c r="B1928" s="360"/>
      <c r="C1928" s="361"/>
      <c r="D1928" s="362"/>
      <c r="E1928" s="326" t="s">
        <v>1455</v>
      </c>
    </row>
    <row r="1929" spans="1:5" hidden="1" x14ac:dyDescent="0.2">
      <c r="A1929" s="343" t="s">
        <v>2414</v>
      </c>
      <c r="B1929" s="345" t="s">
        <v>2409</v>
      </c>
      <c r="C1929" s="346"/>
      <c r="D1929" s="349" t="s">
        <v>62</v>
      </c>
      <c r="E1929" s="327" t="s">
        <v>1454</v>
      </c>
    </row>
    <row r="1930" spans="1:5" hidden="1" x14ac:dyDescent="0.2">
      <c r="A1930" s="344"/>
      <c r="B1930" s="347"/>
      <c r="C1930" s="348"/>
      <c r="D1930" s="350"/>
      <c r="E1930" s="328" t="s">
        <v>1455</v>
      </c>
    </row>
    <row r="1931" spans="1:5" hidden="1" x14ac:dyDescent="0.2">
      <c r="A1931" s="351" t="s">
        <v>2415</v>
      </c>
      <c r="B1931" s="353" t="s">
        <v>2409</v>
      </c>
      <c r="C1931" s="354"/>
      <c r="D1931" s="357" t="s">
        <v>62</v>
      </c>
      <c r="E1931" s="325" t="s">
        <v>1454</v>
      </c>
    </row>
    <row r="1932" spans="1:5" hidden="1" x14ac:dyDescent="0.2">
      <c r="A1932" s="359"/>
      <c r="B1932" s="360"/>
      <c r="C1932" s="361"/>
      <c r="D1932" s="362"/>
      <c r="E1932" s="326" t="s">
        <v>1455</v>
      </c>
    </row>
    <row r="1933" spans="1:5" hidden="1" x14ac:dyDescent="0.2">
      <c r="A1933" s="343" t="s">
        <v>2416</v>
      </c>
      <c r="B1933" s="345" t="s">
        <v>2417</v>
      </c>
      <c r="C1933" s="346"/>
      <c r="D1933" s="349" t="s">
        <v>62</v>
      </c>
      <c r="E1933" s="327" t="s">
        <v>1454</v>
      </c>
    </row>
    <row r="1934" spans="1:5" hidden="1" x14ac:dyDescent="0.2">
      <c r="A1934" s="344"/>
      <c r="B1934" s="347"/>
      <c r="C1934" s="348"/>
      <c r="D1934" s="350"/>
      <c r="E1934" s="328" t="s">
        <v>1455</v>
      </c>
    </row>
    <row r="1935" spans="1:5" hidden="1" x14ac:dyDescent="0.2">
      <c r="A1935" s="351" t="s">
        <v>2418</v>
      </c>
      <c r="B1935" s="353" t="s">
        <v>2417</v>
      </c>
      <c r="C1935" s="354"/>
      <c r="D1935" s="357" t="s">
        <v>62</v>
      </c>
      <c r="E1935" s="325" t="s">
        <v>1454</v>
      </c>
    </row>
    <row r="1936" spans="1:5" hidden="1" x14ac:dyDescent="0.2">
      <c r="A1936" s="359"/>
      <c r="B1936" s="360"/>
      <c r="C1936" s="361"/>
      <c r="D1936" s="362"/>
      <c r="E1936" s="326" t="s">
        <v>1455</v>
      </c>
    </row>
    <row r="1937" spans="1:5" hidden="1" x14ac:dyDescent="0.2">
      <c r="A1937" s="343" t="s">
        <v>2419</v>
      </c>
      <c r="B1937" s="345" t="s">
        <v>2417</v>
      </c>
      <c r="C1937" s="346"/>
      <c r="D1937" s="349" t="s">
        <v>62</v>
      </c>
      <c r="E1937" s="327" t="s">
        <v>1454</v>
      </c>
    </row>
    <row r="1938" spans="1:5" hidden="1" x14ac:dyDescent="0.2">
      <c r="A1938" s="344"/>
      <c r="B1938" s="347"/>
      <c r="C1938" s="348"/>
      <c r="D1938" s="350"/>
      <c r="E1938" s="328" t="s">
        <v>1455</v>
      </c>
    </row>
    <row r="1939" spans="1:5" hidden="1" x14ac:dyDescent="0.2">
      <c r="A1939" s="351" t="s">
        <v>2420</v>
      </c>
      <c r="B1939" s="353" t="s">
        <v>2421</v>
      </c>
      <c r="C1939" s="354"/>
      <c r="D1939" s="357" t="s">
        <v>62</v>
      </c>
      <c r="E1939" s="325" t="s">
        <v>1454</v>
      </c>
    </row>
    <row r="1940" spans="1:5" hidden="1" x14ac:dyDescent="0.2">
      <c r="A1940" s="359"/>
      <c r="B1940" s="360"/>
      <c r="C1940" s="361"/>
      <c r="D1940" s="362"/>
      <c r="E1940" s="326" t="s">
        <v>1455</v>
      </c>
    </row>
    <row r="1941" spans="1:5" hidden="1" x14ac:dyDescent="0.2">
      <c r="A1941" s="343" t="s">
        <v>2422</v>
      </c>
      <c r="B1941" s="345" t="s">
        <v>2421</v>
      </c>
      <c r="C1941" s="346"/>
      <c r="D1941" s="349" t="s">
        <v>62</v>
      </c>
      <c r="E1941" s="327" t="s">
        <v>1454</v>
      </c>
    </row>
    <row r="1942" spans="1:5" hidden="1" x14ac:dyDescent="0.2">
      <c r="A1942" s="344"/>
      <c r="B1942" s="347"/>
      <c r="C1942" s="348"/>
      <c r="D1942" s="350"/>
      <c r="E1942" s="328" t="s">
        <v>1455</v>
      </c>
    </row>
    <row r="1943" spans="1:5" hidden="1" x14ac:dyDescent="0.2">
      <c r="A1943" s="351" t="s">
        <v>2423</v>
      </c>
      <c r="B1943" s="353" t="s">
        <v>2421</v>
      </c>
      <c r="C1943" s="354"/>
      <c r="D1943" s="357" t="s">
        <v>62</v>
      </c>
      <c r="E1943" s="325" t="s">
        <v>1454</v>
      </c>
    </row>
    <row r="1944" spans="1:5" hidden="1" x14ac:dyDescent="0.2">
      <c r="A1944" s="359"/>
      <c r="B1944" s="360"/>
      <c r="C1944" s="361"/>
      <c r="D1944" s="362"/>
      <c r="E1944" s="326" t="s">
        <v>1455</v>
      </c>
    </row>
    <row r="1945" spans="1:5" hidden="1" x14ac:dyDescent="0.2">
      <c r="A1945" s="343" t="s">
        <v>2424</v>
      </c>
      <c r="B1945" s="345" t="s">
        <v>2421</v>
      </c>
      <c r="C1945" s="346"/>
      <c r="D1945" s="349" t="s">
        <v>62</v>
      </c>
      <c r="E1945" s="327" t="s">
        <v>1454</v>
      </c>
    </row>
    <row r="1946" spans="1:5" hidden="1" x14ac:dyDescent="0.2">
      <c r="A1946" s="344"/>
      <c r="B1946" s="347"/>
      <c r="C1946" s="348"/>
      <c r="D1946" s="350"/>
      <c r="E1946" s="328" t="s">
        <v>1455</v>
      </c>
    </row>
    <row r="1947" spans="1:5" hidden="1" x14ac:dyDescent="0.2">
      <c r="A1947" s="351" t="s">
        <v>2231</v>
      </c>
      <c r="B1947" s="353"/>
      <c r="C1947" s="354"/>
      <c r="D1947" s="357" t="s">
        <v>62</v>
      </c>
      <c r="E1947" s="325" t="s">
        <v>1454</v>
      </c>
    </row>
    <row r="1948" spans="1:5" hidden="1" x14ac:dyDescent="0.2">
      <c r="A1948" s="359"/>
      <c r="B1948" s="360"/>
      <c r="C1948" s="361"/>
      <c r="D1948" s="362"/>
      <c r="E1948" s="326" t="s">
        <v>1455</v>
      </c>
    </row>
    <row r="1949" spans="1:5" hidden="1" x14ac:dyDescent="0.2">
      <c r="A1949" s="343" t="s">
        <v>2256</v>
      </c>
      <c r="B1949" s="345"/>
      <c r="C1949" s="346"/>
      <c r="D1949" s="349" t="s">
        <v>62</v>
      </c>
      <c r="E1949" s="327" t="s">
        <v>1454</v>
      </c>
    </row>
    <row r="1950" spans="1:5" hidden="1" x14ac:dyDescent="0.2">
      <c r="A1950" s="344"/>
      <c r="B1950" s="347"/>
      <c r="C1950" s="348"/>
      <c r="D1950" s="350"/>
      <c r="E1950" s="328" t="s">
        <v>1455</v>
      </c>
    </row>
    <row r="1951" spans="1:5" hidden="1" x14ac:dyDescent="0.2">
      <c r="A1951" s="351" t="s">
        <v>2264</v>
      </c>
      <c r="B1951" s="353"/>
      <c r="C1951" s="354"/>
      <c r="D1951" s="357" t="s">
        <v>62</v>
      </c>
      <c r="E1951" s="325" t="s">
        <v>1454</v>
      </c>
    </row>
    <row r="1952" spans="1:5" hidden="1" x14ac:dyDescent="0.2">
      <c r="A1952" s="359"/>
      <c r="B1952" s="360"/>
      <c r="C1952" s="361"/>
      <c r="D1952" s="362"/>
      <c r="E1952" s="326" t="s">
        <v>1455</v>
      </c>
    </row>
    <row r="1953" spans="1:5" hidden="1" x14ac:dyDescent="0.2">
      <c r="A1953" s="343" t="s">
        <v>2273</v>
      </c>
      <c r="B1953" s="345"/>
      <c r="C1953" s="346"/>
      <c r="D1953" s="349" t="s">
        <v>62</v>
      </c>
      <c r="E1953" s="327" t="s">
        <v>1454</v>
      </c>
    </row>
    <row r="1954" spans="1:5" hidden="1" x14ac:dyDescent="0.2">
      <c r="A1954" s="344"/>
      <c r="B1954" s="347"/>
      <c r="C1954" s="348"/>
      <c r="D1954" s="350"/>
      <c r="E1954" s="328" t="s">
        <v>1455</v>
      </c>
    </row>
    <row r="1955" spans="1:5" hidden="1" x14ac:dyDescent="0.2">
      <c r="A1955" s="351" t="s">
        <v>2425</v>
      </c>
      <c r="B1955" s="353"/>
      <c r="C1955" s="354"/>
      <c r="D1955" s="357" t="s">
        <v>62</v>
      </c>
      <c r="E1955" s="325" t="s">
        <v>1454</v>
      </c>
    </row>
    <row r="1956" spans="1:5" hidden="1" x14ac:dyDescent="0.2">
      <c r="A1956" s="359"/>
      <c r="B1956" s="360"/>
      <c r="C1956" s="361"/>
      <c r="D1956" s="362"/>
      <c r="E1956" s="326" t="s">
        <v>1455</v>
      </c>
    </row>
    <row r="1957" spans="1:5" hidden="1" x14ac:dyDescent="0.2">
      <c r="A1957" s="343" t="s">
        <v>2295</v>
      </c>
      <c r="B1957" s="345"/>
      <c r="C1957" s="346"/>
      <c r="D1957" s="349" t="s">
        <v>62</v>
      </c>
      <c r="E1957" s="327" t="s">
        <v>1454</v>
      </c>
    </row>
    <row r="1958" spans="1:5" hidden="1" x14ac:dyDescent="0.2">
      <c r="A1958" s="344"/>
      <c r="B1958" s="347"/>
      <c r="C1958" s="348"/>
      <c r="D1958" s="350"/>
      <c r="E1958" s="328" t="s">
        <v>1455</v>
      </c>
    </row>
    <row r="1959" spans="1:5" hidden="1" x14ac:dyDescent="0.2">
      <c r="A1959" s="351" t="s">
        <v>2303</v>
      </c>
      <c r="B1959" s="353"/>
      <c r="C1959" s="354"/>
      <c r="D1959" s="357" t="s">
        <v>62</v>
      </c>
      <c r="E1959" s="325" t="s">
        <v>1454</v>
      </c>
    </row>
    <row r="1960" spans="1:5" hidden="1" x14ac:dyDescent="0.2">
      <c r="A1960" s="359"/>
      <c r="B1960" s="360"/>
      <c r="C1960" s="361"/>
      <c r="D1960" s="362"/>
      <c r="E1960" s="326" t="s">
        <v>1455</v>
      </c>
    </row>
    <row r="1961" spans="1:5" hidden="1" x14ac:dyDescent="0.2">
      <c r="A1961" s="343" t="s">
        <v>2317</v>
      </c>
      <c r="B1961" s="345"/>
      <c r="C1961" s="346"/>
      <c r="D1961" s="349" t="s">
        <v>62</v>
      </c>
      <c r="E1961" s="327" t="s">
        <v>1454</v>
      </c>
    </row>
    <row r="1962" spans="1:5" hidden="1" x14ac:dyDescent="0.2">
      <c r="A1962" s="344"/>
      <c r="B1962" s="347"/>
      <c r="C1962" s="348"/>
      <c r="D1962" s="350"/>
      <c r="E1962" s="328" t="s">
        <v>1455</v>
      </c>
    </row>
    <row r="1963" spans="1:5" hidden="1" x14ac:dyDescent="0.2">
      <c r="A1963" s="351" t="s">
        <v>2323</v>
      </c>
      <c r="B1963" s="353"/>
      <c r="C1963" s="354"/>
      <c r="D1963" s="357" t="s">
        <v>62</v>
      </c>
      <c r="E1963" s="325" t="s">
        <v>1454</v>
      </c>
    </row>
    <row r="1964" spans="1:5" hidden="1" x14ac:dyDescent="0.2">
      <c r="A1964" s="359"/>
      <c r="B1964" s="360"/>
      <c r="C1964" s="361"/>
      <c r="D1964" s="362"/>
      <c r="E1964" s="326" t="s">
        <v>1455</v>
      </c>
    </row>
    <row r="1965" spans="1:5" hidden="1" x14ac:dyDescent="0.2">
      <c r="A1965" s="343" t="s">
        <v>2328</v>
      </c>
      <c r="B1965" s="345"/>
      <c r="C1965" s="346"/>
      <c r="D1965" s="349" t="s">
        <v>62</v>
      </c>
      <c r="E1965" s="327" t="s">
        <v>1454</v>
      </c>
    </row>
    <row r="1966" spans="1:5" hidden="1" x14ac:dyDescent="0.2">
      <c r="A1966" s="344"/>
      <c r="B1966" s="347"/>
      <c r="C1966" s="348"/>
      <c r="D1966" s="350"/>
      <c r="E1966" s="328" t="s">
        <v>1455</v>
      </c>
    </row>
    <row r="1967" spans="1:5" hidden="1" x14ac:dyDescent="0.2">
      <c r="A1967" s="351" t="s">
        <v>2338</v>
      </c>
      <c r="B1967" s="353"/>
      <c r="C1967" s="354"/>
      <c r="D1967" s="357" t="s">
        <v>62</v>
      </c>
      <c r="E1967" s="325" t="s">
        <v>1454</v>
      </c>
    </row>
    <row r="1968" spans="1:5" hidden="1" x14ac:dyDescent="0.2">
      <c r="A1968" s="359"/>
      <c r="B1968" s="360"/>
      <c r="C1968" s="361"/>
      <c r="D1968" s="362"/>
      <c r="E1968" s="326" t="s">
        <v>1455</v>
      </c>
    </row>
    <row r="1969" spans="1:5" hidden="1" x14ac:dyDescent="0.2">
      <c r="A1969" s="343" t="s">
        <v>2363</v>
      </c>
      <c r="B1969" s="345"/>
      <c r="C1969" s="346"/>
      <c r="D1969" s="349" t="s">
        <v>62</v>
      </c>
      <c r="E1969" s="327" t="s">
        <v>1454</v>
      </c>
    </row>
    <row r="1970" spans="1:5" hidden="1" x14ac:dyDescent="0.2">
      <c r="A1970" s="344"/>
      <c r="B1970" s="347"/>
      <c r="C1970" s="348"/>
      <c r="D1970" s="350"/>
      <c r="E1970" s="328" t="s">
        <v>1455</v>
      </c>
    </row>
    <row r="1971" spans="1:5" hidden="1" x14ac:dyDescent="0.2">
      <c r="A1971" s="351" t="s">
        <v>2381</v>
      </c>
      <c r="B1971" s="353"/>
      <c r="C1971" s="354"/>
      <c r="D1971" s="357" t="s">
        <v>62</v>
      </c>
      <c r="E1971" s="325" t="s">
        <v>1454</v>
      </c>
    </row>
    <row r="1972" spans="1:5" hidden="1" x14ac:dyDescent="0.2">
      <c r="A1972" s="359"/>
      <c r="B1972" s="360"/>
      <c r="C1972" s="361"/>
      <c r="D1972" s="362"/>
      <c r="E1972" s="326" t="s">
        <v>1455</v>
      </c>
    </row>
    <row r="1973" spans="1:5" hidden="1" x14ac:dyDescent="0.2">
      <c r="A1973" s="343" t="s">
        <v>2387</v>
      </c>
      <c r="B1973" s="345"/>
      <c r="C1973" s="346"/>
      <c r="D1973" s="349" t="s">
        <v>62</v>
      </c>
      <c r="E1973" s="327" t="s">
        <v>1454</v>
      </c>
    </row>
    <row r="1974" spans="1:5" hidden="1" x14ac:dyDescent="0.2">
      <c r="A1974" s="344"/>
      <c r="B1974" s="347"/>
      <c r="C1974" s="348"/>
      <c r="D1974" s="350"/>
      <c r="E1974" s="328" t="s">
        <v>1455</v>
      </c>
    </row>
    <row r="1975" spans="1:5" hidden="1" x14ac:dyDescent="0.2">
      <c r="A1975" s="351" t="s">
        <v>2400</v>
      </c>
      <c r="B1975" s="353"/>
      <c r="C1975" s="354"/>
      <c r="D1975" s="357" t="s">
        <v>62</v>
      </c>
      <c r="E1975" s="325" t="s">
        <v>1454</v>
      </c>
    </row>
    <row r="1976" spans="1:5" hidden="1" x14ac:dyDescent="0.2">
      <c r="A1976" s="359"/>
      <c r="B1976" s="360"/>
      <c r="C1976" s="361"/>
      <c r="D1976" s="362"/>
      <c r="E1976" s="326" t="s">
        <v>1455</v>
      </c>
    </row>
    <row r="1977" spans="1:5" hidden="1" x14ac:dyDescent="0.2">
      <c r="A1977" s="343" t="s">
        <v>2405</v>
      </c>
      <c r="B1977" s="345"/>
      <c r="C1977" s="346"/>
      <c r="D1977" s="349" t="s">
        <v>62</v>
      </c>
      <c r="E1977" s="327" t="s">
        <v>1454</v>
      </c>
    </row>
    <row r="1978" spans="1:5" hidden="1" x14ac:dyDescent="0.2">
      <c r="A1978" s="344"/>
      <c r="B1978" s="347"/>
      <c r="C1978" s="348"/>
      <c r="D1978" s="350"/>
      <c r="E1978" s="328" t="s">
        <v>1455</v>
      </c>
    </row>
    <row r="1979" spans="1:5" hidden="1" x14ac:dyDescent="0.2">
      <c r="A1979" s="351" t="s">
        <v>2409</v>
      </c>
      <c r="B1979" s="353"/>
      <c r="C1979" s="354"/>
      <c r="D1979" s="357" t="s">
        <v>62</v>
      </c>
      <c r="E1979" s="325" t="s">
        <v>1454</v>
      </c>
    </row>
    <row r="1980" spans="1:5" hidden="1" x14ac:dyDescent="0.2">
      <c r="A1980" s="359"/>
      <c r="B1980" s="360"/>
      <c r="C1980" s="361"/>
      <c r="D1980" s="362"/>
      <c r="E1980" s="326" t="s">
        <v>1455</v>
      </c>
    </row>
    <row r="1981" spans="1:5" hidden="1" x14ac:dyDescent="0.2">
      <c r="A1981" s="343" t="s">
        <v>2417</v>
      </c>
      <c r="B1981" s="345"/>
      <c r="C1981" s="346"/>
      <c r="D1981" s="349" t="s">
        <v>62</v>
      </c>
      <c r="E1981" s="327" t="s">
        <v>1454</v>
      </c>
    </row>
    <row r="1982" spans="1:5" hidden="1" x14ac:dyDescent="0.2">
      <c r="A1982" s="344"/>
      <c r="B1982" s="347"/>
      <c r="C1982" s="348"/>
      <c r="D1982" s="350"/>
      <c r="E1982" s="328" t="s">
        <v>1455</v>
      </c>
    </row>
    <row r="1983" spans="1:5" hidden="1" x14ac:dyDescent="0.2">
      <c r="A1983" s="351" t="s">
        <v>2347</v>
      </c>
      <c r="B1983" s="353"/>
      <c r="C1983" s="354"/>
      <c r="D1983" s="357" t="s">
        <v>62</v>
      </c>
      <c r="E1983" s="325" t="s">
        <v>1454</v>
      </c>
    </row>
    <row r="1984" spans="1:5" hidden="1" x14ac:dyDescent="0.2">
      <c r="A1984" s="359"/>
      <c r="B1984" s="360"/>
      <c r="C1984" s="361"/>
      <c r="D1984" s="362"/>
      <c r="E1984" s="326" t="s">
        <v>1455</v>
      </c>
    </row>
    <row r="1985" spans="1:5" hidden="1" x14ac:dyDescent="0.2">
      <c r="A1985" s="343" t="s">
        <v>2426</v>
      </c>
      <c r="B1985" s="345" t="s">
        <v>2231</v>
      </c>
      <c r="C1985" s="346"/>
      <c r="D1985" s="349" t="s">
        <v>62</v>
      </c>
      <c r="E1985" s="327" t="s">
        <v>1454</v>
      </c>
    </row>
    <row r="1986" spans="1:5" hidden="1" x14ac:dyDescent="0.2">
      <c r="A1986" s="344"/>
      <c r="B1986" s="347"/>
      <c r="C1986" s="348"/>
      <c r="D1986" s="350"/>
      <c r="E1986" s="328" t="s">
        <v>1455</v>
      </c>
    </row>
    <row r="1987" spans="1:5" hidden="1" x14ac:dyDescent="0.2">
      <c r="A1987" s="351" t="s">
        <v>2427</v>
      </c>
      <c r="B1987" s="353" t="s">
        <v>2231</v>
      </c>
      <c r="C1987" s="354"/>
      <c r="D1987" s="357" t="s">
        <v>62</v>
      </c>
      <c r="E1987" s="325" t="s">
        <v>1454</v>
      </c>
    </row>
    <row r="1988" spans="1:5" hidden="1" x14ac:dyDescent="0.2">
      <c r="A1988" s="359"/>
      <c r="B1988" s="360"/>
      <c r="C1988" s="361"/>
      <c r="D1988" s="362"/>
      <c r="E1988" s="326" t="s">
        <v>1455</v>
      </c>
    </row>
    <row r="1989" spans="1:5" hidden="1" x14ac:dyDescent="0.2">
      <c r="A1989" s="343" t="s">
        <v>2428</v>
      </c>
      <c r="B1989" s="345" t="s">
        <v>2231</v>
      </c>
      <c r="C1989" s="346"/>
      <c r="D1989" s="349" t="s">
        <v>62</v>
      </c>
      <c r="E1989" s="327" t="s">
        <v>1454</v>
      </c>
    </row>
    <row r="1990" spans="1:5" hidden="1" x14ac:dyDescent="0.2">
      <c r="A1990" s="344"/>
      <c r="B1990" s="347"/>
      <c r="C1990" s="348"/>
      <c r="D1990" s="350"/>
      <c r="E1990" s="328" t="s">
        <v>1455</v>
      </c>
    </row>
    <row r="1991" spans="1:5" hidden="1" x14ac:dyDescent="0.2">
      <c r="A1991" s="351" t="s">
        <v>2429</v>
      </c>
      <c r="B1991" s="353" t="s">
        <v>2256</v>
      </c>
      <c r="C1991" s="354"/>
      <c r="D1991" s="357" t="s">
        <v>62</v>
      </c>
      <c r="E1991" s="325" t="s">
        <v>1454</v>
      </c>
    </row>
    <row r="1992" spans="1:5" hidden="1" x14ac:dyDescent="0.2">
      <c r="A1992" s="359"/>
      <c r="B1992" s="360"/>
      <c r="C1992" s="361"/>
      <c r="D1992" s="362"/>
      <c r="E1992" s="326" t="s">
        <v>1455</v>
      </c>
    </row>
    <row r="1993" spans="1:5" hidden="1" x14ac:dyDescent="0.2">
      <c r="A1993" s="343" t="s">
        <v>2430</v>
      </c>
      <c r="B1993" s="345" t="s">
        <v>2256</v>
      </c>
      <c r="C1993" s="346"/>
      <c r="D1993" s="349" t="s">
        <v>62</v>
      </c>
      <c r="E1993" s="327" t="s">
        <v>1454</v>
      </c>
    </row>
    <row r="1994" spans="1:5" hidden="1" x14ac:dyDescent="0.2">
      <c r="A1994" s="344"/>
      <c r="B1994" s="347"/>
      <c r="C1994" s="348"/>
      <c r="D1994" s="350"/>
      <c r="E1994" s="328" t="s">
        <v>1455</v>
      </c>
    </row>
    <row r="1995" spans="1:5" hidden="1" x14ac:dyDescent="0.2">
      <c r="A1995" s="351" t="s">
        <v>1799</v>
      </c>
      <c r="B1995" s="353" t="s">
        <v>2264</v>
      </c>
      <c r="C1995" s="354"/>
      <c r="D1995" s="357" t="s">
        <v>62</v>
      </c>
      <c r="E1995" s="325" t="s">
        <v>1454</v>
      </c>
    </row>
    <row r="1996" spans="1:5" hidden="1" x14ac:dyDescent="0.2">
      <c r="A1996" s="359"/>
      <c r="B1996" s="360"/>
      <c r="C1996" s="361"/>
      <c r="D1996" s="362"/>
      <c r="E1996" s="326" t="s">
        <v>1455</v>
      </c>
    </row>
    <row r="1997" spans="1:5" hidden="1" x14ac:dyDescent="0.2">
      <c r="A1997" s="343" t="s">
        <v>2431</v>
      </c>
      <c r="B1997" s="345" t="s">
        <v>2264</v>
      </c>
      <c r="C1997" s="346"/>
      <c r="D1997" s="349" t="s">
        <v>62</v>
      </c>
      <c r="E1997" s="327" t="s">
        <v>1454</v>
      </c>
    </row>
    <row r="1998" spans="1:5" hidden="1" x14ac:dyDescent="0.2">
      <c r="A1998" s="344"/>
      <c r="B1998" s="347"/>
      <c r="C1998" s="348"/>
      <c r="D1998" s="350"/>
      <c r="E1998" s="328" t="s">
        <v>1455</v>
      </c>
    </row>
    <row r="1999" spans="1:5" hidden="1" x14ac:dyDescent="0.2">
      <c r="A1999" s="351" t="s">
        <v>2432</v>
      </c>
      <c r="B1999" s="353" t="s">
        <v>2264</v>
      </c>
      <c r="C1999" s="354"/>
      <c r="D1999" s="357" t="s">
        <v>62</v>
      </c>
      <c r="E1999" s="325" t="s">
        <v>1454</v>
      </c>
    </row>
    <row r="2000" spans="1:5" hidden="1" x14ac:dyDescent="0.2">
      <c r="A2000" s="359"/>
      <c r="B2000" s="360"/>
      <c r="C2000" s="361"/>
      <c r="D2000" s="362"/>
      <c r="E2000" s="326" t="s">
        <v>1455</v>
      </c>
    </row>
    <row r="2001" spans="1:5" hidden="1" x14ac:dyDescent="0.2">
      <c r="A2001" s="343" t="s">
        <v>2433</v>
      </c>
      <c r="B2001" s="345" t="s">
        <v>2295</v>
      </c>
      <c r="C2001" s="346"/>
      <c r="D2001" s="349" t="s">
        <v>62</v>
      </c>
      <c r="E2001" s="327" t="s">
        <v>1454</v>
      </c>
    </row>
    <row r="2002" spans="1:5" hidden="1" x14ac:dyDescent="0.2">
      <c r="A2002" s="344"/>
      <c r="B2002" s="347"/>
      <c r="C2002" s="348"/>
      <c r="D2002" s="350"/>
      <c r="E2002" s="328" t="s">
        <v>1455</v>
      </c>
    </row>
    <row r="2003" spans="1:5" hidden="1" x14ac:dyDescent="0.2">
      <c r="A2003" s="351" t="s">
        <v>2434</v>
      </c>
      <c r="B2003" s="353" t="s">
        <v>2303</v>
      </c>
      <c r="C2003" s="354"/>
      <c r="D2003" s="357" t="s">
        <v>62</v>
      </c>
      <c r="E2003" s="325" t="s">
        <v>1454</v>
      </c>
    </row>
    <row r="2004" spans="1:5" hidden="1" x14ac:dyDescent="0.2">
      <c r="A2004" s="359"/>
      <c r="B2004" s="360"/>
      <c r="C2004" s="361"/>
      <c r="D2004" s="362"/>
      <c r="E2004" s="326" t="s">
        <v>1455</v>
      </c>
    </row>
    <row r="2005" spans="1:5" hidden="1" x14ac:dyDescent="0.2">
      <c r="A2005" s="343" t="s">
        <v>2435</v>
      </c>
      <c r="B2005" s="345" t="s">
        <v>2317</v>
      </c>
      <c r="C2005" s="346"/>
      <c r="D2005" s="349" t="s">
        <v>62</v>
      </c>
      <c r="E2005" s="327" t="s">
        <v>1454</v>
      </c>
    </row>
    <row r="2006" spans="1:5" hidden="1" x14ac:dyDescent="0.2">
      <c r="A2006" s="344"/>
      <c r="B2006" s="347"/>
      <c r="C2006" s="348"/>
      <c r="D2006" s="350"/>
      <c r="E2006" s="328" t="s">
        <v>1455</v>
      </c>
    </row>
    <row r="2007" spans="1:5" hidden="1" x14ac:dyDescent="0.2">
      <c r="A2007" s="351" t="s">
        <v>2436</v>
      </c>
      <c r="B2007" s="353" t="s">
        <v>2328</v>
      </c>
      <c r="C2007" s="354"/>
      <c r="D2007" s="357" t="s">
        <v>62</v>
      </c>
      <c r="E2007" s="325" t="s">
        <v>1454</v>
      </c>
    </row>
    <row r="2008" spans="1:5" hidden="1" x14ac:dyDescent="0.2">
      <c r="A2008" s="359"/>
      <c r="B2008" s="360"/>
      <c r="C2008" s="361"/>
      <c r="D2008" s="362"/>
      <c r="E2008" s="326" t="s">
        <v>1455</v>
      </c>
    </row>
    <row r="2009" spans="1:5" hidden="1" x14ac:dyDescent="0.2">
      <c r="A2009" s="343" t="s">
        <v>2437</v>
      </c>
      <c r="B2009" s="345" t="s">
        <v>2328</v>
      </c>
      <c r="C2009" s="346"/>
      <c r="D2009" s="349" t="s">
        <v>62</v>
      </c>
      <c r="E2009" s="327" t="s">
        <v>1454</v>
      </c>
    </row>
    <row r="2010" spans="1:5" hidden="1" x14ac:dyDescent="0.2">
      <c r="A2010" s="344"/>
      <c r="B2010" s="347"/>
      <c r="C2010" s="348"/>
      <c r="D2010" s="350"/>
      <c r="E2010" s="328" t="s">
        <v>1455</v>
      </c>
    </row>
    <row r="2011" spans="1:5" hidden="1" x14ac:dyDescent="0.2">
      <c r="A2011" s="351" t="s">
        <v>2438</v>
      </c>
      <c r="B2011" s="353" t="s">
        <v>2338</v>
      </c>
      <c r="C2011" s="354"/>
      <c r="D2011" s="357" t="s">
        <v>62</v>
      </c>
      <c r="E2011" s="325" t="s">
        <v>1454</v>
      </c>
    </row>
    <row r="2012" spans="1:5" hidden="1" x14ac:dyDescent="0.2">
      <c r="A2012" s="359"/>
      <c r="B2012" s="360"/>
      <c r="C2012" s="361"/>
      <c r="D2012" s="362"/>
      <c r="E2012" s="326" t="s">
        <v>1455</v>
      </c>
    </row>
    <row r="2013" spans="1:5" hidden="1" x14ac:dyDescent="0.2">
      <c r="A2013" s="343" t="s">
        <v>2439</v>
      </c>
      <c r="B2013" s="345" t="s">
        <v>2338</v>
      </c>
      <c r="C2013" s="346"/>
      <c r="D2013" s="349" t="s">
        <v>62</v>
      </c>
      <c r="E2013" s="327" t="s">
        <v>1454</v>
      </c>
    </row>
    <row r="2014" spans="1:5" hidden="1" x14ac:dyDescent="0.2">
      <c r="A2014" s="344"/>
      <c r="B2014" s="347"/>
      <c r="C2014" s="348"/>
      <c r="D2014" s="350"/>
      <c r="E2014" s="328" t="s">
        <v>1455</v>
      </c>
    </row>
    <row r="2015" spans="1:5" hidden="1" x14ac:dyDescent="0.2">
      <c r="A2015" s="351" t="s">
        <v>2440</v>
      </c>
      <c r="B2015" s="353" t="s">
        <v>2381</v>
      </c>
      <c r="C2015" s="354"/>
      <c r="D2015" s="357" t="s">
        <v>62</v>
      </c>
      <c r="E2015" s="325" t="s">
        <v>1454</v>
      </c>
    </row>
    <row r="2016" spans="1:5" hidden="1" x14ac:dyDescent="0.2">
      <c r="A2016" s="359"/>
      <c r="B2016" s="360"/>
      <c r="C2016" s="361"/>
      <c r="D2016" s="362"/>
      <c r="E2016" s="326" t="s">
        <v>1455</v>
      </c>
    </row>
    <row r="2017" spans="1:5" hidden="1" x14ac:dyDescent="0.2">
      <c r="A2017" s="343" t="s">
        <v>2441</v>
      </c>
      <c r="B2017" s="345" t="s">
        <v>2409</v>
      </c>
      <c r="C2017" s="346"/>
      <c r="D2017" s="349" t="s">
        <v>62</v>
      </c>
      <c r="E2017" s="327" t="s">
        <v>1454</v>
      </c>
    </row>
    <row r="2018" spans="1:5" hidden="1" x14ac:dyDescent="0.2">
      <c r="A2018" s="344"/>
      <c r="B2018" s="347"/>
      <c r="C2018" s="348"/>
      <c r="D2018" s="350"/>
      <c r="E2018" s="328" t="s">
        <v>1455</v>
      </c>
    </row>
    <row r="2019" spans="1:5" x14ac:dyDescent="0.2">
      <c r="A2019" s="321" t="s">
        <v>2442</v>
      </c>
      <c r="B2019" s="363"/>
      <c r="C2019" s="364"/>
      <c r="D2019" s="312" t="s">
        <v>62</v>
      </c>
      <c r="E2019" s="322"/>
    </row>
    <row r="2020" spans="1:5" hidden="1" x14ac:dyDescent="0.2">
      <c r="A2020" s="343" t="s">
        <v>2443</v>
      </c>
      <c r="B2020" s="345" t="s">
        <v>2363</v>
      </c>
      <c r="C2020" s="346"/>
      <c r="D2020" s="349" t="s">
        <v>62</v>
      </c>
      <c r="E2020" s="327" t="s">
        <v>1454</v>
      </c>
    </row>
    <row r="2021" spans="1:5" hidden="1" x14ac:dyDescent="0.2">
      <c r="A2021" s="344"/>
      <c r="B2021" s="347"/>
      <c r="C2021" s="348"/>
      <c r="D2021" s="350"/>
      <c r="E2021" s="328" t="s">
        <v>1455</v>
      </c>
    </row>
    <row r="2022" spans="1:5" hidden="1" x14ac:dyDescent="0.2">
      <c r="A2022" s="351" t="s">
        <v>2444</v>
      </c>
      <c r="B2022" s="353" t="s">
        <v>2387</v>
      </c>
      <c r="C2022" s="354"/>
      <c r="D2022" s="357" t="s">
        <v>62</v>
      </c>
      <c r="E2022" s="325" t="s">
        <v>1454</v>
      </c>
    </row>
    <row r="2023" spans="1:5" hidden="1" x14ac:dyDescent="0.2">
      <c r="A2023" s="359"/>
      <c r="B2023" s="360"/>
      <c r="C2023" s="361"/>
      <c r="D2023" s="362"/>
      <c r="E2023" s="326" t="s">
        <v>1455</v>
      </c>
    </row>
    <row r="2024" spans="1:5" hidden="1" x14ac:dyDescent="0.2">
      <c r="A2024" s="343" t="s">
        <v>2445</v>
      </c>
      <c r="B2024" s="345" t="s">
        <v>2417</v>
      </c>
      <c r="C2024" s="346"/>
      <c r="D2024" s="349" t="s">
        <v>62</v>
      </c>
      <c r="E2024" s="327" t="s">
        <v>1454</v>
      </c>
    </row>
    <row r="2025" spans="1:5" hidden="1" x14ac:dyDescent="0.2">
      <c r="A2025" s="344"/>
      <c r="B2025" s="347"/>
      <c r="C2025" s="348"/>
      <c r="D2025" s="350"/>
      <c r="E2025" s="328" t="s">
        <v>1455</v>
      </c>
    </row>
    <row r="2026" spans="1:5" hidden="1" x14ac:dyDescent="0.2">
      <c r="A2026" s="351" t="s">
        <v>2446</v>
      </c>
      <c r="B2026" s="353" t="s">
        <v>2421</v>
      </c>
      <c r="C2026" s="354"/>
      <c r="D2026" s="357" t="s">
        <v>62</v>
      </c>
      <c r="E2026" s="325" t="s">
        <v>1454</v>
      </c>
    </row>
    <row r="2027" spans="1:5" hidden="1" x14ac:dyDescent="0.2">
      <c r="A2027" s="359"/>
      <c r="B2027" s="360"/>
      <c r="C2027" s="361"/>
      <c r="D2027" s="362"/>
      <c r="E2027" s="326" t="s">
        <v>1455</v>
      </c>
    </row>
    <row r="2028" spans="1:5" hidden="1" x14ac:dyDescent="0.2">
      <c r="A2028" s="343" t="s">
        <v>2447</v>
      </c>
      <c r="B2028" s="345" t="s">
        <v>2363</v>
      </c>
      <c r="C2028" s="346"/>
      <c r="D2028" s="349" t="s">
        <v>62</v>
      </c>
      <c r="E2028" s="327" t="s">
        <v>1454</v>
      </c>
    </row>
    <row r="2029" spans="1:5" hidden="1" x14ac:dyDescent="0.2">
      <c r="A2029" s="344"/>
      <c r="B2029" s="347"/>
      <c r="C2029" s="348"/>
      <c r="D2029" s="350"/>
      <c r="E2029" s="328" t="s">
        <v>1455</v>
      </c>
    </row>
    <row r="2030" spans="1:5" hidden="1" x14ac:dyDescent="0.2">
      <c r="A2030" s="351" t="s">
        <v>2448</v>
      </c>
      <c r="B2030" s="353" t="s">
        <v>2256</v>
      </c>
      <c r="C2030" s="354"/>
      <c r="D2030" s="357" t="s">
        <v>62</v>
      </c>
      <c r="E2030" s="325" t="s">
        <v>1454</v>
      </c>
    </row>
    <row r="2031" spans="1:5" hidden="1" x14ac:dyDescent="0.2">
      <c r="A2031" s="359"/>
      <c r="B2031" s="360"/>
      <c r="C2031" s="361"/>
      <c r="D2031" s="362"/>
      <c r="E2031" s="326" t="s">
        <v>1455</v>
      </c>
    </row>
    <row r="2032" spans="1:5" hidden="1" x14ac:dyDescent="0.2">
      <c r="A2032" s="343" t="s">
        <v>2449</v>
      </c>
      <c r="B2032" s="345" t="s">
        <v>2273</v>
      </c>
      <c r="C2032" s="346"/>
      <c r="D2032" s="349" t="s">
        <v>62</v>
      </c>
      <c r="E2032" s="327" t="s">
        <v>1454</v>
      </c>
    </row>
    <row r="2033" spans="1:5" hidden="1" x14ac:dyDescent="0.2">
      <c r="A2033" s="344"/>
      <c r="B2033" s="347"/>
      <c r="C2033" s="348"/>
      <c r="D2033" s="350"/>
      <c r="E2033" s="328" t="s">
        <v>1455</v>
      </c>
    </row>
    <row r="2034" spans="1:5" hidden="1" x14ac:dyDescent="0.2">
      <c r="A2034" s="351" t="s">
        <v>2450</v>
      </c>
      <c r="B2034" s="353" t="s">
        <v>2328</v>
      </c>
      <c r="C2034" s="354"/>
      <c r="D2034" s="357" t="s">
        <v>62</v>
      </c>
      <c r="E2034" s="325" t="s">
        <v>1454</v>
      </c>
    </row>
    <row r="2035" spans="1:5" hidden="1" x14ac:dyDescent="0.2">
      <c r="A2035" s="359"/>
      <c r="B2035" s="360"/>
      <c r="C2035" s="361"/>
      <c r="D2035" s="362"/>
      <c r="E2035" s="326" t="s">
        <v>1455</v>
      </c>
    </row>
    <row r="2036" spans="1:5" hidden="1" x14ac:dyDescent="0.2">
      <c r="A2036" s="343" t="s">
        <v>2451</v>
      </c>
      <c r="B2036" s="345" t="s">
        <v>2363</v>
      </c>
      <c r="C2036" s="346"/>
      <c r="D2036" s="349" t="s">
        <v>62</v>
      </c>
      <c r="E2036" s="327" t="s">
        <v>1454</v>
      </c>
    </row>
    <row r="2037" spans="1:5" hidden="1" x14ac:dyDescent="0.2">
      <c r="A2037" s="344"/>
      <c r="B2037" s="347"/>
      <c r="C2037" s="348"/>
      <c r="D2037" s="350"/>
      <c r="E2037" s="328" t="s">
        <v>1455</v>
      </c>
    </row>
    <row r="2038" spans="1:5" hidden="1" x14ac:dyDescent="0.2">
      <c r="A2038" s="351" t="s">
        <v>1879</v>
      </c>
      <c r="B2038" s="353" t="s">
        <v>2381</v>
      </c>
      <c r="C2038" s="354"/>
      <c r="D2038" s="357" t="s">
        <v>62</v>
      </c>
      <c r="E2038" s="325" t="s">
        <v>1454</v>
      </c>
    </row>
    <row r="2039" spans="1:5" hidden="1" x14ac:dyDescent="0.2">
      <c r="A2039" s="359"/>
      <c r="B2039" s="360"/>
      <c r="C2039" s="361"/>
      <c r="D2039" s="362"/>
      <c r="E2039" s="326" t="s">
        <v>1455</v>
      </c>
    </row>
    <row r="2040" spans="1:5" hidden="1" x14ac:dyDescent="0.2">
      <c r="A2040" s="343" t="s">
        <v>2452</v>
      </c>
      <c r="B2040" s="345" t="s">
        <v>2387</v>
      </c>
      <c r="C2040" s="346"/>
      <c r="D2040" s="349" t="s">
        <v>62</v>
      </c>
      <c r="E2040" s="327" t="s">
        <v>1454</v>
      </c>
    </row>
    <row r="2041" spans="1:5" hidden="1" x14ac:dyDescent="0.2">
      <c r="A2041" s="344"/>
      <c r="B2041" s="347"/>
      <c r="C2041" s="348"/>
      <c r="D2041" s="350"/>
      <c r="E2041" s="328" t="s">
        <v>1455</v>
      </c>
    </row>
    <row r="2042" spans="1:5" hidden="1" x14ac:dyDescent="0.2">
      <c r="A2042" s="351" t="s">
        <v>2453</v>
      </c>
      <c r="B2042" s="353" t="s">
        <v>2409</v>
      </c>
      <c r="C2042" s="354"/>
      <c r="D2042" s="357" t="s">
        <v>62</v>
      </c>
      <c r="E2042" s="325" t="s">
        <v>1454</v>
      </c>
    </row>
    <row r="2043" spans="1:5" hidden="1" x14ac:dyDescent="0.2">
      <c r="A2043" s="359"/>
      <c r="B2043" s="360"/>
      <c r="C2043" s="361"/>
      <c r="D2043" s="362"/>
      <c r="E2043" s="326" t="s">
        <v>1455</v>
      </c>
    </row>
    <row r="2044" spans="1:5" hidden="1" x14ac:dyDescent="0.2">
      <c r="A2044" s="343" t="s">
        <v>2454</v>
      </c>
      <c r="B2044" s="345" t="s">
        <v>2231</v>
      </c>
      <c r="C2044" s="346"/>
      <c r="D2044" s="349" t="s">
        <v>62</v>
      </c>
      <c r="E2044" s="327" t="s">
        <v>1454</v>
      </c>
    </row>
    <row r="2045" spans="1:5" hidden="1" x14ac:dyDescent="0.2">
      <c r="A2045" s="344"/>
      <c r="B2045" s="347"/>
      <c r="C2045" s="348"/>
      <c r="D2045" s="350"/>
      <c r="E2045" s="328" t="s">
        <v>1455</v>
      </c>
    </row>
    <row r="2046" spans="1:5" hidden="1" x14ac:dyDescent="0.2">
      <c r="A2046" s="351" t="s">
        <v>2455</v>
      </c>
      <c r="B2046" s="353" t="s">
        <v>2256</v>
      </c>
      <c r="C2046" s="354"/>
      <c r="D2046" s="357" t="s">
        <v>62</v>
      </c>
      <c r="E2046" s="325" t="s">
        <v>1454</v>
      </c>
    </row>
    <row r="2047" spans="1:5" hidden="1" x14ac:dyDescent="0.2">
      <c r="A2047" s="359"/>
      <c r="B2047" s="360"/>
      <c r="C2047" s="361"/>
      <c r="D2047" s="362"/>
      <c r="E2047" s="326" t="s">
        <v>1455</v>
      </c>
    </row>
    <row r="2048" spans="1:5" hidden="1" x14ac:dyDescent="0.2">
      <c r="A2048" s="343" t="s">
        <v>2421</v>
      </c>
      <c r="B2048" s="345"/>
      <c r="C2048" s="346"/>
      <c r="D2048" s="349" t="s">
        <v>62</v>
      </c>
      <c r="E2048" s="327" t="s">
        <v>1454</v>
      </c>
    </row>
    <row r="2049" spans="1:5" hidden="1" x14ac:dyDescent="0.2">
      <c r="A2049" s="344"/>
      <c r="B2049" s="347"/>
      <c r="C2049" s="348"/>
      <c r="D2049" s="350"/>
      <c r="E2049" s="328" t="s">
        <v>1455</v>
      </c>
    </row>
    <row r="2050" spans="1:5" hidden="1" x14ac:dyDescent="0.2">
      <c r="A2050" s="351" t="s">
        <v>2279</v>
      </c>
      <c r="B2050" s="353"/>
      <c r="C2050" s="354"/>
      <c r="D2050" s="357" t="s">
        <v>62</v>
      </c>
      <c r="E2050" s="325" t="s">
        <v>1454</v>
      </c>
    </row>
    <row r="2051" spans="1:5" ht="15" hidden="1" thickBot="1" x14ac:dyDescent="0.25">
      <c r="A2051" s="352"/>
      <c r="B2051" s="355"/>
      <c r="C2051" s="356"/>
      <c r="D2051" s="358"/>
      <c r="E2051" s="329" t="s">
        <v>1455</v>
      </c>
    </row>
  </sheetData>
  <autoFilter ref="A7:E2051">
    <filterColumn colId="1" showButton="0"/>
    <filterColumn colId="4">
      <filters blank="1"/>
    </filterColumn>
  </autoFilter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drawing r:id="rId2045"/>
  <legacyDrawing r:id="rId2046"/>
  <controls>
    <mc:AlternateContent xmlns:mc="http://schemas.openxmlformats.org/markup-compatibility/2006">
      <mc:Choice Requires="x14">
        <control shapeId="4097" r:id="rId2047" name="Control 1">
          <controlPr defaultSize="0" r:id="rId2048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4097" r:id="rId2047" name="Control 1"/>
      </mc:Fallback>
    </mc:AlternateContent>
    <mc:AlternateContent xmlns:mc="http://schemas.openxmlformats.org/markup-compatibility/2006">
      <mc:Choice Requires="x14">
        <control shapeId="4098" r:id="rId2049" name="Control 2">
          <controlPr defaultSize="0" r:id="rId2050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4098" r:id="rId2049" name="Control 2"/>
      </mc:Fallback>
    </mc:AlternateContent>
    <mc:AlternateContent xmlns:mc="http://schemas.openxmlformats.org/markup-compatibility/2006">
      <mc:Choice Requires="x14">
        <control shapeId="4099" r:id="rId2051" name="Control 3">
          <controlPr defaultSize="0" r:id="rId2052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4099" r:id="rId2051" name="Control 3"/>
      </mc:Fallback>
    </mc:AlternateContent>
    <mc:AlternateContent xmlns:mc="http://schemas.openxmlformats.org/markup-compatibility/2006">
      <mc:Choice Requires="x14">
        <control shapeId="4100" r:id="rId2053" name="Control 4">
          <controlPr defaultSize="0" r:id="rId2054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4100" r:id="rId2053" name="Control 4"/>
      </mc:Fallback>
    </mc:AlternateContent>
    <mc:AlternateContent xmlns:mc="http://schemas.openxmlformats.org/markup-compatibility/2006">
      <mc:Choice Requires="x14">
        <control shapeId="4101" r:id="rId2055" name="Control 5">
          <controlPr defaultSize="0" r:id="rId2056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4101" r:id="rId2055" name="Control 5"/>
      </mc:Fallback>
    </mc:AlternateContent>
    <mc:AlternateContent xmlns:mc="http://schemas.openxmlformats.org/markup-compatibility/2006">
      <mc:Choice Requires="x14">
        <control shapeId="4102" r:id="rId2057" name="Control 6">
          <controlPr defaultSize="0" r:id="rId2058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4102" r:id="rId2057" name="Control 6"/>
      </mc:Fallback>
    </mc:AlternateContent>
  </control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topLeftCell="A13" zoomScale="82" zoomScaleNormal="82" workbookViewId="0">
      <selection activeCell="N27" sqref="N27"/>
    </sheetView>
  </sheetViews>
  <sheetFormatPr defaultRowHeight="18.75" x14ac:dyDescent="0.3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3">
      <c r="M1" s="374" t="s">
        <v>66</v>
      </c>
      <c r="N1" s="374"/>
    </row>
    <row r="2" spans="1:14" x14ac:dyDescent="0.3">
      <c r="A2" s="375" t="s">
        <v>67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</row>
    <row r="3" spans="1:14" x14ac:dyDescent="0.3">
      <c r="A3" s="375" t="s">
        <v>3365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</row>
    <row r="4" spans="1:14" x14ac:dyDescent="0.3">
      <c r="A4" s="376" t="s">
        <v>68</v>
      </c>
      <c r="B4" s="376"/>
      <c r="C4" s="377" t="s">
        <v>69</v>
      </c>
      <c r="D4" s="377"/>
      <c r="E4" s="376" t="s">
        <v>70</v>
      </c>
      <c r="F4" s="376"/>
      <c r="G4" s="378" t="s">
        <v>71</v>
      </c>
      <c r="H4" s="378"/>
      <c r="I4" s="378" t="s">
        <v>72</v>
      </c>
      <c r="J4" s="378"/>
      <c r="K4" s="378" t="s">
        <v>73</v>
      </c>
      <c r="L4" s="378"/>
      <c r="M4" s="378" t="s">
        <v>74</v>
      </c>
      <c r="N4" s="378"/>
    </row>
    <row r="5" spans="1:14" x14ac:dyDescent="0.3">
      <c r="A5" s="89" t="s">
        <v>75</v>
      </c>
      <c r="B5" s="5" t="s">
        <v>76</v>
      </c>
      <c r="C5" s="89" t="s">
        <v>75</v>
      </c>
      <c r="D5" s="5" t="s">
        <v>76</v>
      </c>
      <c r="E5" s="89" t="s">
        <v>75</v>
      </c>
      <c r="F5" s="5" t="s">
        <v>76</v>
      </c>
      <c r="G5" s="89" t="s">
        <v>75</v>
      </c>
      <c r="H5" s="5" t="s">
        <v>76</v>
      </c>
      <c r="I5" s="89" t="s">
        <v>75</v>
      </c>
      <c r="J5" s="5" t="s">
        <v>76</v>
      </c>
      <c r="K5" s="89" t="s">
        <v>75</v>
      </c>
      <c r="L5" s="5" t="s">
        <v>76</v>
      </c>
      <c r="M5" s="89" t="s">
        <v>75</v>
      </c>
      <c r="N5" s="5" t="s">
        <v>76</v>
      </c>
    </row>
    <row r="6" spans="1:14" s="2" customFormat="1" x14ac:dyDescent="0.3">
      <c r="A6" s="3" t="s">
        <v>56</v>
      </c>
      <c r="B6" s="61">
        <v>50</v>
      </c>
      <c r="C6" s="12" t="s">
        <v>57</v>
      </c>
      <c r="D6" s="61">
        <v>40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3">
      <c r="A7" s="3" t="s">
        <v>77</v>
      </c>
      <c r="B7" s="61">
        <v>50</v>
      </c>
      <c r="C7" s="12" t="s">
        <v>78</v>
      </c>
      <c r="D7" s="61">
        <v>30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3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3">
      <c r="A9" s="3" t="s">
        <v>91</v>
      </c>
      <c r="B9" s="61">
        <v>50</v>
      </c>
      <c r="C9" s="12" t="s">
        <v>92</v>
      </c>
      <c r="D9" s="62">
        <v>50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3">
      <c r="A10" s="3" t="s">
        <v>98</v>
      </c>
      <c r="B10" s="61">
        <v>50</v>
      </c>
      <c r="C10" s="12" t="s">
        <v>99</v>
      </c>
      <c r="D10" s="61">
        <v>40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30</v>
      </c>
      <c r="K10" s="36" t="s">
        <v>103</v>
      </c>
      <c r="L10" s="61">
        <v>50</v>
      </c>
      <c r="M10" s="6" t="s">
        <v>104</v>
      </c>
      <c r="N10" s="251"/>
    </row>
    <row r="11" spans="1:14" s="2" customFormat="1" x14ac:dyDescent="0.3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19.5" thickBot="1" x14ac:dyDescent="0.35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3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19.5" thickTop="1" x14ac:dyDescent="0.3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19.5" thickBot="1" x14ac:dyDescent="0.35">
      <c r="A14" s="3" t="s">
        <v>125</v>
      </c>
      <c r="B14" s="61">
        <v>50</v>
      </c>
      <c r="C14" s="7" t="s">
        <v>117</v>
      </c>
      <c r="D14" s="11">
        <f>AVERAGE(D6:D13)</f>
        <v>45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0.25" thickTop="1" thickBot="1" x14ac:dyDescent="0.35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47.777777777777779</v>
      </c>
      <c r="K15" s="9"/>
      <c r="L15" s="9"/>
      <c r="M15" s="3" t="s">
        <v>133</v>
      </c>
      <c r="N15" s="61">
        <v>50</v>
      </c>
    </row>
    <row r="16" spans="1:14" s="2" customFormat="1" ht="19.5" thickTop="1" x14ac:dyDescent="0.3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3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19.5" thickBot="1" x14ac:dyDescent="0.35">
      <c r="A18" s="10" t="s">
        <v>117</v>
      </c>
      <c r="B18" s="11">
        <f>AVERAGE(B6:B17)</f>
        <v>50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19.5" thickTop="1" x14ac:dyDescent="0.3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19.5" thickBot="1" x14ac:dyDescent="0.35">
      <c r="E20" s="10" t="s">
        <v>117</v>
      </c>
      <c r="F20" s="8">
        <f>AVERAGE(F6:F19)</f>
        <v>50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19.5" thickTop="1" x14ac:dyDescent="0.3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3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3">
      <c r="G23" s="3" t="s">
        <v>154</v>
      </c>
      <c r="H23" s="61">
        <v>50</v>
      </c>
      <c r="M23" s="3" t="s">
        <v>155</v>
      </c>
      <c r="N23" s="61">
        <v>50</v>
      </c>
    </row>
    <row r="24" spans="1:14" ht="19.5" thickBot="1" x14ac:dyDescent="0.35">
      <c r="G24" s="10" t="s">
        <v>117</v>
      </c>
      <c r="H24" s="8">
        <f>AVERAGE(H6:H23)</f>
        <v>50</v>
      </c>
      <c r="M24" s="3" t="s">
        <v>156</v>
      </c>
      <c r="N24" s="61">
        <v>50</v>
      </c>
    </row>
    <row r="25" spans="1:14" ht="19.5" thickTop="1" x14ac:dyDescent="0.3">
      <c r="M25" s="3" t="s">
        <v>157</v>
      </c>
      <c r="N25" s="61">
        <v>50</v>
      </c>
    </row>
    <row r="26" spans="1:14" x14ac:dyDescent="0.3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19.5" thickBot="1" x14ac:dyDescent="0.35">
      <c r="B27" s="4" t="s">
        <v>160</v>
      </c>
      <c r="M27" s="10" t="s">
        <v>117</v>
      </c>
      <c r="N27" s="11">
        <f>AVERAGE(N6:N26)</f>
        <v>50</v>
      </c>
    </row>
    <row r="28" spans="1:14" ht="19.5" thickTop="1" x14ac:dyDescent="0.3"/>
    <row r="33" spans="2:8" x14ac:dyDescent="0.3">
      <c r="D33" s="49"/>
      <c r="E33" s="49"/>
      <c r="F33" s="49"/>
      <c r="G33" s="49"/>
      <c r="H33" s="49"/>
    </row>
    <row r="35" spans="2:8" x14ac:dyDescent="0.3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3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3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B0F0"/>
  </sheetPr>
  <dimension ref="A1:S1081"/>
  <sheetViews>
    <sheetView tabSelected="1" zoomScale="98" zoomScaleNormal="98" workbookViewId="0">
      <pane xSplit="2" ySplit="4" topLeftCell="C5" activePane="bottomRight" state="frozen"/>
      <selection activeCell="B12" sqref="B12"/>
      <selection pane="topRight" activeCell="B12" sqref="B12"/>
      <selection pane="bottomLeft" activeCell="B12" sqref="B12"/>
      <selection pane="bottomRight" activeCell="G10" sqref="G10"/>
    </sheetView>
  </sheetViews>
  <sheetFormatPr defaultRowHeight="21" x14ac:dyDescent="0.35"/>
  <cols>
    <col min="1" max="1" width="5.5" style="96" customWidth="1"/>
    <col min="2" max="2" width="9.875" style="96" customWidth="1"/>
    <col min="3" max="3" width="5.75" style="96" customWidth="1"/>
    <col min="4" max="4" width="12" style="96" customWidth="1"/>
    <col min="5" max="5" width="13.5" style="96" customWidth="1"/>
    <col min="6" max="6" width="5.75" style="96" customWidth="1"/>
    <col min="7" max="7" width="22.625" style="96" customWidth="1"/>
    <col min="8" max="8" width="11.5" style="172" customWidth="1"/>
    <col min="9" max="9" width="4.875" style="210" customWidth="1"/>
    <col min="10" max="10" width="15.5" style="95" customWidth="1"/>
    <col min="11" max="11" width="15.125" style="94" customWidth="1"/>
    <col min="12" max="12" width="17.25" style="95" customWidth="1"/>
    <col min="13" max="13" width="17.375" style="95" customWidth="1"/>
    <col min="14" max="14" width="5.25" style="96" customWidth="1"/>
    <col min="15" max="15" width="5.125" style="96" customWidth="1"/>
    <col min="16" max="16" width="4.875" style="96" customWidth="1"/>
    <col min="17" max="17" width="17.25" style="94" bestFit="1" customWidth="1"/>
    <col min="18" max="18" width="10.75" style="95" bestFit="1" customWidth="1"/>
    <col min="19" max="239" width="9.125" style="96"/>
    <col min="240" max="240" width="6.625" style="96" customWidth="1"/>
    <col min="241" max="241" width="11.375" style="96" customWidth="1"/>
    <col min="242" max="242" width="6.875" style="96" customWidth="1"/>
    <col min="243" max="243" width="16.375" style="96" customWidth="1"/>
    <col min="244" max="244" width="14.125" style="96" customWidth="1"/>
    <col min="245" max="245" width="5.375" style="96" customWidth="1"/>
    <col min="246" max="246" width="44.875" style="96" customWidth="1"/>
    <col min="247" max="247" width="7.25" style="96" customWidth="1"/>
    <col min="248" max="248" width="6.375" style="96" customWidth="1"/>
    <col min="249" max="249" width="11.875" style="96" customWidth="1"/>
    <col min="250" max="250" width="14.625" style="96" customWidth="1"/>
    <col min="251" max="251" width="14.375" style="96" customWidth="1"/>
    <col min="252" max="252" width="12.75" style="96" customWidth="1"/>
    <col min="253" max="253" width="13.875" style="96" customWidth="1"/>
    <col min="254" max="254" width="14.375" style="96" customWidth="1"/>
    <col min="255" max="255" width="12.75" style="96" customWidth="1"/>
    <col min="256" max="256" width="13.875" style="96" customWidth="1"/>
    <col min="257" max="257" width="14.375" style="96" customWidth="1"/>
    <col min="258" max="258" width="12.75" style="96" customWidth="1"/>
    <col min="259" max="261" width="7.375" style="96" customWidth="1"/>
    <col min="262" max="262" width="10.75" style="96" customWidth="1"/>
    <col min="263" max="495" width="9.125" style="96"/>
    <col min="496" max="496" width="6.625" style="96" customWidth="1"/>
    <col min="497" max="497" width="11.375" style="96" customWidth="1"/>
    <col min="498" max="498" width="6.875" style="96" customWidth="1"/>
    <col min="499" max="499" width="16.375" style="96" customWidth="1"/>
    <col min="500" max="500" width="14.125" style="96" customWidth="1"/>
    <col min="501" max="501" width="5.375" style="96" customWidth="1"/>
    <col min="502" max="502" width="44.875" style="96" customWidth="1"/>
    <col min="503" max="503" width="7.25" style="96" customWidth="1"/>
    <col min="504" max="504" width="6.375" style="96" customWidth="1"/>
    <col min="505" max="505" width="11.875" style="96" customWidth="1"/>
    <col min="506" max="506" width="14.625" style="96" customWidth="1"/>
    <col min="507" max="507" width="14.375" style="96" customWidth="1"/>
    <col min="508" max="508" width="12.75" style="96" customWidth="1"/>
    <col min="509" max="509" width="13.875" style="96" customWidth="1"/>
    <col min="510" max="510" width="14.375" style="96" customWidth="1"/>
    <col min="511" max="511" width="12.75" style="96" customWidth="1"/>
    <col min="512" max="512" width="13.875" style="96" customWidth="1"/>
    <col min="513" max="513" width="14.375" style="96" customWidth="1"/>
    <col min="514" max="514" width="12.75" style="96" customWidth="1"/>
    <col min="515" max="517" width="7.375" style="96" customWidth="1"/>
    <col min="518" max="518" width="10.75" style="96" customWidth="1"/>
    <col min="519" max="751" width="9.125" style="96"/>
    <col min="752" max="752" width="6.625" style="96" customWidth="1"/>
    <col min="753" max="753" width="11.375" style="96" customWidth="1"/>
    <col min="754" max="754" width="6.875" style="96" customWidth="1"/>
    <col min="755" max="755" width="16.375" style="96" customWidth="1"/>
    <col min="756" max="756" width="14.125" style="96" customWidth="1"/>
    <col min="757" max="757" width="5.375" style="96" customWidth="1"/>
    <col min="758" max="758" width="44.875" style="96" customWidth="1"/>
    <col min="759" max="759" width="7.25" style="96" customWidth="1"/>
    <col min="760" max="760" width="6.375" style="96" customWidth="1"/>
    <col min="761" max="761" width="11.875" style="96" customWidth="1"/>
    <col min="762" max="762" width="14.625" style="96" customWidth="1"/>
    <col min="763" max="763" width="14.375" style="96" customWidth="1"/>
    <col min="764" max="764" width="12.75" style="96" customWidth="1"/>
    <col min="765" max="765" width="13.875" style="96" customWidth="1"/>
    <col min="766" max="766" width="14.375" style="96" customWidth="1"/>
    <col min="767" max="767" width="12.75" style="96" customWidth="1"/>
    <col min="768" max="768" width="13.875" style="96" customWidth="1"/>
    <col min="769" max="769" width="14.375" style="96" customWidth="1"/>
    <col min="770" max="770" width="12.75" style="96" customWidth="1"/>
    <col min="771" max="773" width="7.375" style="96" customWidth="1"/>
    <col min="774" max="774" width="10.75" style="96" customWidth="1"/>
    <col min="775" max="1007" width="9.125" style="96"/>
    <col min="1008" max="1008" width="6.625" style="96" customWidth="1"/>
    <col min="1009" max="1009" width="11.375" style="96" customWidth="1"/>
    <col min="1010" max="1010" width="6.875" style="96" customWidth="1"/>
    <col min="1011" max="1011" width="16.375" style="96" customWidth="1"/>
    <col min="1012" max="1012" width="14.125" style="96" customWidth="1"/>
    <col min="1013" max="1013" width="5.375" style="96" customWidth="1"/>
    <col min="1014" max="1014" width="44.875" style="96" customWidth="1"/>
    <col min="1015" max="1015" width="7.25" style="96" customWidth="1"/>
    <col min="1016" max="1016" width="6.375" style="96" customWidth="1"/>
    <col min="1017" max="1017" width="11.875" style="96" customWidth="1"/>
    <col min="1018" max="1018" width="14.625" style="96" customWidth="1"/>
    <col min="1019" max="1019" width="14.375" style="96" customWidth="1"/>
    <col min="1020" max="1020" width="12.75" style="96" customWidth="1"/>
    <col min="1021" max="1021" width="13.875" style="96" customWidth="1"/>
    <col min="1022" max="1022" width="14.375" style="96" customWidth="1"/>
    <col min="1023" max="1023" width="12.75" style="96" customWidth="1"/>
    <col min="1024" max="1024" width="13.875" style="96" customWidth="1"/>
    <col min="1025" max="1025" width="14.375" style="96" customWidth="1"/>
    <col min="1026" max="1026" width="12.75" style="96" customWidth="1"/>
    <col min="1027" max="1029" width="7.375" style="96" customWidth="1"/>
    <col min="1030" max="1030" width="10.75" style="96" customWidth="1"/>
    <col min="1031" max="1263" width="9.125" style="96"/>
    <col min="1264" max="1264" width="6.625" style="96" customWidth="1"/>
    <col min="1265" max="1265" width="11.375" style="96" customWidth="1"/>
    <col min="1266" max="1266" width="6.875" style="96" customWidth="1"/>
    <col min="1267" max="1267" width="16.375" style="96" customWidth="1"/>
    <col min="1268" max="1268" width="14.125" style="96" customWidth="1"/>
    <col min="1269" max="1269" width="5.375" style="96" customWidth="1"/>
    <col min="1270" max="1270" width="44.875" style="96" customWidth="1"/>
    <col min="1271" max="1271" width="7.25" style="96" customWidth="1"/>
    <col min="1272" max="1272" width="6.375" style="96" customWidth="1"/>
    <col min="1273" max="1273" width="11.875" style="96" customWidth="1"/>
    <col min="1274" max="1274" width="14.625" style="96" customWidth="1"/>
    <col min="1275" max="1275" width="14.375" style="96" customWidth="1"/>
    <col min="1276" max="1276" width="12.75" style="96" customWidth="1"/>
    <col min="1277" max="1277" width="13.875" style="96" customWidth="1"/>
    <col min="1278" max="1278" width="14.375" style="96" customWidth="1"/>
    <col min="1279" max="1279" width="12.75" style="96" customWidth="1"/>
    <col min="1280" max="1280" width="13.875" style="96" customWidth="1"/>
    <col min="1281" max="1281" width="14.375" style="96" customWidth="1"/>
    <col min="1282" max="1282" width="12.75" style="96" customWidth="1"/>
    <col min="1283" max="1285" width="7.375" style="96" customWidth="1"/>
    <col min="1286" max="1286" width="10.75" style="96" customWidth="1"/>
    <col min="1287" max="1519" width="9.125" style="96"/>
    <col min="1520" max="1520" width="6.625" style="96" customWidth="1"/>
    <col min="1521" max="1521" width="11.375" style="96" customWidth="1"/>
    <col min="1522" max="1522" width="6.875" style="96" customWidth="1"/>
    <col min="1523" max="1523" width="16.375" style="96" customWidth="1"/>
    <col min="1524" max="1524" width="14.125" style="96" customWidth="1"/>
    <col min="1525" max="1525" width="5.375" style="96" customWidth="1"/>
    <col min="1526" max="1526" width="44.875" style="96" customWidth="1"/>
    <col min="1527" max="1527" width="7.25" style="96" customWidth="1"/>
    <col min="1528" max="1528" width="6.375" style="96" customWidth="1"/>
    <col min="1529" max="1529" width="11.875" style="96" customWidth="1"/>
    <col min="1530" max="1530" width="14.625" style="96" customWidth="1"/>
    <col min="1531" max="1531" width="14.375" style="96" customWidth="1"/>
    <col min="1532" max="1532" width="12.75" style="96" customWidth="1"/>
    <col min="1533" max="1533" width="13.875" style="96" customWidth="1"/>
    <col min="1534" max="1534" width="14.375" style="96" customWidth="1"/>
    <col min="1535" max="1535" width="12.75" style="96" customWidth="1"/>
    <col min="1536" max="1536" width="13.875" style="96" customWidth="1"/>
    <col min="1537" max="1537" width="14.375" style="96" customWidth="1"/>
    <col min="1538" max="1538" width="12.75" style="96" customWidth="1"/>
    <col min="1539" max="1541" width="7.375" style="96" customWidth="1"/>
    <col min="1542" max="1542" width="10.75" style="96" customWidth="1"/>
    <col min="1543" max="1775" width="9.125" style="96"/>
    <col min="1776" max="1776" width="6.625" style="96" customWidth="1"/>
    <col min="1777" max="1777" width="11.375" style="96" customWidth="1"/>
    <col min="1778" max="1778" width="6.875" style="96" customWidth="1"/>
    <col min="1779" max="1779" width="16.375" style="96" customWidth="1"/>
    <col min="1780" max="1780" width="14.125" style="96" customWidth="1"/>
    <col min="1781" max="1781" width="5.375" style="96" customWidth="1"/>
    <col min="1782" max="1782" width="44.875" style="96" customWidth="1"/>
    <col min="1783" max="1783" width="7.25" style="96" customWidth="1"/>
    <col min="1784" max="1784" width="6.375" style="96" customWidth="1"/>
    <col min="1785" max="1785" width="11.875" style="96" customWidth="1"/>
    <col min="1786" max="1786" width="14.625" style="96" customWidth="1"/>
    <col min="1787" max="1787" width="14.375" style="96" customWidth="1"/>
    <col min="1788" max="1788" width="12.75" style="96" customWidth="1"/>
    <col min="1789" max="1789" width="13.875" style="96" customWidth="1"/>
    <col min="1790" max="1790" width="14.375" style="96" customWidth="1"/>
    <col min="1791" max="1791" width="12.75" style="96" customWidth="1"/>
    <col min="1792" max="1792" width="13.875" style="96" customWidth="1"/>
    <col min="1793" max="1793" width="14.375" style="96" customWidth="1"/>
    <col min="1794" max="1794" width="12.75" style="96" customWidth="1"/>
    <col min="1795" max="1797" width="7.375" style="96" customWidth="1"/>
    <col min="1798" max="1798" width="10.75" style="96" customWidth="1"/>
    <col min="1799" max="2031" width="9.125" style="96"/>
    <col min="2032" max="2032" width="6.625" style="96" customWidth="1"/>
    <col min="2033" max="2033" width="11.375" style="96" customWidth="1"/>
    <col min="2034" max="2034" width="6.875" style="96" customWidth="1"/>
    <col min="2035" max="2035" width="16.375" style="96" customWidth="1"/>
    <col min="2036" max="2036" width="14.125" style="96" customWidth="1"/>
    <col min="2037" max="2037" width="5.375" style="96" customWidth="1"/>
    <col min="2038" max="2038" width="44.875" style="96" customWidth="1"/>
    <col min="2039" max="2039" width="7.25" style="96" customWidth="1"/>
    <col min="2040" max="2040" width="6.375" style="96" customWidth="1"/>
    <col min="2041" max="2041" width="11.875" style="96" customWidth="1"/>
    <col min="2042" max="2042" width="14.625" style="96" customWidth="1"/>
    <col min="2043" max="2043" width="14.375" style="96" customWidth="1"/>
    <col min="2044" max="2044" width="12.75" style="96" customWidth="1"/>
    <col min="2045" max="2045" width="13.875" style="96" customWidth="1"/>
    <col min="2046" max="2046" width="14.375" style="96" customWidth="1"/>
    <col min="2047" max="2047" width="12.75" style="96" customWidth="1"/>
    <col min="2048" max="2048" width="13.875" style="96" customWidth="1"/>
    <col min="2049" max="2049" width="14.375" style="96" customWidth="1"/>
    <col min="2050" max="2050" width="12.75" style="96" customWidth="1"/>
    <col min="2051" max="2053" width="7.375" style="96" customWidth="1"/>
    <col min="2054" max="2054" width="10.75" style="96" customWidth="1"/>
    <col min="2055" max="2287" width="9.125" style="96"/>
    <col min="2288" max="2288" width="6.625" style="96" customWidth="1"/>
    <col min="2289" max="2289" width="11.375" style="96" customWidth="1"/>
    <col min="2290" max="2290" width="6.875" style="96" customWidth="1"/>
    <col min="2291" max="2291" width="16.375" style="96" customWidth="1"/>
    <col min="2292" max="2292" width="14.125" style="96" customWidth="1"/>
    <col min="2293" max="2293" width="5.375" style="96" customWidth="1"/>
    <col min="2294" max="2294" width="44.875" style="96" customWidth="1"/>
    <col min="2295" max="2295" width="7.25" style="96" customWidth="1"/>
    <col min="2296" max="2296" width="6.375" style="96" customWidth="1"/>
    <col min="2297" max="2297" width="11.875" style="96" customWidth="1"/>
    <col min="2298" max="2298" width="14.625" style="96" customWidth="1"/>
    <col min="2299" max="2299" width="14.375" style="96" customWidth="1"/>
    <col min="2300" max="2300" width="12.75" style="96" customWidth="1"/>
    <col min="2301" max="2301" width="13.875" style="96" customWidth="1"/>
    <col min="2302" max="2302" width="14.375" style="96" customWidth="1"/>
    <col min="2303" max="2303" width="12.75" style="96" customWidth="1"/>
    <col min="2304" max="2304" width="13.875" style="96" customWidth="1"/>
    <col min="2305" max="2305" width="14.375" style="96" customWidth="1"/>
    <col min="2306" max="2306" width="12.75" style="96" customWidth="1"/>
    <col min="2307" max="2309" width="7.375" style="96" customWidth="1"/>
    <col min="2310" max="2310" width="10.75" style="96" customWidth="1"/>
    <col min="2311" max="2543" width="9.125" style="96"/>
    <col min="2544" max="2544" width="6.625" style="96" customWidth="1"/>
    <col min="2545" max="2545" width="11.375" style="96" customWidth="1"/>
    <col min="2546" max="2546" width="6.875" style="96" customWidth="1"/>
    <col min="2547" max="2547" width="16.375" style="96" customWidth="1"/>
    <col min="2548" max="2548" width="14.125" style="96" customWidth="1"/>
    <col min="2549" max="2549" width="5.375" style="96" customWidth="1"/>
    <col min="2550" max="2550" width="44.875" style="96" customWidth="1"/>
    <col min="2551" max="2551" width="7.25" style="96" customWidth="1"/>
    <col min="2552" max="2552" width="6.375" style="96" customWidth="1"/>
    <col min="2553" max="2553" width="11.875" style="96" customWidth="1"/>
    <col min="2554" max="2554" width="14.625" style="96" customWidth="1"/>
    <col min="2555" max="2555" width="14.375" style="96" customWidth="1"/>
    <col min="2556" max="2556" width="12.75" style="96" customWidth="1"/>
    <col min="2557" max="2557" width="13.875" style="96" customWidth="1"/>
    <col min="2558" max="2558" width="14.375" style="96" customWidth="1"/>
    <col min="2559" max="2559" width="12.75" style="96" customWidth="1"/>
    <col min="2560" max="2560" width="13.875" style="96" customWidth="1"/>
    <col min="2561" max="2561" width="14.375" style="96" customWidth="1"/>
    <col min="2562" max="2562" width="12.75" style="96" customWidth="1"/>
    <col min="2563" max="2565" width="7.375" style="96" customWidth="1"/>
    <col min="2566" max="2566" width="10.75" style="96" customWidth="1"/>
    <col min="2567" max="2799" width="9.125" style="96"/>
    <col min="2800" max="2800" width="6.625" style="96" customWidth="1"/>
    <col min="2801" max="2801" width="11.375" style="96" customWidth="1"/>
    <col min="2802" max="2802" width="6.875" style="96" customWidth="1"/>
    <col min="2803" max="2803" width="16.375" style="96" customWidth="1"/>
    <col min="2804" max="2804" width="14.125" style="96" customWidth="1"/>
    <col min="2805" max="2805" width="5.375" style="96" customWidth="1"/>
    <col min="2806" max="2806" width="44.875" style="96" customWidth="1"/>
    <col min="2807" max="2807" width="7.25" style="96" customWidth="1"/>
    <col min="2808" max="2808" width="6.375" style="96" customWidth="1"/>
    <col min="2809" max="2809" width="11.875" style="96" customWidth="1"/>
    <col min="2810" max="2810" width="14.625" style="96" customWidth="1"/>
    <col min="2811" max="2811" width="14.375" style="96" customWidth="1"/>
    <col min="2812" max="2812" width="12.75" style="96" customWidth="1"/>
    <col min="2813" max="2813" width="13.875" style="96" customWidth="1"/>
    <col min="2814" max="2814" width="14.375" style="96" customWidth="1"/>
    <col min="2815" max="2815" width="12.75" style="96" customWidth="1"/>
    <col min="2816" max="2816" width="13.875" style="96" customWidth="1"/>
    <col min="2817" max="2817" width="14.375" style="96" customWidth="1"/>
    <col min="2818" max="2818" width="12.75" style="96" customWidth="1"/>
    <col min="2819" max="2821" width="7.375" style="96" customWidth="1"/>
    <col min="2822" max="2822" width="10.75" style="96" customWidth="1"/>
    <col min="2823" max="3055" width="9.125" style="96"/>
    <col min="3056" max="3056" width="6.625" style="96" customWidth="1"/>
    <col min="3057" max="3057" width="11.375" style="96" customWidth="1"/>
    <col min="3058" max="3058" width="6.875" style="96" customWidth="1"/>
    <col min="3059" max="3059" width="16.375" style="96" customWidth="1"/>
    <col min="3060" max="3060" width="14.125" style="96" customWidth="1"/>
    <col min="3061" max="3061" width="5.375" style="96" customWidth="1"/>
    <col min="3062" max="3062" width="44.875" style="96" customWidth="1"/>
    <col min="3063" max="3063" width="7.25" style="96" customWidth="1"/>
    <col min="3064" max="3064" width="6.375" style="96" customWidth="1"/>
    <col min="3065" max="3065" width="11.875" style="96" customWidth="1"/>
    <col min="3066" max="3066" width="14.625" style="96" customWidth="1"/>
    <col min="3067" max="3067" width="14.375" style="96" customWidth="1"/>
    <col min="3068" max="3068" width="12.75" style="96" customWidth="1"/>
    <col min="3069" max="3069" width="13.875" style="96" customWidth="1"/>
    <col min="3070" max="3070" width="14.375" style="96" customWidth="1"/>
    <col min="3071" max="3071" width="12.75" style="96" customWidth="1"/>
    <col min="3072" max="3072" width="13.875" style="96" customWidth="1"/>
    <col min="3073" max="3073" width="14.375" style="96" customWidth="1"/>
    <col min="3074" max="3074" width="12.75" style="96" customWidth="1"/>
    <col min="3075" max="3077" width="7.375" style="96" customWidth="1"/>
    <col min="3078" max="3078" width="10.75" style="96" customWidth="1"/>
    <col min="3079" max="3311" width="9.125" style="96"/>
    <col min="3312" max="3312" width="6.625" style="96" customWidth="1"/>
    <col min="3313" max="3313" width="11.375" style="96" customWidth="1"/>
    <col min="3314" max="3314" width="6.875" style="96" customWidth="1"/>
    <col min="3315" max="3315" width="16.375" style="96" customWidth="1"/>
    <col min="3316" max="3316" width="14.125" style="96" customWidth="1"/>
    <col min="3317" max="3317" width="5.375" style="96" customWidth="1"/>
    <col min="3318" max="3318" width="44.875" style="96" customWidth="1"/>
    <col min="3319" max="3319" width="7.25" style="96" customWidth="1"/>
    <col min="3320" max="3320" width="6.375" style="96" customWidth="1"/>
    <col min="3321" max="3321" width="11.875" style="96" customWidth="1"/>
    <col min="3322" max="3322" width="14.625" style="96" customWidth="1"/>
    <col min="3323" max="3323" width="14.375" style="96" customWidth="1"/>
    <col min="3324" max="3324" width="12.75" style="96" customWidth="1"/>
    <col min="3325" max="3325" width="13.875" style="96" customWidth="1"/>
    <col min="3326" max="3326" width="14.375" style="96" customWidth="1"/>
    <col min="3327" max="3327" width="12.75" style="96" customWidth="1"/>
    <col min="3328" max="3328" width="13.875" style="96" customWidth="1"/>
    <col min="3329" max="3329" width="14.375" style="96" customWidth="1"/>
    <col min="3330" max="3330" width="12.75" style="96" customWidth="1"/>
    <col min="3331" max="3333" width="7.375" style="96" customWidth="1"/>
    <col min="3334" max="3334" width="10.75" style="96" customWidth="1"/>
    <col min="3335" max="3567" width="9.125" style="96"/>
    <col min="3568" max="3568" width="6.625" style="96" customWidth="1"/>
    <col min="3569" max="3569" width="11.375" style="96" customWidth="1"/>
    <col min="3570" max="3570" width="6.875" style="96" customWidth="1"/>
    <col min="3571" max="3571" width="16.375" style="96" customWidth="1"/>
    <col min="3572" max="3572" width="14.125" style="96" customWidth="1"/>
    <col min="3573" max="3573" width="5.375" style="96" customWidth="1"/>
    <col min="3574" max="3574" width="44.875" style="96" customWidth="1"/>
    <col min="3575" max="3575" width="7.25" style="96" customWidth="1"/>
    <col min="3576" max="3576" width="6.375" style="96" customWidth="1"/>
    <col min="3577" max="3577" width="11.875" style="96" customWidth="1"/>
    <col min="3578" max="3578" width="14.625" style="96" customWidth="1"/>
    <col min="3579" max="3579" width="14.375" style="96" customWidth="1"/>
    <col min="3580" max="3580" width="12.75" style="96" customWidth="1"/>
    <col min="3581" max="3581" width="13.875" style="96" customWidth="1"/>
    <col min="3582" max="3582" width="14.375" style="96" customWidth="1"/>
    <col min="3583" max="3583" width="12.75" style="96" customWidth="1"/>
    <col min="3584" max="3584" width="13.875" style="96" customWidth="1"/>
    <col min="3585" max="3585" width="14.375" style="96" customWidth="1"/>
    <col min="3586" max="3586" width="12.75" style="96" customWidth="1"/>
    <col min="3587" max="3589" width="7.375" style="96" customWidth="1"/>
    <col min="3590" max="3590" width="10.75" style="96" customWidth="1"/>
    <col min="3591" max="3823" width="9.125" style="96"/>
    <col min="3824" max="3824" width="6.625" style="96" customWidth="1"/>
    <col min="3825" max="3825" width="11.375" style="96" customWidth="1"/>
    <col min="3826" max="3826" width="6.875" style="96" customWidth="1"/>
    <col min="3827" max="3827" width="16.375" style="96" customWidth="1"/>
    <col min="3828" max="3828" width="14.125" style="96" customWidth="1"/>
    <col min="3829" max="3829" width="5.375" style="96" customWidth="1"/>
    <col min="3830" max="3830" width="44.875" style="96" customWidth="1"/>
    <col min="3831" max="3831" width="7.25" style="96" customWidth="1"/>
    <col min="3832" max="3832" width="6.375" style="96" customWidth="1"/>
    <col min="3833" max="3833" width="11.875" style="96" customWidth="1"/>
    <col min="3834" max="3834" width="14.625" style="96" customWidth="1"/>
    <col min="3835" max="3835" width="14.375" style="96" customWidth="1"/>
    <col min="3836" max="3836" width="12.75" style="96" customWidth="1"/>
    <col min="3837" max="3837" width="13.875" style="96" customWidth="1"/>
    <col min="3838" max="3838" width="14.375" style="96" customWidth="1"/>
    <col min="3839" max="3839" width="12.75" style="96" customWidth="1"/>
    <col min="3840" max="3840" width="13.875" style="96" customWidth="1"/>
    <col min="3841" max="3841" width="14.375" style="96" customWidth="1"/>
    <col min="3842" max="3842" width="12.75" style="96" customWidth="1"/>
    <col min="3843" max="3845" width="7.375" style="96" customWidth="1"/>
    <col min="3846" max="3846" width="10.75" style="96" customWidth="1"/>
    <col min="3847" max="4079" width="9.125" style="96"/>
    <col min="4080" max="4080" width="6.625" style="96" customWidth="1"/>
    <col min="4081" max="4081" width="11.375" style="96" customWidth="1"/>
    <col min="4082" max="4082" width="6.875" style="96" customWidth="1"/>
    <col min="4083" max="4083" width="16.375" style="96" customWidth="1"/>
    <col min="4084" max="4084" width="14.125" style="96" customWidth="1"/>
    <col min="4085" max="4085" width="5.375" style="96" customWidth="1"/>
    <col min="4086" max="4086" width="44.875" style="96" customWidth="1"/>
    <col min="4087" max="4087" width="7.25" style="96" customWidth="1"/>
    <col min="4088" max="4088" width="6.375" style="96" customWidth="1"/>
    <col min="4089" max="4089" width="11.875" style="96" customWidth="1"/>
    <col min="4090" max="4090" width="14.625" style="96" customWidth="1"/>
    <col min="4091" max="4091" width="14.375" style="96" customWidth="1"/>
    <col min="4092" max="4092" width="12.75" style="96" customWidth="1"/>
    <col min="4093" max="4093" width="13.875" style="96" customWidth="1"/>
    <col min="4094" max="4094" width="14.375" style="96" customWidth="1"/>
    <col min="4095" max="4095" width="12.75" style="96" customWidth="1"/>
    <col min="4096" max="4096" width="13.875" style="96" customWidth="1"/>
    <col min="4097" max="4097" width="14.375" style="96" customWidth="1"/>
    <col min="4098" max="4098" width="12.75" style="96" customWidth="1"/>
    <col min="4099" max="4101" width="7.375" style="96" customWidth="1"/>
    <col min="4102" max="4102" width="10.75" style="96" customWidth="1"/>
    <col min="4103" max="4335" width="9.125" style="96"/>
    <col min="4336" max="4336" width="6.625" style="96" customWidth="1"/>
    <col min="4337" max="4337" width="11.375" style="96" customWidth="1"/>
    <col min="4338" max="4338" width="6.875" style="96" customWidth="1"/>
    <col min="4339" max="4339" width="16.375" style="96" customWidth="1"/>
    <col min="4340" max="4340" width="14.125" style="96" customWidth="1"/>
    <col min="4341" max="4341" width="5.375" style="96" customWidth="1"/>
    <col min="4342" max="4342" width="44.875" style="96" customWidth="1"/>
    <col min="4343" max="4343" width="7.25" style="96" customWidth="1"/>
    <col min="4344" max="4344" width="6.375" style="96" customWidth="1"/>
    <col min="4345" max="4345" width="11.875" style="96" customWidth="1"/>
    <col min="4346" max="4346" width="14.625" style="96" customWidth="1"/>
    <col min="4347" max="4347" width="14.375" style="96" customWidth="1"/>
    <col min="4348" max="4348" width="12.75" style="96" customWidth="1"/>
    <col min="4349" max="4349" width="13.875" style="96" customWidth="1"/>
    <col min="4350" max="4350" width="14.375" style="96" customWidth="1"/>
    <col min="4351" max="4351" width="12.75" style="96" customWidth="1"/>
    <col min="4352" max="4352" width="13.875" style="96" customWidth="1"/>
    <col min="4353" max="4353" width="14.375" style="96" customWidth="1"/>
    <col min="4354" max="4354" width="12.75" style="96" customWidth="1"/>
    <col min="4355" max="4357" width="7.375" style="96" customWidth="1"/>
    <col min="4358" max="4358" width="10.75" style="96" customWidth="1"/>
    <col min="4359" max="4591" width="9.125" style="96"/>
    <col min="4592" max="4592" width="6.625" style="96" customWidth="1"/>
    <col min="4593" max="4593" width="11.375" style="96" customWidth="1"/>
    <col min="4594" max="4594" width="6.875" style="96" customWidth="1"/>
    <col min="4595" max="4595" width="16.375" style="96" customWidth="1"/>
    <col min="4596" max="4596" width="14.125" style="96" customWidth="1"/>
    <col min="4597" max="4597" width="5.375" style="96" customWidth="1"/>
    <col min="4598" max="4598" width="44.875" style="96" customWidth="1"/>
    <col min="4599" max="4599" width="7.25" style="96" customWidth="1"/>
    <col min="4600" max="4600" width="6.375" style="96" customWidth="1"/>
    <col min="4601" max="4601" width="11.875" style="96" customWidth="1"/>
    <col min="4602" max="4602" width="14.625" style="96" customWidth="1"/>
    <col min="4603" max="4603" width="14.375" style="96" customWidth="1"/>
    <col min="4604" max="4604" width="12.75" style="96" customWidth="1"/>
    <col min="4605" max="4605" width="13.875" style="96" customWidth="1"/>
    <col min="4606" max="4606" width="14.375" style="96" customWidth="1"/>
    <col min="4607" max="4607" width="12.75" style="96" customWidth="1"/>
    <col min="4608" max="4608" width="13.875" style="96" customWidth="1"/>
    <col min="4609" max="4609" width="14.375" style="96" customWidth="1"/>
    <col min="4610" max="4610" width="12.75" style="96" customWidth="1"/>
    <col min="4611" max="4613" width="7.375" style="96" customWidth="1"/>
    <col min="4614" max="4614" width="10.75" style="96" customWidth="1"/>
    <col min="4615" max="4847" width="9.125" style="96"/>
    <col min="4848" max="4848" width="6.625" style="96" customWidth="1"/>
    <col min="4849" max="4849" width="11.375" style="96" customWidth="1"/>
    <col min="4850" max="4850" width="6.875" style="96" customWidth="1"/>
    <col min="4851" max="4851" width="16.375" style="96" customWidth="1"/>
    <col min="4852" max="4852" width="14.125" style="96" customWidth="1"/>
    <col min="4853" max="4853" width="5.375" style="96" customWidth="1"/>
    <col min="4854" max="4854" width="44.875" style="96" customWidth="1"/>
    <col min="4855" max="4855" width="7.25" style="96" customWidth="1"/>
    <col min="4856" max="4856" width="6.375" style="96" customWidth="1"/>
    <col min="4857" max="4857" width="11.875" style="96" customWidth="1"/>
    <col min="4858" max="4858" width="14.625" style="96" customWidth="1"/>
    <col min="4859" max="4859" width="14.375" style="96" customWidth="1"/>
    <col min="4860" max="4860" width="12.75" style="96" customWidth="1"/>
    <col min="4861" max="4861" width="13.875" style="96" customWidth="1"/>
    <col min="4862" max="4862" width="14.375" style="96" customWidth="1"/>
    <col min="4863" max="4863" width="12.75" style="96" customWidth="1"/>
    <col min="4864" max="4864" width="13.875" style="96" customWidth="1"/>
    <col min="4865" max="4865" width="14.375" style="96" customWidth="1"/>
    <col min="4866" max="4866" width="12.75" style="96" customWidth="1"/>
    <col min="4867" max="4869" width="7.375" style="96" customWidth="1"/>
    <col min="4870" max="4870" width="10.75" style="96" customWidth="1"/>
    <col min="4871" max="5103" width="9.125" style="96"/>
    <col min="5104" max="5104" width="6.625" style="96" customWidth="1"/>
    <col min="5105" max="5105" width="11.375" style="96" customWidth="1"/>
    <col min="5106" max="5106" width="6.875" style="96" customWidth="1"/>
    <col min="5107" max="5107" width="16.375" style="96" customWidth="1"/>
    <col min="5108" max="5108" width="14.125" style="96" customWidth="1"/>
    <col min="5109" max="5109" width="5.375" style="96" customWidth="1"/>
    <col min="5110" max="5110" width="44.875" style="96" customWidth="1"/>
    <col min="5111" max="5111" width="7.25" style="96" customWidth="1"/>
    <col min="5112" max="5112" width="6.375" style="96" customWidth="1"/>
    <col min="5113" max="5113" width="11.875" style="96" customWidth="1"/>
    <col min="5114" max="5114" width="14.625" style="96" customWidth="1"/>
    <col min="5115" max="5115" width="14.375" style="96" customWidth="1"/>
    <col min="5116" max="5116" width="12.75" style="96" customWidth="1"/>
    <col min="5117" max="5117" width="13.875" style="96" customWidth="1"/>
    <col min="5118" max="5118" width="14.375" style="96" customWidth="1"/>
    <col min="5119" max="5119" width="12.75" style="96" customWidth="1"/>
    <col min="5120" max="5120" width="13.875" style="96" customWidth="1"/>
    <col min="5121" max="5121" width="14.375" style="96" customWidth="1"/>
    <col min="5122" max="5122" width="12.75" style="96" customWidth="1"/>
    <col min="5123" max="5125" width="7.375" style="96" customWidth="1"/>
    <col min="5126" max="5126" width="10.75" style="96" customWidth="1"/>
    <col min="5127" max="5359" width="9.125" style="96"/>
    <col min="5360" max="5360" width="6.625" style="96" customWidth="1"/>
    <col min="5361" max="5361" width="11.375" style="96" customWidth="1"/>
    <col min="5362" max="5362" width="6.875" style="96" customWidth="1"/>
    <col min="5363" max="5363" width="16.375" style="96" customWidth="1"/>
    <col min="5364" max="5364" width="14.125" style="96" customWidth="1"/>
    <col min="5365" max="5365" width="5.375" style="96" customWidth="1"/>
    <col min="5366" max="5366" width="44.875" style="96" customWidth="1"/>
    <col min="5367" max="5367" width="7.25" style="96" customWidth="1"/>
    <col min="5368" max="5368" width="6.375" style="96" customWidth="1"/>
    <col min="5369" max="5369" width="11.875" style="96" customWidth="1"/>
    <col min="5370" max="5370" width="14.625" style="96" customWidth="1"/>
    <col min="5371" max="5371" width="14.375" style="96" customWidth="1"/>
    <col min="5372" max="5372" width="12.75" style="96" customWidth="1"/>
    <col min="5373" max="5373" width="13.875" style="96" customWidth="1"/>
    <col min="5374" max="5374" width="14.375" style="96" customWidth="1"/>
    <col min="5375" max="5375" width="12.75" style="96" customWidth="1"/>
    <col min="5376" max="5376" width="13.875" style="96" customWidth="1"/>
    <col min="5377" max="5377" width="14.375" style="96" customWidth="1"/>
    <col min="5378" max="5378" width="12.75" style="96" customWidth="1"/>
    <col min="5379" max="5381" width="7.375" style="96" customWidth="1"/>
    <col min="5382" max="5382" width="10.75" style="96" customWidth="1"/>
    <col min="5383" max="5615" width="9.125" style="96"/>
    <col min="5616" max="5616" width="6.625" style="96" customWidth="1"/>
    <col min="5617" max="5617" width="11.375" style="96" customWidth="1"/>
    <col min="5618" max="5618" width="6.875" style="96" customWidth="1"/>
    <col min="5619" max="5619" width="16.375" style="96" customWidth="1"/>
    <col min="5620" max="5620" width="14.125" style="96" customWidth="1"/>
    <col min="5621" max="5621" width="5.375" style="96" customWidth="1"/>
    <col min="5622" max="5622" width="44.875" style="96" customWidth="1"/>
    <col min="5623" max="5623" width="7.25" style="96" customWidth="1"/>
    <col min="5624" max="5624" width="6.375" style="96" customWidth="1"/>
    <col min="5625" max="5625" width="11.875" style="96" customWidth="1"/>
    <col min="5626" max="5626" width="14.625" style="96" customWidth="1"/>
    <col min="5627" max="5627" width="14.375" style="96" customWidth="1"/>
    <col min="5628" max="5628" width="12.75" style="96" customWidth="1"/>
    <col min="5629" max="5629" width="13.875" style="96" customWidth="1"/>
    <col min="5630" max="5630" width="14.375" style="96" customWidth="1"/>
    <col min="5631" max="5631" width="12.75" style="96" customWidth="1"/>
    <col min="5632" max="5632" width="13.875" style="96" customWidth="1"/>
    <col min="5633" max="5633" width="14.375" style="96" customWidth="1"/>
    <col min="5634" max="5634" width="12.75" style="96" customWidth="1"/>
    <col min="5635" max="5637" width="7.375" style="96" customWidth="1"/>
    <col min="5638" max="5638" width="10.75" style="96" customWidth="1"/>
    <col min="5639" max="5871" width="9.125" style="96"/>
    <col min="5872" max="5872" width="6.625" style="96" customWidth="1"/>
    <col min="5873" max="5873" width="11.375" style="96" customWidth="1"/>
    <col min="5874" max="5874" width="6.875" style="96" customWidth="1"/>
    <col min="5875" max="5875" width="16.375" style="96" customWidth="1"/>
    <col min="5876" max="5876" width="14.125" style="96" customWidth="1"/>
    <col min="5877" max="5877" width="5.375" style="96" customWidth="1"/>
    <col min="5878" max="5878" width="44.875" style="96" customWidth="1"/>
    <col min="5879" max="5879" width="7.25" style="96" customWidth="1"/>
    <col min="5880" max="5880" width="6.375" style="96" customWidth="1"/>
    <col min="5881" max="5881" width="11.875" style="96" customWidth="1"/>
    <col min="5882" max="5882" width="14.625" style="96" customWidth="1"/>
    <col min="5883" max="5883" width="14.375" style="96" customWidth="1"/>
    <col min="5884" max="5884" width="12.75" style="96" customWidth="1"/>
    <col min="5885" max="5885" width="13.875" style="96" customWidth="1"/>
    <col min="5886" max="5886" width="14.375" style="96" customWidth="1"/>
    <col min="5887" max="5887" width="12.75" style="96" customWidth="1"/>
    <col min="5888" max="5888" width="13.875" style="96" customWidth="1"/>
    <col min="5889" max="5889" width="14.375" style="96" customWidth="1"/>
    <col min="5890" max="5890" width="12.75" style="96" customWidth="1"/>
    <col min="5891" max="5893" width="7.375" style="96" customWidth="1"/>
    <col min="5894" max="5894" width="10.75" style="96" customWidth="1"/>
    <col min="5895" max="6127" width="9.125" style="96"/>
    <col min="6128" max="6128" width="6.625" style="96" customWidth="1"/>
    <col min="6129" max="6129" width="11.375" style="96" customWidth="1"/>
    <col min="6130" max="6130" width="6.875" style="96" customWidth="1"/>
    <col min="6131" max="6131" width="16.375" style="96" customWidth="1"/>
    <col min="6132" max="6132" width="14.125" style="96" customWidth="1"/>
    <col min="6133" max="6133" width="5.375" style="96" customWidth="1"/>
    <col min="6134" max="6134" width="44.875" style="96" customWidth="1"/>
    <col min="6135" max="6135" width="7.25" style="96" customWidth="1"/>
    <col min="6136" max="6136" width="6.375" style="96" customWidth="1"/>
    <col min="6137" max="6137" width="11.875" style="96" customWidth="1"/>
    <col min="6138" max="6138" width="14.625" style="96" customWidth="1"/>
    <col min="6139" max="6139" width="14.375" style="96" customWidth="1"/>
    <col min="6140" max="6140" width="12.75" style="96" customWidth="1"/>
    <col min="6141" max="6141" width="13.875" style="96" customWidth="1"/>
    <col min="6142" max="6142" width="14.375" style="96" customWidth="1"/>
    <col min="6143" max="6143" width="12.75" style="96" customWidth="1"/>
    <col min="6144" max="6144" width="13.875" style="96" customWidth="1"/>
    <col min="6145" max="6145" width="14.375" style="96" customWidth="1"/>
    <col min="6146" max="6146" width="12.75" style="96" customWidth="1"/>
    <col min="6147" max="6149" width="7.375" style="96" customWidth="1"/>
    <col min="6150" max="6150" width="10.75" style="96" customWidth="1"/>
    <col min="6151" max="6383" width="9.125" style="96"/>
    <col min="6384" max="6384" width="6.625" style="96" customWidth="1"/>
    <col min="6385" max="6385" width="11.375" style="96" customWidth="1"/>
    <col min="6386" max="6386" width="6.875" style="96" customWidth="1"/>
    <col min="6387" max="6387" width="16.375" style="96" customWidth="1"/>
    <col min="6388" max="6388" width="14.125" style="96" customWidth="1"/>
    <col min="6389" max="6389" width="5.375" style="96" customWidth="1"/>
    <col min="6390" max="6390" width="44.875" style="96" customWidth="1"/>
    <col min="6391" max="6391" width="7.25" style="96" customWidth="1"/>
    <col min="6392" max="6392" width="6.375" style="96" customWidth="1"/>
    <col min="6393" max="6393" width="11.875" style="96" customWidth="1"/>
    <col min="6394" max="6394" width="14.625" style="96" customWidth="1"/>
    <col min="6395" max="6395" width="14.375" style="96" customWidth="1"/>
    <col min="6396" max="6396" width="12.75" style="96" customWidth="1"/>
    <col min="6397" max="6397" width="13.875" style="96" customWidth="1"/>
    <col min="6398" max="6398" width="14.375" style="96" customWidth="1"/>
    <col min="6399" max="6399" width="12.75" style="96" customWidth="1"/>
    <col min="6400" max="6400" width="13.875" style="96" customWidth="1"/>
    <col min="6401" max="6401" width="14.375" style="96" customWidth="1"/>
    <col min="6402" max="6402" width="12.75" style="96" customWidth="1"/>
    <col min="6403" max="6405" width="7.375" style="96" customWidth="1"/>
    <col min="6406" max="6406" width="10.75" style="96" customWidth="1"/>
    <col min="6407" max="6639" width="9.125" style="96"/>
    <col min="6640" max="6640" width="6.625" style="96" customWidth="1"/>
    <col min="6641" max="6641" width="11.375" style="96" customWidth="1"/>
    <col min="6642" max="6642" width="6.875" style="96" customWidth="1"/>
    <col min="6643" max="6643" width="16.375" style="96" customWidth="1"/>
    <col min="6644" max="6644" width="14.125" style="96" customWidth="1"/>
    <col min="6645" max="6645" width="5.375" style="96" customWidth="1"/>
    <col min="6646" max="6646" width="44.875" style="96" customWidth="1"/>
    <col min="6647" max="6647" width="7.25" style="96" customWidth="1"/>
    <col min="6648" max="6648" width="6.375" style="96" customWidth="1"/>
    <col min="6649" max="6649" width="11.875" style="96" customWidth="1"/>
    <col min="6650" max="6650" width="14.625" style="96" customWidth="1"/>
    <col min="6651" max="6651" width="14.375" style="96" customWidth="1"/>
    <col min="6652" max="6652" width="12.75" style="96" customWidth="1"/>
    <col min="6653" max="6653" width="13.875" style="96" customWidth="1"/>
    <col min="6654" max="6654" width="14.375" style="96" customWidth="1"/>
    <col min="6655" max="6655" width="12.75" style="96" customWidth="1"/>
    <col min="6656" max="6656" width="13.875" style="96" customWidth="1"/>
    <col min="6657" max="6657" width="14.375" style="96" customWidth="1"/>
    <col min="6658" max="6658" width="12.75" style="96" customWidth="1"/>
    <col min="6659" max="6661" width="7.375" style="96" customWidth="1"/>
    <col min="6662" max="6662" width="10.75" style="96" customWidth="1"/>
    <col min="6663" max="6895" width="9.125" style="96"/>
    <col min="6896" max="6896" width="6.625" style="96" customWidth="1"/>
    <col min="6897" max="6897" width="11.375" style="96" customWidth="1"/>
    <col min="6898" max="6898" width="6.875" style="96" customWidth="1"/>
    <col min="6899" max="6899" width="16.375" style="96" customWidth="1"/>
    <col min="6900" max="6900" width="14.125" style="96" customWidth="1"/>
    <col min="6901" max="6901" width="5.375" style="96" customWidth="1"/>
    <col min="6902" max="6902" width="44.875" style="96" customWidth="1"/>
    <col min="6903" max="6903" width="7.25" style="96" customWidth="1"/>
    <col min="6904" max="6904" width="6.375" style="96" customWidth="1"/>
    <col min="6905" max="6905" width="11.875" style="96" customWidth="1"/>
    <col min="6906" max="6906" width="14.625" style="96" customWidth="1"/>
    <col min="6907" max="6907" width="14.375" style="96" customWidth="1"/>
    <col min="6908" max="6908" width="12.75" style="96" customWidth="1"/>
    <col min="6909" max="6909" width="13.875" style="96" customWidth="1"/>
    <col min="6910" max="6910" width="14.375" style="96" customWidth="1"/>
    <col min="6911" max="6911" width="12.75" style="96" customWidth="1"/>
    <col min="6912" max="6912" width="13.875" style="96" customWidth="1"/>
    <col min="6913" max="6913" width="14.375" style="96" customWidth="1"/>
    <col min="6914" max="6914" width="12.75" style="96" customWidth="1"/>
    <col min="6915" max="6917" width="7.375" style="96" customWidth="1"/>
    <col min="6918" max="6918" width="10.75" style="96" customWidth="1"/>
    <col min="6919" max="7151" width="9.125" style="96"/>
    <col min="7152" max="7152" width="6.625" style="96" customWidth="1"/>
    <col min="7153" max="7153" width="11.375" style="96" customWidth="1"/>
    <col min="7154" max="7154" width="6.875" style="96" customWidth="1"/>
    <col min="7155" max="7155" width="16.375" style="96" customWidth="1"/>
    <col min="7156" max="7156" width="14.125" style="96" customWidth="1"/>
    <col min="7157" max="7157" width="5.375" style="96" customWidth="1"/>
    <col min="7158" max="7158" width="44.875" style="96" customWidth="1"/>
    <col min="7159" max="7159" width="7.25" style="96" customWidth="1"/>
    <col min="7160" max="7160" width="6.375" style="96" customWidth="1"/>
    <col min="7161" max="7161" width="11.875" style="96" customWidth="1"/>
    <col min="7162" max="7162" width="14.625" style="96" customWidth="1"/>
    <col min="7163" max="7163" width="14.375" style="96" customWidth="1"/>
    <col min="7164" max="7164" width="12.75" style="96" customWidth="1"/>
    <col min="7165" max="7165" width="13.875" style="96" customWidth="1"/>
    <col min="7166" max="7166" width="14.375" style="96" customWidth="1"/>
    <col min="7167" max="7167" width="12.75" style="96" customWidth="1"/>
    <col min="7168" max="7168" width="13.875" style="96" customWidth="1"/>
    <col min="7169" max="7169" width="14.375" style="96" customWidth="1"/>
    <col min="7170" max="7170" width="12.75" style="96" customWidth="1"/>
    <col min="7171" max="7173" width="7.375" style="96" customWidth="1"/>
    <col min="7174" max="7174" width="10.75" style="96" customWidth="1"/>
    <col min="7175" max="7407" width="9.125" style="96"/>
    <col min="7408" max="7408" width="6.625" style="96" customWidth="1"/>
    <col min="7409" max="7409" width="11.375" style="96" customWidth="1"/>
    <col min="7410" max="7410" width="6.875" style="96" customWidth="1"/>
    <col min="7411" max="7411" width="16.375" style="96" customWidth="1"/>
    <col min="7412" max="7412" width="14.125" style="96" customWidth="1"/>
    <col min="7413" max="7413" width="5.375" style="96" customWidth="1"/>
    <col min="7414" max="7414" width="44.875" style="96" customWidth="1"/>
    <col min="7415" max="7415" width="7.25" style="96" customWidth="1"/>
    <col min="7416" max="7416" width="6.375" style="96" customWidth="1"/>
    <col min="7417" max="7417" width="11.875" style="96" customWidth="1"/>
    <col min="7418" max="7418" width="14.625" style="96" customWidth="1"/>
    <col min="7419" max="7419" width="14.375" style="96" customWidth="1"/>
    <col min="7420" max="7420" width="12.75" style="96" customWidth="1"/>
    <col min="7421" max="7421" width="13.875" style="96" customWidth="1"/>
    <col min="7422" max="7422" width="14.375" style="96" customWidth="1"/>
    <col min="7423" max="7423" width="12.75" style="96" customWidth="1"/>
    <col min="7424" max="7424" width="13.875" style="96" customWidth="1"/>
    <col min="7425" max="7425" width="14.375" style="96" customWidth="1"/>
    <col min="7426" max="7426" width="12.75" style="96" customWidth="1"/>
    <col min="7427" max="7429" width="7.375" style="96" customWidth="1"/>
    <col min="7430" max="7430" width="10.75" style="96" customWidth="1"/>
    <col min="7431" max="7663" width="9.125" style="96"/>
    <col min="7664" max="7664" width="6.625" style="96" customWidth="1"/>
    <col min="7665" max="7665" width="11.375" style="96" customWidth="1"/>
    <col min="7666" max="7666" width="6.875" style="96" customWidth="1"/>
    <col min="7667" max="7667" width="16.375" style="96" customWidth="1"/>
    <col min="7668" max="7668" width="14.125" style="96" customWidth="1"/>
    <col min="7669" max="7669" width="5.375" style="96" customWidth="1"/>
    <col min="7670" max="7670" width="44.875" style="96" customWidth="1"/>
    <col min="7671" max="7671" width="7.25" style="96" customWidth="1"/>
    <col min="7672" max="7672" width="6.375" style="96" customWidth="1"/>
    <col min="7673" max="7673" width="11.875" style="96" customWidth="1"/>
    <col min="7674" max="7674" width="14.625" style="96" customWidth="1"/>
    <col min="7675" max="7675" width="14.375" style="96" customWidth="1"/>
    <col min="7676" max="7676" width="12.75" style="96" customWidth="1"/>
    <col min="7677" max="7677" width="13.875" style="96" customWidth="1"/>
    <col min="7678" max="7678" width="14.375" style="96" customWidth="1"/>
    <col min="7679" max="7679" width="12.75" style="96" customWidth="1"/>
    <col min="7680" max="7680" width="13.875" style="96" customWidth="1"/>
    <col min="7681" max="7681" width="14.375" style="96" customWidth="1"/>
    <col min="7682" max="7682" width="12.75" style="96" customWidth="1"/>
    <col min="7683" max="7685" width="7.375" style="96" customWidth="1"/>
    <col min="7686" max="7686" width="10.75" style="96" customWidth="1"/>
    <col min="7687" max="7919" width="9.125" style="96"/>
    <col min="7920" max="7920" width="6.625" style="96" customWidth="1"/>
    <col min="7921" max="7921" width="11.375" style="96" customWidth="1"/>
    <col min="7922" max="7922" width="6.875" style="96" customWidth="1"/>
    <col min="7923" max="7923" width="16.375" style="96" customWidth="1"/>
    <col min="7924" max="7924" width="14.125" style="96" customWidth="1"/>
    <col min="7925" max="7925" width="5.375" style="96" customWidth="1"/>
    <col min="7926" max="7926" width="44.875" style="96" customWidth="1"/>
    <col min="7927" max="7927" width="7.25" style="96" customWidth="1"/>
    <col min="7928" max="7928" width="6.375" style="96" customWidth="1"/>
    <col min="7929" max="7929" width="11.875" style="96" customWidth="1"/>
    <col min="7930" max="7930" width="14.625" style="96" customWidth="1"/>
    <col min="7931" max="7931" width="14.375" style="96" customWidth="1"/>
    <col min="7932" max="7932" width="12.75" style="96" customWidth="1"/>
    <col min="7933" max="7933" width="13.875" style="96" customWidth="1"/>
    <col min="7934" max="7934" width="14.375" style="96" customWidth="1"/>
    <col min="7935" max="7935" width="12.75" style="96" customWidth="1"/>
    <col min="7936" max="7936" width="13.875" style="96" customWidth="1"/>
    <col min="7937" max="7937" width="14.375" style="96" customWidth="1"/>
    <col min="7938" max="7938" width="12.75" style="96" customWidth="1"/>
    <col min="7939" max="7941" width="7.375" style="96" customWidth="1"/>
    <col min="7942" max="7942" width="10.75" style="96" customWidth="1"/>
    <col min="7943" max="8175" width="9.125" style="96"/>
    <col min="8176" max="8176" width="6.625" style="96" customWidth="1"/>
    <col min="8177" max="8177" width="11.375" style="96" customWidth="1"/>
    <col min="8178" max="8178" width="6.875" style="96" customWidth="1"/>
    <col min="8179" max="8179" width="16.375" style="96" customWidth="1"/>
    <col min="8180" max="8180" width="14.125" style="96" customWidth="1"/>
    <col min="8181" max="8181" width="5.375" style="96" customWidth="1"/>
    <col min="8182" max="8182" width="44.875" style="96" customWidth="1"/>
    <col min="8183" max="8183" width="7.25" style="96" customWidth="1"/>
    <col min="8184" max="8184" width="6.375" style="96" customWidth="1"/>
    <col min="8185" max="8185" width="11.875" style="96" customWidth="1"/>
    <col min="8186" max="8186" width="14.625" style="96" customWidth="1"/>
    <col min="8187" max="8187" width="14.375" style="96" customWidth="1"/>
    <col min="8188" max="8188" width="12.75" style="96" customWidth="1"/>
    <col min="8189" max="8189" width="13.875" style="96" customWidth="1"/>
    <col min="8190" max="8190" width="14.375" style="96" customWidth="1"/>
    <col min="8191" max="8191" width="12.75" style="96" customWidth="1"/>
    <col min="8192" max="8192" width="13.875" style="96" customWidth="1"/>
    <col min="8193" max="8193" width="14.375" style="96" customWidth="1"/>
    <col min="8194" max="8194" width="12.75" style="96" customWidth="1"/>
    <col min="8195" max="8197" width="7.375" style="96" customWidth="1"/>
    <col min="8198" max="8198" width="10.75" style="96" customWidth="1"/>
    <col min="8199" max="8431" width="9.125" style="96"/>
    <col min="8432" max="8432" width="6.625" style="96" customWidth="1"/>
    <col min="8433" max="8433" width="11.375" style="96" customWidth="1"/>
    <col min="8434" max="8434" width="6.875" style="96" customWidth="1"/>
    <col min="8435" max="8435" width="16.375" style="96" customWidth="1"/>
    <col min="8436" max="8436" width="14.125" style="96" customWidth="1"/>
    <col min="8437" max="8437" width="5.375" style="96" customWidth="1"/>
    <col min="8438" max="8438" width="44.875" style="96" customWidth="1"/>
    <col min="8439" max="8439" width="7.25" style="96" customWidth="1"/>
    <col min="8440" max="8440" width="6.375" style="96" customWidth="1"/>
    <col min="8441" max="8441" width="11.875" style="96" customWidth="1"/>
    <col min="8442" max="8442" width="14.625" style="96" customWidth="1"/>
    <col min="8443" max="8443" width="14.375" style="96" customWidth="1"/>
    <col min="8444" max="8444" width="12.75" style="96" customWidth="1"/>
    <col min="8445" max="8445" width="13.875" style="96" customWidth="1"/>
    <col min="8446" max="8446" width="14.375" style="96" customWidth="1"/>
    <col min="8447" max="8447" width="12.75" style="96" customWidth="1"/>
    <col min="8448" max="8448" width="13.875" style="96" customWidth="1"/>
    <col min="8449" max="8449" width="14.375" style="96" customWidth="1"/>
    <col min="8450" max="8450" width="12.75" style="96" customWidth="1"/>
    <col min="8451" max="8453" width="7.375" style="96" customWidth="1"/>
    <col min="8454" max="8454" width="10.75" style="96" customWidth="1"/>
    <col min="8455" max="8687" width="9.125" style="96"/>
    <col min="8688" max="8688" width="6.625" style="96" customWidth="1"/>
    <col min="8689" max="8689" width="11.375" style="96" customWidth="1"/>
    <col min="8690" max="8690" width="6.875" style="96" customWidth="1"/>
    <col min="8691" max="8691" width="16.375" style="96" customWidth="1"/>
    <col min="8692" max="8692" width="14.125" style="96" customWidth="1"/>
    <col min="8693" max="8693" width="5.375" style="96" customWidth="1"/>
    <col min="8694" max="8694" width="44.875" style="96" customWidth="1"/>
    <col min="8695" max="8695" width="7.25" style="96" customWidth="1"/>
    <col min="8696" max="8696" width="6.375" style="96" customWidth="1"/>
    <col min="8697" max="8697" width="11.875" style="96" customWidth="1"/>
    <col min="8698" max="8698" width="14.625" style="96" customWidth="1"/>
    <col min="8699" max="8699" width="14.375" style="96" customWidth="1"/>
    <col min="8700" max="8700" width="12.75" style="96" customWidth="1"/>
    <col min="8701" max="8701" width="13.875" style="96" customWidth="1"/>
    <col min="8702" max="8702" width="14.375" style="96" customWidth="1"/>
    <col min="8703" max="8703" width="12.75" style="96" customWidth="1"/>
    <col min="8704" max="8704" width="13.875" style="96" customWidth="1"/>
    <col min="8705" max="8705" width="14.375" style="96" customWidth="1"/>
    <col min="8706" max="8706" width="12.75" style="96" customWidth="1"/>
    <col min="8707" max="8709" width="7.375" style="96" customWidth="1"/>
    <col min="8710" max="8710" width="10.75" style="96" customWidth="1"/>
    <col min="8711" max="8943" width="9.125" style="96"/>
    <col min="8944" max="8944" width="6.625" style="96" customWidth="1"/>
    <col min="8945" max="8945" width="11.375" style="96" customWidth="1"/>
    <col min="8946" max="8946" width="6.875" style="96" customWidth="1"/>
    <col min="8947" max="8947" width="16.375" style="96" customWidth="1"/>
    <col min="8948" max="8948" width="14.125" style="96" customWidth="1"/>
    <col min="8949" max="8949" width="5.375" style="96" customWidth="1"/>
    <col min="8950" max="8950" width="44.875" style="96" customWidth="1"/>
    <col min="8951" max="8951" width="7.25" style="96" customWidth="1"/>
    <col min="8952" max="8952" width="6.375" style="96" customWidth="1"/>
    <col min="8953" max="8953" width="11.875" style="96" customWidth="1"/>
    <col min="8954" max="8954" width="14.625" style="96" customWidth="1"/>
    <col min="8955" max="8955" width="14.375" style="96" customWidth="1"/>
    <col min="8956" max="8956" width="12.75" style="96" customWidth="1"/>
    <col min="8957" max="8957" width="13.875" style="96" customWidth="1"/>
    <col min="8958" max="8958" width="14.375" style="96" customWidth="1"/>
    <col min="8959" max="8959" width="12.75" style="96" customWidth="1"/>
    <col min="8960" max="8960" width="13.875" style="96" customWidth="1"/>
    <col min="8961" max="8961" width="14.375" style="96" customWidth="1"/>
    <col min="8962" max="8962" width="12.75" style="96" customWidth="1"/>
    <col min="8963" max="8965" width="7.375" style="96" customWidth="1"/>
    <col min="8966" max="8966" width="10.75" style="96" customWidth="1"/>
    <col min="8967" max="9199" width="9.125" style="96"/>
    <col min="9200" max="9200" width="6.625" style="96" customWidth="1"/>
    <col min="9201" max="9201" width="11.375" style="96" customWidth="1"/>
    <col min="9202" max="9202" width="6.875" style="96" customWidth="1"/>
    <col min="9203" max="9203" width="16.375" style="96" customWidth="1"/>
    <col min="9204" max="9204" width="14.125" style="96" customWidth="1"/>
    <col min="9205" max="9205" width="5.375" style="96" customWidth="1"/>
    <col min="9206" max="9206" width="44.875" style="96" customWidth="1"/>
    <col min="9207" max="9207" width="7.25" style="96" customWidth="1"/>
    <col min="9208" max="9208" width="6.375" style="96" customWidth="1"/>
    <col min="9209" max="9209" width="11.875" style="96" customWidth="1"/>
    <col min="9210" max="9210" width="14.625" style="96" customWidth="1"/>
    <col min="9211" max="9211" width="14.375" style="96" customWidth="1"/>
    <col min="9212" max="9212" width="12.75" style="96" customWidth="1"/>
    <col min="9213" max="9213" width="13.875" style="96" customWidth="1"/>
    <col min="9214" max="9214" width="14.375" style="96" customWidth="1"/>
    <col min="9215" max="9215" width="12.75" style="96" customWidth="1"/>
    <col min="9216" max="9216" width="13.875" style="96" customWidth="1"/>
    <col min="9217" max="9217" width="14.375" style="96" customWidth="1"/>
    <col min="9218" max="9218" width="12.75" style="96" customWidth="1"/>
    <col min="9219" max="9221" width="7.375" style="96" customWidth="1"/>
    <col min="9222" max="9222" width="10.75" style="96" customWidth="1"/>
    <col min="9223" max="9455" width="9.125" style="96"/>
    <col min="9456" max="9456" width="6.625" style="96" customWidth="1"/>
    <col min="9457" max="9457" width="11.375" style="96" customWidth="1"/>
    <col min="9458" max="9458" width="6.875" style="96" customWidth="1"/>
    <col min="9459" max="9459" width="16.375" style="96" customWidth="1"/>
    <col min="9460" max="9460" width="14.125" style="96" customWidth="1"/>
    <col min="9461" max="9461" width="5.375" style="96" customWidth="1"/>
    <col min="9462" max="9462" width="44.875" style="96" customWidth="1"/>
    <col min="9463" max="9463" width="7.25" style="96" customWidth="1"/>
    <col min="9464" max="9464" width="6.375" style="96" customWidth="1"/>
    <col min="9465" max="9465" width="11.875" style="96" customWidth="1"/>
    <col min="9466" max="9466" width="14.625" style="96" customWidth="1"/>
    <col min="9467" max="9467" width="14.375" style="96" customWidth="1"/>
    <col min="9468" max="9468" width="12.75" style="96" customWidth="1"/>
    <col min="9469" max="9469" width="13.875" style="96" customWidth="1"/>
    <col min="9470" max="9470" width="14.375" style="96" customWidth="1"/>
    <col min="9471" max="9471" width="12.75" style="96" customWidth="1"/>
    <col min="9472" max="9472" width="13.875" style="96" customWidth="1"/>
    <col min="9473" max="9473" width="14.375" style="96" customWidth="1"/>
    <col min="9474" max="9474" width="12.75" style="96" customWidth="1"/>
    <col min="9475" max="9477" width="7.375" style="96" customWidth="1"/>
    <col min="9478" max="9478" width="10.75" style="96" customWidth="1"/>
    <col min="9479" max="9711" width="9.125" style="96"/>
    <col min="9712" max="9712" width="6.625" style="96" customWidth="1"/>
    <col min="9713" max="9713" width="11.375" style="96" customWidth="1"/>
    <col min="9714" max="9714" width="6.875" style="96" customWidth="1"/>
    <col min="9715" max="9715" width="16.375" style="96" customWidth="1"/>
    <col min="9716" max="9716" width="14.125" style="96" customWidth="1"/>
    <col min="9717" max="9717" width="5.375" style="96" customWidth="1"/>
    <col min="9718" max="9718" width="44.875" style="96" customWidth="1"/>
    <col min="9719" max="9719" width="7.25" style="96" customWidth="1"/>
    <col min="9720" max="9720" width="6.375" style="96" customWidth="1"/>
    <col min="9721" max="9721" width="11.875" style="96" customWidth="1"/>
    <col min="9722" max="9722" width="14.625" style="96" customWidth="1"/>
    <col min="9723" max="9723" width="14.375" style="96" customWidth="1"/>
    <col min="9724" max="9724" width="12.75" style="96" customWidth="1"/>
    <col min="9725" max="9725" width="13.875" style="96" customWidth="1"/>
    <col min="9726" max="9726" width="14.375" style="96" customWidth="1"/>
    <col min="9727" max="9727" width="12.75" style="96" customWidth="1"/>
    <col min="9728" max="9728" width="13.875" style="96" customWidth="1"/>
    <col min="9729" max="9729" width="14.375" style="96" customWidth="1"/>
    <col min="9730" max="9730" width="12.75" style="96" customWidth="1"/>
    <col min="9731" max="9733" width="7.375" style="96" customWidth="1"/>
    <col min="9734" max="9734" width="10.75" style="96" customWidth="1"/>
    <col min="9735" max="9967" width="9.125" style="96"/>
    <col min="9968" max="9968" width="6.625" style="96" customWidth="1"/>
    <col min="9969" max="9969" width="11.375" style="96" customWidth="1"/>
    <col min="9970" max="9970" width="6.875" style="96" customWidth="1"/>
    <col min="9971" max="9971" width="16.375" style="96" customWidth="1"/>
    <col min="9972" max="9972" width="14.125" style="96" customWidth="1"/>
    <col min="9973" max="9973" width="5.375" style="96" customWidth="1"/>
    <col min="9974" max="9974" width="44.875" style="96" customWidth="1"/>
    <col min="9975" max="9975" width="7.25" style="96" customWidth="1"/>
    <col min="9976" max="9976" width="6.375" style="96" customWidth="1"/>
    <col min="9977" max="9977" width="11.875" style="96" customWidth="1"/>
    <col min="9978" max="9978" width="14.625" style="96" customWidth="1"/>
    <col min="9979" max="9979" width="14.375" style="96" customWidth="1"/>
    <col min="9980" max="9980" width="12.75" style="96" customWidth="1"/>
    <col min="9981" max="9981" width="13.875" style="96" customWidth="1"/>
    <col min="9982" max="9982" width="14.375" style="96" customWidth="1"/>
    <col min="9983" max="9983" width="12.75" style="96" customWidth="1"/>
    <col min="9984" max="9984" width="13.875" style="96" customWidth="1"/>
    <col min="9985" max="9985" width="14.375" style="96" customWidth="1"/>
    <col min="9986" max="9986" width="12.75" style="96" customWidth="1"/>
    <col min="9987" max="9989" width="7.375" style="96" customWidth="1"/>
    <col min="9990" max="9990" width="10.75" style="96" customWidth="1"/>
    <col min="9991" max="10223" width="9.125" style="96"/>
    <col min="10224" max="10224" width="6.625" style="96" customWidth="1"/>
    <col min="10225" max="10225" width="11.375" style="96" customWidth="1"/>
    <col min="10226" max="10226" width="6.875" style="96" customWidth="1"/>
    <col min="10227" max="10227" width="16.375" style="96" customWidth="1"/>
    <col min="10228" max="10228" width="14.125" style="96" customWidth="1"/>
    <col min="10229" max="10229" width="5.375" style="96" customWidth="1"/>
    <col min="10230" max="10230" width="44.875" style="96" customWidth="1"/>
    <col min="10231" max="10231" width="7.25" style="96" customWidth="1"/>
    <col min="10232" max="10232" width="6.375" style="96" customWidth="1"/>
    <col min="10233" max="10233" width="11.875" style="96" customWidth="1"/>
    <col min="10234" max="10234" width="14.625" style="96" customWidth="1"/>
    <col min="10235" max="10235" width="14.375" style="96" customWidth="1"/>
    <col min="10236" max="10236" width="12.75" style="96" customWidth="1"/>
    <col min="10237" max="10237" width="13.875" style="96" customWidth="1"/>
    <col min="10238" max="10238" width="14.375" style="96" customWidth="1"/>
    <col min="10239" max="10239" width="12.75" style="96" customWidth="1"/>
    <col min="10240" max="10240" width="13.875" style="96" customWidth="1"/>
    <col min="10241" max="10241" width="14.375" style="96" customWidth="1"/>
    <col min="10242" max="10242" width="12.75" style="96" customWidth="1"/>
    <col min="10243" max="10245" width="7.375" style="96" customWidth="1"/>
    <col min="10246" max="10246" width="10.75" style="96" customWidth="1"/>
    <col min="10247" max="10479" width="9.125" style="96"/>
    <col min="10480" max="10480" width="6.625" style="96" customWidth="1"/>
    <col min="10481" max="10481" width="11.375" style="96" customWidth="1"/>
    <col min="10482" max="10482" width="6.875" style="96" customWidth="1"/>
    <col min="10483" max="10483" width="16.375" style="96" customWidth="1"/>
    <col min="10484" max="10484" width="14.125" style="96" customWidth="1"/>
    <col min="10485" max="10485" width="5.375" style="96" customWidth="1"/>
    <col min="10486" max="10486" width="44.875" style="96" customWidth="1"/>
    <col min="10487" max="10487" width="7.25" style="96" customWidth="1"/>
    <col min="10488" max="10488" width="6.375" style="96" customWidth="1"/>
    <col min="10489" max="10489" width="11.875" style="96" customWidth="1"/>
    <col min="10490" max="10490" width="14.625" style="96" customWidth="1"/>
    <col min="10491" max="10491" width="14.375" style="96" customWidth="1"/>
    <col min="10492" max="10492" width="12.75" style="96" customWidth="1"/>
    <col min="10493" max="10493" width="13.875" style="96" customWidth="1"/>
    <col min="10494" max="10494" width="14.375" style="96" customWidth="1"/>
    <col min="10495" max="10495" width="12.75" style="96" customWidth="1"/>
    <col min="10496" max="10496" width="13.875" style="96" customWidth="1"/>
    <col min="10497" max="10497" width="14.375" style="96" customWidth="1"/>
    <col min="10498" max="10498" width="12.75" style="96" customWidth="1"/>
    <col min="10499" max="10501" width="7.375" style="96" customWidth="1"/>
    <col min="10502" max="10502" width="10.75" style="96" customWidth="1"/>
    <col min="10503" max="10735" width="9.125" style="96"/>
    <col min="10736" max="10736" width="6.625" style="96" customWidth="1"/>
    <col min="10737" max="10737" width="11.375" style="96" customWidth="1"/>
    <col min="10738" max="10738" width="6.875" style="96" customWidth="1"/>
    <col min="10739" max="10739" width="16.375" style="96" customWidth="1"/>
    <col min="10740" max="10740" width="14.125" style="96" customWidth="1"/>
    <col min="10741" max="10741" width="5.375" style="96" customWidth="1"/>
    <col min="10742" max="10742" width="44.875" style="96" customWidth="1"/>
    <col min="10743" max="10743" width="7.25" style="96" customWidth="1"/>
    <col min="10744" max="10744" width="6.375" style="96" customWidth="1"/>
    <col min="10745" max="10745" width="11.875" style="96" customWidth="1"/>
    <col min="10746" max="10746" width="14.625" style="96" customWidth="1"/>
    <col min="10747" max="10747" width="14.375" style="96" customWidth="1"/>
    <col min="10748" max="10748" width="12.75" style="96" customWidth="1"/>
    <col min="10749" max="10749" width="13.875" style="96" customWidth="1"/>
    <col min="10750" max="10750" width="14.375" style="96" customWidth="1"/>
    <col min="10751" max="10751" width="12.75" style="96" customWidth="1"/>
    <col min="10752" max="10752" width="13.875" style="96" customWidth="1"/>
    <col min="10753" max="10753" width="14.375" style="96" customWidth="1"/>
    <col min="10754" max="10754" width="12.75" style="96" customWidth="1"/>
    <col min="10755" max="10757" width="7.375" style="96" customWidth="1"/>
    <col min="10758" max="10758" width="10.75" style="96" customWidth="1"/>
    <col min="10759" max="10991" width="9.125" style="96"/>
    <col min="10992" max="10992" width="6.625" style="96" customWidth="1"/>
    <col min="10993" max="10993" width="11.375" style="96" customWidth="1"/>
    <col min="10994" max="10994" width="6.875" style="96" customWidth="1"/>
    <col min="10995" max="10995" width="16.375" style="96" customWidth="1"/>
    <col min="10996" max="10996" width="14.125" style="96" customWidth="1"/>
    <col min="10997" max="10997" width="5.375" style="96" customWidth="1"/>
    <col min="10998" max="10998" width="44.875" style="96" customWidth="1"/>
    <col min="10999" max="10999" width="7.25" style="96" customWidth="1"/>
    <col min="11000" max="11000" width="6.375" style="96" customWidth="1"/>
    <col min="11001" max="11001" width="11.875" style="96" customWidth="1"/>
    <col min="11002" max="11002" width="14.625" style="96" customWidth="1"/>
    <col min="11003" max="11003" width="14.375" style="96" customWidth="1"/>
    <col min="11004" max="11004" width="12.75" style="96" customWidth="1"/>
    <col min="11005" max="11005" width="13.875" style="96" customWidth="1"/>
    <col min="11006" max="11006" width="14.375" style="96" customWidth="1"/>
    <col min="11007" max="11007" width="12.75" style="96" customWidth="1"/>
    <col min="11008" max="11008" width="13.875" style="96" customWidth="1"/>
    <col min="11009" max="11009" width="14.375" style="96" customWidth="1"/>
    <col min="11010" max="11010" width="12.75" style="96" customWidth="1"/>
    <col min="11011" max="11013" width="7.375" style="96" customWidth="1"/>
    <col min="11014" max="11014" width="10.75" style="96" customWidth="1"/>
    <col min="11015" max="11247" width="9.125" style="96"/>
    <col min="11248" max="11248" width="6.625" style="96" customWidth="1"/>
    <col min="11249" max="11249" width="11.375" style="96" customWidth="1"/>
    <col min="11250" max="11250" width="6.875" style="96" customWidth="1"/>
    <col min="11251" max="11251" width="16.375" style="96" customWidth="1"/>
    <col min="11252" max="11252" width="14.125" style="96" customWidth="1"/>
    <col min="11253" max="11253" width="5.375" style="96" customWidth="1"/>
    <col min="11254" max="11254" width="44.875" style="96" customWidth="1"/>
    <col min="11255" max="11255" width="7.25" style="96" customWidth="1"/>
    <col min="11256" max="11256" width="6.375" style="96" customWidth="1"/>
    <col min="11257" max="11257" width="11.875" style="96" customWidth="1"/>
    <col min="11258" max="11258" width="14.625" style="96" customWidth="1"/>
    <col min="11259" max="11259" width="14.375" style="96" customWidth="1"/>
    <col min="11260" max="11260" width="12.75" style="96" customWidth="1"/>
    <col min="11261" max="11261" width="13.875" style="96" customWidth="1"/>
    <col min="11262" max="11262" width="14.375" style="96" customWidth="1"/>
    <col min="11263" max="11263" width="12.75" style="96" customWidth="1"/>
    <col min="11264" max="11264" width="13.875" style="96" customWidth="1"/>
    <col min="11265" max="11265" width="14.375" style="96" customWidth="1"/>
    <col min="11266" max="11266" width="12.75" style="96" customWidth="1"/>
    <col min="11267" max="11269" width="7.375" style="96" customWidth="1"/>
    <col min="11270" max="11270" width="10.75" style="96" customWidth="1"/>
    <col min="11271" max="11503" width="9.125" style="96"/>
    <col min="11504" max="11504" width="6.625" style="96" customWidth="1"/>
    <col min="11505" max="11505" width="11.375" style="96" customWidth="1"/>
    <col min="11506" max="11506" width="6.875" style="96" customWidth="1"/>
    <col min="11507" max="11507" width="16.375" style="96" customWidth="1"/>
    <col min="11508" max="11508" width="14.125" style="96" customWidth="1"/>
    <col min="11509" max="11509" width="5.375" style="96" customWidth="1"/>
    <col min="11510" max="11510" width="44.875" style="96" customWidth="1"/>
    <col min="11511" max="11511" width="7.25" style="96" customWidth="1"/>
    <col min="11512" max="11512" width="6.375" style="96" customWidth="1"/>
    <col min="11513" max="11513" width="11.875" style="96" customWidth="1"/>
    <col min="11514" max="11514" width="14.625" style="96" customWidth="1"/>
    <col min="11515" max="11515" width="14.375" style="96" customWidth="1"/>
    <col min="11516" max="11516" width="12.75" style="96" customWidth="1"/>
    <col min="11517" max="11517" width="13.875" style="96" customWidth="1"/>
    <col min="11518" max="11518" width="14.375" style="96" customWidth="1"/>
    <col min="11519" max="11519" width="12.75" style="96" customWidth="1"/>
    <col min="11520" max="11520" width="13.875" style="96" customWidth="1"/>
    <col min="11521" max="11521" width="14.375" style="96" customWidth="1"/>
    <col min="11522" max="11522" width="12.75" style="96" customWidth="1"/>
    <col min="11523" max="11525" width="7.375" style="96" customWidth="1"/>
    <col min="11526" max="11526" width="10.75" style="96" customWidth="1"/>
    <col min="11527" max="11759" width="9.125" style="96"/>
    <col min="11760" max="11760" width="6.625" style="96" customWidth="1"/>
    <col min="11761" max="11761" width="11.375" style="96" customWidth="1"/>
    <col min="11762" max="11762" width="6.875" style="96" customWidth="1"/>
    <col min="11763" max="11763" width="16.375" style="96" customWidth="1"/>
    <col min="11764" max="11764" width="14.125" style="96" customWidth="1"/>
    <col min="11765" max="11765" width="5.375" style="96" customWidth="1"/>
    <col min="11766" max="11766" width="44.875" style="96" customWidth="1"/>
    <col min="11767" max="11767" width="7.25" style="96" customWidth="1"/>
    <col min="11768" max="11768" width="6.375" style="96" customWidth="1"/>
    <col min="11769" max="11769" width="11.875" style="96" customWidth="1"/>
    <col min="11770" max="11770" width="14.625" style="96" customWidth="1"/>
    <col min="11771" max="11771" width="14.375" style="96" customWidth="1"/>
    <col min="11772" max="11772" width="12.75" style="96" customWidth="1"/>
    <col min="11773" max="11773" width="13.875" style="96" customWidth="1"/>
    <col min="11774" max="11774" width="14.375" style="96" customWidth="1"/>
    <col min="11775" max="11775" width="12.75" style="96" customWidth="1"/>
    <col min="11776" max="11776" width="13.875" style="96" customWidth="1"/>
    <col min="11777" max="11777" width="14.375" style="96" customWidth="1"/>
    <col min="11778" max="11778" width="12.75" style="96" customWidth="1"/>
    <col min="11779" max="11781" width="7.375" style="96" customWidth="1"/>
    <col min="11782" max="11782" width="10.75" style="96" customWidth="1"/>
    <col min="11783" max="12015" width="9.125" style="96"/>
    <col min="12016" max="12016" width="6.625" style="96" customWidth="1"/>
    <col min="12017" max="12017" width="11.375" style="96" customWidth="1"/>
    <col min="12018" max="12018" width="6.875" style="96" customWidth="1"/>
    <col min="12019" max="12019" width="16.375" style="96" customWidth="1"/>
    <col min="12020" max="12020" width="14.125" style="96" customWidth="1"/>
    <col min="12021" max="12021" width="5.375" style="96" customWidth="1"/>
    <col min="12022" max="12022" width="44.875" style="96" customWidth="1"/>
    <col min="12023" max="12023" width="7.25" style="96" customWidth="1"/>
    <col min="12024" max="12024" width="6.375" style="96" customWidth="1"/>
    <col min="12025" max="12025" width="11.875" style="96" customWidth="1"/>
    <col min="12026" max="12026" width="14.625" style="96" customWidth="1"/>
    <col min="12027" max="12027" width="14.375" style="96" customWidth="1"/>
    <col min="12028" max="12028" width="12.75" style="96" customWidth="1"/>
    <col min="12029" max="12029" width="13.875" style="96" customWidth="1"/>
    <col min="12030" max="12030" width="14.375" style="96" customWidth="1"/>
    <col min="12031" max="12031" width="12.75" style="96" customWidth="1"/>
    <col min="12032" max="12032" width="13.875" style="96" customWidth="1"/>
    <col min="12033" max="12033" width="14.375" style="96" customWidth="1"/>
    <col min="12034" max="12034" width="12.75" style="96" customWidth="1"/>
    <col min="12035" max="12037" width="7.375" style="96" customWidth="1"/>
    <col min="12038" max="12038" width="10.75" style="96" customWidth="1"/>
    <col min="12039" max="12271" width="9.125" style="96"/>
    <col min="12272" max="12272" width="6.625" style="96" customWidth="1"/>
    <col min="12273" max="12273" width="11.375" style="96" customWidth="1"/>
    <col min="12274" max="12274" width="6.875" style="96" customWidth="1"/>
    <col min="12275" max="12275" width="16.375" style="96" customWidth="1"/>
    <col min="12276" max="12276" width="14.125" style="96" customWidth="1"/>
    <col min="12277" max="12277" width="5.375" style="96" customWidth="1"/>
    <col min="12278" max="12278" width="44.875" style="96" customWidth="1"/>
    <col min="12279" max="12279" width="7.25" style="96" customWidth="1"/>
    <col min="12280" max="12280" width="6.375" style="96" customWidth="1"/>
    <col min="12281" max="12281" width="11.875" style="96" customWidth="1"/>
    <col min="12282" max="12282" width="14.625" style="96" customWidth="1"/>
    <col min="12283" max="12283" width="14.375" style="96" customWidth="1"/>
    <col min="12284" max="12284" width="12.75" style="96" customWidth="1"/>
    <col min="12285" max="12285" width="13.875" style="96" customWidth="1"/>
    <col min="12286" max="12286" width="14.375" style="96" customWidth="1"/>
    <col min="12287" max="12287" width="12.75" style="96" customWidth="1"/>
    <col min="12288" max="12288" width="13.875" style="96" customWidth="1"/>
    <col min="12289" max="12289" width="14.375" style="96" customWidth="1"/>
    <col min="12290" max="12290" width="12.75" style="96" customWidth="1"/>
    <col min="12291" max="12293" width="7.375" style="96" customWidth="1"/>
    <col min="12294" max="12294" width="10.75" style="96" customWidth="1"/>
    <col min="12295" max="12527" width="9.125" style="96"/>
    <col min="12528" max="12528" width="6.625" style="96" customWidth="1"/>
    <col min="12529" max="12529" width="11.375" style="96" customWidth="1"/>
    <col min="12530" max="12530" width="6.875" style="96" customWidth="1"/>
    <col min="12531" max="12531" width="16.375" style="96" customWidth="1"/>
    <col min="12532" max="12532" width="14.125" style="96" customWidth="1"/>
    <col min="12533" max="12533" width="5.375" style="96" customWidth="1"/>
    <col min="12534" max="12534" width="44.875" style="96" customWidth="1"/>
    <col min="12535" max="12535" width="7.25" style="96" customWidth="1"/>
    <col min="12536" max="12536" width="6.375" style="96" customWidth="1"/>
    <col min="12537" max="12537" width="11.875" style="96" customWidth="1"/>
    <col min="12538" max="12538" width="14.625" style="96" customWidth="1"/>
    <col min="12539" max="12539" width="14.375" style="96" customWidth="1"/>
    <col min="12540" max="12540" width="12.75" style="96" customWidth="1"/>
    <col min="12541" max="12541" width="13.875" style="96" customWidth="1"/>
    <col min="12542" max="12542" width="14.375" style="96" customWidth="1"/>
    <col min="12543" max="12543" width="12.75" style="96" customWidth="1"/>
    <col min="12544" max="12544" width="13.875" style="96" customWidth="1"/>
    <col min="12545" max="12545" width="14.375" style="96" customWidth="1"/>
    <col min="12546" max="12546" width="12.75" style="96" customWidth="1"/>
    <col min="12547" max="12549" width="7.375" style="96" customWidth="1"/>
    <col min="12550" max="12550" width="10.75" style="96" customWidth="1"/>
    <col min="12551" max="12783" width="9.125" style="96"/>
    <col min="12784" max="12784" width="6.625" style="96" customWidth="1"/>
    <col min="12785" max="12785" width="11.375" style="96" customWidth="1"/>
    <col min="12786" max="12786" width="6.875" style="96" customWidth="1"/>
    <col min="12787" max="12787" width="16.375" style="96" customWidth="1"/>
    <col min="12788" max="12788" width="14.125" style="96" customWidth="1"/>
    <col min="12789" max="12789" width="5.375" style="96" customWidth="1"/>
    <col min="12790" max="12790" width="44.875" style="96" customWidth="1"/>
    <col min="12791" max="12791" width="7.25" style="96" customWidth="1"/>
    <col min="12792" max="12792" width="6.375" style="96" customWidth="1"/>
    <col min="12793" max="12793" width="11.875" style="96" customWidth="1"/>
    <col min="12794" max="12794" width="14.625" style="96" customWidth="1"/>
    <col min="12795" max="12795" width="14.375" style="96" customWidth="1"/>
    <col min="12796" max="12796" width="12.75" style="96" customWidth="1"/>
    <col min="12797" max="12797" width="13.875" style="96" customWidth="1"/>
    <col min="12798" max="12798" width="14.375" style="96" customWidth="1"/>
    <col min="12799" max="12799" width="12.75" style="96" customWidth="1"/>
    <col min="12800" max="12800" width="13.875" style="96" customWidth="1"/>
    <col min="12801" max="12801" width="14.375" style="96" customWidth="1"/>
    <col min="12802" max="12802" width="12.75" style="96" customWidth="1"/>
    <col min="12803" max="12805" width="7.375" style="96" customWidth="1"/>
    <col min="12806" max="12806" width="10.75" style="96" customWidth="1"/>
    <col min="12807" max="13039" width="9.125" style="96"/>
    <col min="13040" max="13040" width="6.625" style="96" customWidth="1"/>
    <col min="13041" max="13041" width="11.375" style="96" customWidth="1"/>
    <col min="13042" max="13042" width="6.875" style="96" customWidth="1"/>
    <col min="13043" max="13043" width="16.375" style="96" customWidth="1"/>
    <col min="13044" max="13044" width="14.125" style="96" customWidth="1"/>
    <col min="13045" max="13045" width="5.375" style="96" customWidth="1"/>
    <col min="13046" max="13046" width="44.875" style="96" customWidth="1"/>
    <col min="13047" max="13047" width="7.25" style="96" customWidth="1"/>
    <col min="13048" max="13048" width="6.375" style="96" customWidth="1"/>
    <col min="13049" max="13049" width="11.875" style="96" customWidth="1"/>
    <col min="13050" max="13050" width="14.625" style="96" customWidth="1"/>
    <col min="13051" max="13051" width="14.375" style="96" customWidth="1"/>
    <col min="13052" max="13052" width="12.75" style="96" customWidth="1"/>
    <col min="13053" max="13053" width="13.875" style="96" customWidth="1"/>
    <col min="13054" max="13054" width="14.375" style="96" customWidth="1"/>
    <col min="13055" max="13055" width="12.75" style="96" customWidth="1"/>
    <col min="13056" max="13056" width="13.875" style="96" customWidth="1"/>
    <col min="13057" max="13057" width="14.375" style="96" customWidth="1"/>
    <col min="13058" max="13058" width="12.75" style="96" customWidth="1"/>
    <col min="13059" max="13061" width="7.375" style="96" customWidth="1"/>
    <col min="13062" max="13062" width="10.75" style="96" customWidth="1"/>
    <col min="13063" max="13295" width="9.125" style="96"/>
    <col min="13296" max="13296" width="6.625" style="96" customWidth="1"/>
    <col min="13297" max="13297" width="11.375" style="96" customWidth="1"/>
    <col min="13298" max="13298" width="6.875" style="96" customWidth="1"/>
    <col min="13299" max="13299" width="16.375" style="96" customWidth="1"/>
    <col min="13300" max="13300" width="14.125" style="96" customWidth="1"/>
    <col min="13301" max="13301" width="5.375" style="96" customWidth="1"/>
    <col min="13302" max="13302" width="44.875" style="96" customWidth="1"/>
    <col min="13303" max="13303" width="7.25" style="96" customWidth="1"/>
    <col min="13304" max="13304" width="6.375" style="96" customWidth="1"/>
    <col min="13305" max="13305" width="11.875" style="96" customWidth="1"/>
    <col min="13306" max="13306" width="14.625" style="96" customWidth="1"/>
    <col min="13307" max="13307" width="14.375" style="96" customWidth="1"/>
    <col min="13308" max="13308" width="12.75" style="96" customWidth="1"/>
    <col min="13309" max="13309" width="13.875" style="96" customWidth="1"/>
    <col min="13310" max="13310" width="14.375" style="96" customWidth="1"/>
    <col min="13311" max="13311" width="12.75" style="96" customWidth="1"/>
    <col min="13312" max="13312" width="13.875" style="96" customWidth="1"/>
    <col min="13313" max="13313" width="14.375" style="96" customWidth="1"/>
    <col min="13314" max="13314" width="12.75" style="96" customWidth="1"/>
    <col min="13315" max="13317" width="7.375" style="96" customWidth="1"/>
    <col min="13318" max="13318" width="10.75" style="96" customWidth="1"/>
    <col min="13319" max="13551" width="9.125" style="96"/>
    <col min="13552" max="13552" width="6.625" style="96" customWidth="1"/>
    <col min="13553" max="13553" width="11.375" style="96" customWidth="1"/>
    <col min="13554" max="13554" width="6.875" style="96" customWidth="1"/>
    <col min="13555" max="13555" width="16.375" style="96" customWidth="1"/>
    <col min="13556" max="13556" width="14.125" style="96" customWidth="1"/>
    <col min="13557" max="13557" width="5.375" style="96" customWidth="1"/>
    <col min="13558" max="13558" width="44.875" style="96" customWidth="1"/>
    <col min="13559" max="13559" width="7.25" style="96" customWidth="1"/>
    <col min="13560" max="13560" width="6.375" style="96" customWidth="1"/>
    <col min="13561" max="13561" width="11.875" style="96" customWidth="1"/>
    <col min="13562" max="13562" width="14.625" style="96" customWidth="1"/>
    <col min="13563" max="13563" width="14.375" style="96" customWidth="1"/>
    <col min="13564" max="13564" width="12.75" style="96" customWidth="1"/>
    <col min="13565" max="13565" width="13.875" style="96" customWidth="1"/>
    <col min="13566" max="13566" width="14.375" style="96" customWidth="1"/>
    <col min="13567" max="13567" width="12.75" style="96" customWidth="1"/>
    <col min="13568" max="13568" width="13.875" style="96" customWidth="1"/>
    <col min="13569" max="13569" width="14.375" style="96" customWidth="1"/>
    <col min="13570" max="13570" width="12.75" style="96" customWidth="1"/>
    <col min="13571" max="13573" width="7.375" style="96" customWidth="1"/>
    <col min="13574" max="13574" width="10.75" style="96" customWidth="1"/>
    <col min="13575" max="13807" width="9.125" style="96"/>
    <col min="13808" max="13808" width="6.625" style="96" customWidth="1"/>
    <col min="13809" max="13809" width="11.375" style="96" customWidth="1"/>
    <col min="13810" max="13810" width="6.875" style="96" customWidth="1"/>
    <col min="13811" max="13811" width="16.375" style="96" customWidth="1"/>
    <col min="13812" max="13812" width="14.125" style="96" customWidth="1"/>
    <col min="13813" max="13813" width="5.375" style="96" customWidth="1"/>
    <col min="13814" max="13814" width="44.875" style="96" customWidth="1"/>
    <col min="13815" max="13815" width="7.25" style="96" customWidth="1"/>
    <col min="13816" max="13816" width="6.375" style="96" customWidth="1"/>
    <col min="13817" max="13817" width="11.875" style="96" customWidth="1"/>
    <col min="13818" max="13818" width="14.625" style="96" customWidth="1"/>
    <col min="13819" max="13819" width="14.375" style="96" customWidth="1"/>
    <col min="13820" max="13820" width="12.75" style="96" customWidth="1"/>
    <col min="13821" max="13821" width="13.875" style="96" customWidth="1"/>
    <col min="13822" max="13822" width="14.375" style="96" customWidth="1"/>
    <col min="13823" max="13823" width="12.75" style="96" customWidth="1"/>
    <col min="13824" max="13824" width="13.875" style="96" customWidth="1"/>
    <col min="13825" max="13825" width="14.375" style="96" customWidth="1"/>
    <col min="13826" max="13826" width="12.75" style="96" customWidth="1"/>
    <col min="13827" max="13829" width="7.375" style="96" customWidth="1"/>
    <col min="13830" max="13830" width="10.75" style="96" customWidth="1"/>
    <col min="13831" max="14063" width="9.125" style="96"/>
    <col min="14064" max="14064" width="6.625" style="96" customWidth="1"/>
    <col min="14065" max="14065" width="11.375" style="96" customWidth="1"/>
    <col min="14066" max="14066" width="6.875" style="96" customWidth="1"/>
    <col min="14067" max="14067" width="16.375" style="96" customWidth="1"/>
    <col min="14068" max="14068" width="14.125" style="96" customWidth="1"/>
    <col min="14069" max="14069" width="5.375" style="96" customWidth="1"/>
    <col min="14070" max="14070" width="44.875" style="96" customWidth="1"/>
    <col min="14071" max="14071" width="7.25" style="96" customWidth="1"/>
    <col min="14072" max="14072" width="6.375" style="96" customWidth="1"/>
    <col min="14073" max="14073" width="11.875" style="96" customWidth="1"/>
    <col min="14074" max="14074" width="14.625" style="96" customWidth="1"/>
    <col min="14075" max="14075" width="14.375" style="96" customWidth="1"/>
    <col min="14076" max="14076" width="12.75" style="96" customWidth="1"/>
    <col min="14077" max="14077" width="13.875" style="96" customWidth="1"/>
    <col min="14078" max="14078" width="14.375" style="96" customWidth="1"/>
    <col min="14079" max="14079" width="12.75" style="96" customWidth="1"/>
    <col min="14080" max="14080" width="13.875" style="96" customWidth="1"/>
    <col min="14081" max="14081" width="14.375" style="96" customWidth="1"/>
    <col min="14082" max="14082" width="12.75" style="96" customWidth="1"/>
    <col min="14083" max="14085" width="7.375" style="96" customWidth="1"/>
    <col min="14086" max="14086" width="10.75" style="96" customWidth="1"/>
    <col min="14087" max="14319" width="9.125" style="96"/>
    <col min="14320" max="14320" width="6.625" style="96" customWidth="1"/>
    <col min="14321" max="14321" width="11.375" style="96" customWidth="1"/>
    <col min="14322" max="14322" width="6.875" style="96" customWidth="1"/>
    <col min="14323" max="14323" width="16.375" style="96" customWidth="1"/>
    <col min="14324" max="14324" width="14.125" style="96" customWidth="1"/>
    <col min="14325" max="14325" width="5.375" style="96" customWidth="1"/>
    <col min="14326" max="14326" width="44.875" style="96" customWidth="1"/>
    <col min="14327" max="14327" width="7.25" style="96" customWidth="1"/>
    <col min="14328" max="14328" width="6.375" style="96" customWidth="1"/>
    <col min="14329" max="14329" width="11.875" style="96" customWidth="1"/>
    <col min="14330" max="14330" width="14.625" style="96" customWidth="1"/>
    <col min="14331" max="14331" width="14.375" style="96" customWidth="1"/>
    <col min="14332" max="14332" width="12.75" style="96" customWidth="1"/>
    <col min="14333" max="14333" width="13.875" style="96" customWidth="1"/>
    <col min="14334" max="14334" width="14.375" style="96" customWidth="1"/>
    <col min="14335" max="14335" width="12.75" style="96" customWidth="1"/>
    <col min="14336" max="14336" width="13.875" style="96" customWidth="1"/>
    <col min="14337" max="14337" width="14.375" style="96" customWidth="1"/>
    <col min="14338" max="14338" width="12.75" style="96" customWidth="1"/>
    <col min="14339" max="14341" width="7.375" style="96" customWidth="1"/>
    <col min="14342" max="14342" width="10.75" style="96" customWidth="1"/>
    <col min="14343" max="14575" width="9.125" style="96"/>
    <col min="14576" max="14576" width="6.625" style="96" customWidth="1"/>
    <col min="14577" max="14577" width="11.375" style="96" customWidth="1"/>
    <col min="14578" max="14578" width="6.875" style="96" customWidth="1"/>
    <col min="14579" max="14579" width="16.375" style="96" customWidth="1"/>
    <col min="14580" max="14580" width="14.125" style="96" customWidth="1"/>
    <col min="14581" max="14581" width="5.375" style="96" customWidth="1"/>
    <col min="14582" max="14582" width="44.875" style="96" customWidth="1"/>
    <col min="14583" max="14583" width="7.25" style="96" customWidth="1"/>
    <col min="14584" max="14584" width="6.375" style="96" customWidth="1"/>
    <col min="14585" max="14585" width="11.875" style="96" customWidth="1"/>
    <col min="14586" max="14586" width="14.625" style="96" customWidth="1"/>
    <col min="14587" max="14587" width="14.375" style="96" customWidth="1"/>
    <col min="14588" max="14588" width="12.75" style="96" customWidth="1"/>
    <col min="14589" max="14589" width="13.875" style="96" customWidth="1"/>
    <col min="14590" max="14590" width="14.375" style="96" customWidth="1"/>
    <col min="14591" max="14591" width="12.75" style="96" customWidth="1"/>
    <col min="14592" max="14592" width="13.875" style="96" customWidth="1"/>
    <col min="14593" max="14593" width="14.375" style="96" customWidth="1"/>
    <col min="14594" max="14594" width="12.75" style="96" customWidth="1"/>
    <col min="14595" max="14597" width="7.375" style="96" customWidth="1"/>
    <col min="14598" max="14598" width="10.75" style="96" customWidth="1"/>
    <col min="14599" max="14831" width="9.125" style="96"/>
    <col min="14832" max="14832" width="6.625" style="96" customWidth="1"/>
    <col min="14833" max="14833" width="11.375" style="96" customWidth="1"/>
    <col min="14834" max="14834" width="6.875" style="96" customWidth="1"/>
    <col min="14835" max="14835" width="16.375" style="96" customWidth="1"/>
    <col min="14836" max="14836" width="14.125" style="96" customWidth="1"/>
    <col min="14837" max="14837" width="5.375" style="96" customWidth="1"/>
    <col min="14838" max="14838" width="44.875" style="96" customWidth="1"/>
    <col min="14839" max="14839" width="7.25" style="96" customWidth="1"/>
    <col min="14840" max="14840" width="6.375" style="96" customWidth="1"/>
    <col min="14841" max="14841" width="11.875" style="96" customWidth="1"/>
    <col min="14842" max="14842" width="14.625" style="96" customWidth="1"/>
    <col min="14843" max="14843" width="14.375" style="96" customWidth="1"/>
    <col min="14844" max="14844" width="12.75" style="96" customWidth="1"/>
    <col min="14845" max="14845" width="13.875" style="96" customWidth="1"/>
    <col min="14846" max="14846" width="14.375" style="96" customWidth="1"/>
    <col min="14847" max="14847" width="12.75" style="96" customWidth="1"/>
    <col min="14848" max="14848" width="13.875" style="96" customWidth="1"/>
    <col min="14849" max="14849" width="14.375" style="96" customWidth="1"/>
    <col min="14850" max="14850" width="12.75" style="96" customWidth="1"/>
    <col min="14851" max="14853" width="7.375" style="96" customWidth="1"/>
    <col min="14854" max="14854" width="10.75" style="96" customWidth="1"/>
    <col min="14855" max="15087" width="9.125" style="96"/>
    <col min="15088" max="15088" width="6.625" style="96" customWidth="1"/>
    <col min="15089" max="15089" width="11.375" style="96" customWidth="1"/>
    <col min="15090" max="15090" width="6.875" style="96" customWidth="1"/>
    <col min="15091" max="15091" width="16.375" style="96" customWidth="1"/>
    <col min="15092" max="15092" width="14.125" style="96" customWidth="1"/>
    <col min="15093" max="15093" width="5.375" style="96" customWidth="1"/>
    <col min="15094" max="15094" width="44.875" style="96" customWidth="1"/>
    <col min="15095" max="15095" width="7.25" style="96" customWidth="1"/>
    <col min="15096" max="15096" width="6.375" style="96" customWidth="1"/>
    <col min="15097" max="15097" width="11.875" style="96" customWidth="1"/>
    <col min="15098" max="15098" width="14.625" style="96" customWidth="1"/>
    <col min="15099" max="15099" width="14.375" style="96" customWidth="1"/>
    <col min="15100" max="15100" width="12.75" style="96" customWidth="1"/>
    <col min="15101" max="15101" width="13.875" style="96" customWidth="1"/>
    <col min="15102" max="15102" width="14.375" style="96" customWidth="1"/>
    <col min="15103" max="15103" width="12.75" style="96" customWidth="1"/>
    <col min="15104" max="15104" width="13.875" style="96" customWidth="1"/>
    <col min="15105" max="15105" width="14.375" style="96" customWidth="1"/>
    <col min="15106" max="15106" width="12.75" style="96" customWidth="1"/>
    <col min="15107" max="15109" width="7.375" style="96" customWidth="1"/>
    <col min="15110" max="15110" width="10.75" style="96" customWidth="1"/>
    <col min="15111" max="15343" width="9.125" style="96"/>
    <col min="15344" max="15344" width="6.625" style="96" customWidth="1"/>
    <col min="15345" max="15345" width="11.375" style="96" customWidth="1"/>
    <col min="15346" max="15346" width="6.875" style="96" customWidth="1"/>
    <col min="15347" max="15347" width="16.375" style="96" customWidth="1"/>
    <col min="15348" max="15348" width="14.125" style="96" customWidth="1"/>
    <col min="15349" max="15349" width="5.375" style="96" customWidth="1"/>
    <col min="15350" max="15350" width="44.875" style="96" customWidth="1"/>
    <col min="15351" max="15351" width="7.25" style="96" customWidth="1"/>
    <col min="15352" max="15352" width="6.375" style="96" customWidth="1"/>
    <col min="15353" max="15353" width="11.875" style="96" customWidth="1"/>
    <col min="15354" max="15354" width="14.625" style="96" customWidth="1"/>
    <col min="15355" max="15355" width="14.375" style="96" customWidth="1"/>
    <col min="15356" max="15356" width="12.75" style="96" customWidth="1"/>
    <col min="15357" max="15357" width="13.875" style="96" customWidth="1"/>
    <col min="15358" max="15358" width="14.375" style="96" customWidth="1"/>
    <col min="15359" max="15359" width="12.75" style="96" customWidth="1"/>
    <col min="15360" max="15360" width="13.875" style="96" customWidth="1"/>
    <col min="15361" max="15361" width="14.375" style="96" customWidth="1"/>
    <col min="15362" max="15362" width="12.75" style="96" customWidth="1"/>
    <col min="15363" max="15365" width="7.375" style="96" customWidth="1"/>
    <col min="15366" max="15366" width="10.75" style="96" customWidth="1"/>
    <col min="15367" max="15599" width="9.125" style="96"/>
    <col min="15600" max="15600" width="6.625" style="96" customWidth="1"/>
    <col min="15601" max="15601" width="11.375" style="96" customWidth="1"/>
    <col min="15602" max="15602" width="6.875" style="96" customWidth="1"/>
    <col min="15603" max="15603" width="16.375" style="96" customWidth="1"/>
    <col min="15604" max="15604" width="14.125" style="96" customWidth="1"/>
    <col min="15605" max="15605" width="5.375" style="96" customWidth="1"/>
    <col min="15606" max="15606" width="44.875" style="96" customWidth="1"/>
    <col min="15607" max="15607" width="7.25" style="96" customWidth="1"/>
    <col min="15608" max="15608" width="6.375" style="96" customWidth="1"/>
    <col min="15609" max="15609" width="11.875" style="96" customWidth="1"/>
    <col min="15610" max="15610" width="14.625" style="96" customWidth="1"/>
    <col min="15611" max="15611" width="14.375" style="96" customWidth="1"/>
    <col min="15612" max="15612" width="12.75" style="96" customWidth="1"/>
    <col min="15613" max="15613" width="13.875" style="96" customWidth="1"/>
    <col min="15614" max="15614" width="14.375" style="96" customWidth="1"/>
    <col min="15615" max="15615" width="12.75" style="96" customWidth="1"/>
    <col min="15616" max="15616" width="13.875" style="96" customWidth="1"/>
    <col min="15617" max="15617" width="14.375" style="96" customWidth="1"/>
    <col min="15618" max="15618" width="12.75" style="96" customWidth="1"/>
    <col min="15619" max="15621" width="7.375" style="96" customWidth="1"/>
    <col min="15622" max="15622" width="10.75" style="96" customWidth="1"/>
    <col min="15623" max="15855" width="9.125" style="96"/>
    <col min="15856" max="15856" width="6.625" style="96" customWidth="1"/>
    <col min="15857" max="15857" width="11.375" style="96" customWidth="1"/>
    <col min="15858" max="15858" width="6.875" style="96" customWidth="1"/>
    <col min="15859" max="15859" width="16.375" style="96" customWidth="1"/>
    <col min="15860" max="15860" width="14.125" style="96" customWidth="1"/>
    <col min="15861" max="15861" width="5.375" style="96" customWidth="1"/>
    <col min="15862" max="15862" width="44.875" style="96" customWidth="1"/>
    <col min="15863" max="15863" width="7.25" style="96" customWidth="1"/>
    <col min="15864" max="15864" width="6.375" style="96" customWidth="1"/>
    <col min="15865" max="15865" width="11.875" style="96" customWidth="1"/>
    <col min="15866" max="15866" width="14.625" style="96" customWidth="1"/>
    <col min="15867" max="15867" width="14.375" style="96" customWidth="1"/>
    <col min="15868" max="15868" width="12.75" style="96" customWidth="1"/>
    <col min="15869" max="15869" width="13.875" style="96" customWidth="1"/>
    <col min="15870" max="15870" width="14.375" style="96" customWidth="1"/>
    <col min="15871" max="15871" width="12.75" style="96" customWidth="1"/>
    <col min="15872" max="15872" width="13.875" style="96" customWidth="1"/>
    <col min="15873" max="15873" width="14.375" style="96" customWidth="1"/>
    <col min="15874" max="15874" width="12.75" style="96" customWidth="1"/>
    <col min="15875" max="15877" width="7.375" style="96" customWidth="1"/>
    <col min="15878" max="15878" width="10.75" style="96" customWidth="1"/>
    <col min="15879" max="16111" width="9.125" style="96"/>
    <col min="16112" max="16112" width="6.625" style="96" customWidth="1"/>
    <col min="16113" max="16113" width="11.375" style="96" customWidth="1"/>
    <col min="16114" max="16114" width="6.875" style="96" customWidth="1"/>
    <col min="16115" max="16115" width="16.375" style="96" customWidth="1"/>
    <col min="16116" max="16116" width="14.125" style="96" customWidth="1"/>
    <col min="16117" max="16117" width="5.375" style="96" customWidth="1"/>
    <col min="16118" max="16118" width="44.875" style="96" customWidth="1"/>
    <col min="16119" max="16119" width="7.25" style="96" customWidth="1"/>
    <col min="16120" max="16120" width="6.375" style="96" customWidth="1"/>
    <col min="16121" max="16121" width="11.875" style="96" customWidth="1"/>
    <col min="16122" max="16122" width="14.625" style="96" customWidth="1"/>
    <col min="16123" max="16123" width="14.375" style="96" customWidth="1"/>
    <col min="16124" max="16124" width="12.75" style="96" customWidth="1"/>
    <col min="16125" max="16125" width="13.875" style="96" customWidth="1"/>
    <col min="16126" max="16126" width="14.375" style="96" customWidth="1"/>
    <col min="16127" max="16127" width="12.75" style="96" customWidth="1"/>
    <col min="16128" max="16128" width="13.875" style="96" customWidth="1"/>
    <col min="16129" max="16129" width="14.375" style="96" customWidth="1"/>
    <col min="16130" max="16130" width="12.75" style="96" customWidth="1"/>
    <col min="16131" max="16133" width="7.375" style="96" customWidth="1"/>
    <col min="16134" max="16134" width="10.75" style="96" customWidth="1"/>
    <col min="16135" max="16384" width="9.125" style="96"/>
  </cols>
  <sheetData>
    <row r="1" spans="1:19" x14ac:dyDescent="0.35">
      <c r="A1" s="383" t="s">
        <v>595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92" t="s">
        <v>596</v>
      </c>
      <c r="N1" s="93"/>
      <c r="O1" s="93"/>
      <c r="P1" s="93"/>
    </row>
    <row r="2" spans="1:19" ht="24" customHeight="1" x14ac:dyDescent="0.35">
      <c r="A2" s="384" t="s">
        <v>3366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97"/>
      <c r="N2" s="98"/>
      <c r="O2" s="98"/>
      <c r="P2" s="98"/>
    </row>
    <row r="3" spans="1:19" s="99" customFormat="1" ht="36.75" customHeight="1" x14ac:dyDescent="0.2">
      <c r="A3" s="391" t="s">
        <v>63</v>
      </c>
      <c r="B3" s="391" t="s">
        <v>161</v>
      </c>
      <c r="C3" s="391" t="s">
        <v>162</v>
      </c>
      <c r="D3" s="391" t="s">
        <v>163</v>
      </c>
      <c r="E3" s="391" t="s">
        <v>75</v>
      </c>
      <c r="F3" s="391" t="s">
        <v>164</v>
      </c>
      <c r="G3" s="391" t="s">
        <v>165</v>
      </c>
      <c r="H3" s="403" t="s">
        <v>166</v>
      </c>
      <c r="I3" s="391" t="s">
        <v>167</v>
      </c>
      <c r="J3" s="400" t="s">
        <v>168</v>
      </c>
      <c r="K3" s="401" t="s">
        <v>169</v>
      </c>
      <c r="L3" s="393" t="s">
        <v>591</v>
      </c>
      <c r="M3" s="393" t="s">
        <v>10</v>
      </c>
      <c r="N3" s="396" t="s">
        <v>170</v>
      </c>
      <c r="O3" s="397"/>
      <c r="P3" s="398"/>
      <c r="Q3" s="399" t="s">
        <v>11</v>
      </c>
      <c r="R3" s="395" t="s">
        <v>594</v>
      </c>
      <c r="S3" s="379"/>
    </row>
    <row r="4" spans="1:19" s="99" customFormat="1" ht="63" x14ac:dyDescent="0.2">
      <c r="A4" s="392"/>
      <c r="B4" s="392"/>
      <c r="C4" s="392"/>
      <c r="D4" s="392"/>
      <c r="E4" s="392"/>
      <c r="F4" s="392"/>
      <c r="G4" s="392"/>
      <c r="H4" s="404"/>
      <c r="I4" s="392"/>
      <c r="J4" s="400"/>
      <c r="K4" s="402"/>
      <c r="L4" s="394"/>
      <c r="M4" s="394"/>
      <c r="N4" s="100" t="s">
        <v>171</v>
      </c>
      <c r="O4" s="100" t="s">
        <v>172</v>
      </c>
      <c r="P4" s="100" t="s">
        <v>65</v>
      </c>
      <c r="Q4" s="399"/>
      <c r="R4" s="395"/>
      <c r="S4" s="379"/>
    </row>
    <row r="5" spans="1:19" x14ac:dyDescent="0.35">
      <c r="A5" s="101">
        <v>1</v>
      </c>
      <c r="B5" s="102" t="s">
        <v>57</v>
      </c>
      <c r="C5" s="102" t="s">
        <v>173</v>
      </c>
      <c r="D5" s="102" t="s">
        <v>1418</v>
      </c>
      <c r="E5" s="102" t="s">
        <v>174</v>
      </c>
      <c r="F5" s="102" t="s">
        <v>175</v>
      </c>
      <c r="G5" s="102" t="s">
        <v>176</v>
      </c>
      <c r="H5" s="103"/>
      <c r="I5" s="101"/>
      <c r="J5" s="104"/>
      <c r="K5" s="105"/>
      <c r="L5" s="106"/>
      <c r="M5" s="106"/>
      <c r="N5" s="102"/>
      <c r="O5" s="102"/>
      <c r="P5" s="102"/>
    </row>
    <row r="6" spans="1:19" x14ac:dyDescent="0.35">
      <c r="A6" s="101">
        <v>2</v>
      </c>
      <c r="B6" s="102" t="s">
        <v>57</v>
      </c>
      <c r="C6" s="102" t="s">
        <v>177</v>
      </c>
      <c r="D6" s="102" t="s">
        <v>1418</v>
      </c>
      <c r="E6" s="102" t="s">
        <v>174</v>
      </c>
      <c r="F6" s="102" t="s">
        <v>178</v>
      </c>
      <c r="G6" s="102" t="s">
        <v>1432</v>
      </c>
      <c r="H6" s="103">
        <v>8185</v>
      </c>
      <c r="I6" s="101">
        <v>5</v>
      </c>
      <c r="J6" s="104">
        <f>บึงกาฬ!F10</f>
        <v>1289560.6399999999</v>
      </c>
      <c r="K6" s="105">
        <f>บึงกาฬ!AH10</f>
        <v>1196741.3599999999</v>
      </c>
      <c r="L6" s="106">
        <f>บึงกาฬ!AI10</f>
        <v>2905145.6700000004</v>
      </c>
      <c r="M6" s="106">
        <f>บึงกาฬ!AJ10</f>
        <v>2634867.81</v>
      </c>
      <c r="N6" s="102"/>
      <c r="O6" s="102"/>
      <c r="P6" s="102"/>
      <c r="Q6" s="94">
        <f>L6-M6</f>
        <v>270277.86000000034</v>
      </c>
      <c r="R6" s="95">
        <f>L6/H6</f>
        <v>354.93532926084305</v>
      </c>
    </row>
    <row r="7" spans="1:19" x14ac:dyDescent="0.35">
      <c r="A7" s="101">
        <v>3</v>
      </c>
      <c r="B7" s="102" t="s">
        <v>57</v>
      </c>
      <c r="C7" s="102" t="s">
        <v>180</v>
      </c>
      <c r="D7" s="102" t="s">
        <v>1418</v>
      </c>
      <c r="E7" s="102" t="s">
        <v>174</v>
      </c>
      <c r="F7" s="102" t="s">
        <v>178</v>
      </c>
      <c r="G7" s="102" t="s">
        <v>181</v>
      </c>
      <c r="H7" s="103">
        <v>4332</v>
      </c>
      <c r="I7" s="101">
        <v>3</v>
      </c>
      <c r="J7" s="104">
        <f>บึงกาฬ!F11</f>
        <v>368149.22</v>
      </c>
      <c r="K7" s="105">
        <f>บึงกาฬ!AH11</f>
        <v>286842.58999999997</v>
      </c>
      <c r="L7" s="106">
        <f>บึงกาฬ!AI11</f>
        <v>1508592</v>
      </c>
      <c r="M7" s="106">
        <f>บึงกาฬ!AJ11</f>
        <v>1608451.56</v>
      </c>
      <c r="N7" s="102"/>
      <c r="O7" s="102"/>
      <c r="P7" s="102"/>
      <c r="Q7" s="94">
        <f t="shared" ref="Q7:Q70" si="0">L7-M7</f>
        <v>-99859.560000000056</v>
      </c>
      <c r="R7" s="95">
        <f t="shared" ref="R7:R70" si="1">L7/H7</f>
        <v>348.24376731301942</v>
      </c>
    </row>
    <row r="8" spans="1:19" x14ac:dyDescent="0.35">
      <c r="A8" s="101">
        <v>4</v>
      </c>
      <c r="B8" s="102" t="s">
        <v>57</v>
      </c>
      <c r="C8" s="102" t="s">
        <v>182</v>
      </c>
      <c r="D8" s="102" t="s">
        <v>1418</v>
      </c>
      <c r="E8" s="102" t="s">
        <v>174</v>
      </c>
      <c r="F8" s="102" t="s">
        <v>178</v>
      </c>
      <c r="G8" s="102" t="s">
        <v>183</v>
      </c>
      <c r="H8" s="103">
        <v>2987</v>
      </c>
      <c r="I8" s="101">
        <v>2</v>
      </c>
      <c r="J8" s="104">
        <f>บึงกาฬ!F12</f>
        <v>1350874.49</v>
      </c>
      <c r="K8" s="105">
        <f>บึงกาฬ!AH12</f>
        <v>916200.71</v>
      </c>
      <c r="L8" s="106">
        <f>บึงกาฬ!AI12</f>
        <v>2415491.11</v>
      </c>
      <c r="M8" s="106">
        <f>บึงกาฬ!AJ12</f>
        <v>3135628.67</v>
      </c>
      <c r="N8" s="102"/>
      <c r="O8" s="102"/>
      <c r="P8" s="102"/>
      <c r="Q8" s="94">
        <f t="shared" si="0"/>
        <v>-720137.56</v>
      </c>
      <c r="R8" s="95">
        <f t="shared" si="1"/>
        <v>808.66793103448276</v>
      </c>
    </row>
    <row r="9" spans="1:19" x14ac:dyDescent="0.35">
      <c r="A9" s="101">
        <v>5</v>
      </c>
      <c r="B9" s="102" t="s">
        <v>57</v>
      </c>
      <c r="C9" s="102" t="s">
        <v>184</v>
      </c>
      <c r="D9" s="102" t="s">
        <v>1418</v>
      </c>
      <c r="E9" s="102" t="s">
        <v>174</v>
      </c>
      <c r="F9" s="102" t="s">
        <v>178</v>
      </c>
      <c r="G9" s="102" t="s">
        <v>185</v>
      </c>
      <c r="H9" s="103">
        <v>2269</v>
      </c>
      <c r="I9" s="101">
        <v>2</v>
      </c>
      <c r="J9" s="104">
        <f>บึงกาฬ!F13</f>
        <v>1318644.75</v>
      </c>
      <c r="K9" s="105">
        <f>บึงกาฬ!AH13</f>
        <v>809142.46000000008</v>
      </c>
      <c r="L9" s="106">
        <f>บึงกาฬ!AI13</f>
        <v>1369900.57</v>
      </c>
      <c r="M9" s="106">
        <f>บึงกาฬ!AJ13</f>
        <v>1789493.15</v>
      </c>
      <c r="N9" s="102"/>
      <c r="O9" s="102"/>
      <c r="P9" s="102"/>
      <c r="Q9" s="94">
        <f t="shared" si="0"/>
        <v>-419592.57999999984</v>
      </c>
      <c r="R9" s="95">
        <f t="shared" si="1"/>
        <v>603.74639488761568</v>
      </c>
    </row>
    <row r="10" spans="1:19" x14ac:dyDescent="0.35">
      <c r="A10" s="101">
        <v>6</v>
      </c>
      <c r="B10" s="102" t="s">
        <v>57</v>
      </c>
      <c r="C10" s="102" t="s">
        <v>186</v>
      </c>
      <c r="D10" s="102" t="s">
        <v>1418</v>
      </c>
      <c r="E10" s="102" t="s">
        <v>174</v>
      </c>
      <c r="F10" s="102" t="s">
        <v>178</v>
      </c>
      <c r="G10" s="102" t="s">
        <v>187</v>
      </c>
      <c r="H10" s="103">
        <v>6836</v>
      </c>
      <c r="I10" s="101">
        <v>5</v>
      </c>
      <c r="J10" s="104">
        <f>บึงกาฬ!F14</f>
        <v>1276575.27</v>
      </c>
      <c r="K10" s="105">
        <f>บึงกาฬ!AH14</f>
        <v>1081165.17</v>
      </c>
      <c r="L10" s="106">
        <f>บึงกาฬ!AI14</f>
        <v>2164000.83</v>
      </c>
      <c r="M10" s="106">
        <f>บึงกาฬ!AJ14</f>
        <v>2150446.12</v>
      </c>
      <c r="N10" s="102"/>
      <c r="O10" s="102"/>
      <c r="P10" s="102"/>
      <c r="Q10" s="94">
        <f t="shared" si="0"/>
        <v>13554.709999999963</v>
      </c>
      <c r="R10" s="95">
        <f t="shared" si="1"/>
        <v>316.5595128730252</v>
      </c>
    </row>
    <row r="11" spans="1:19" x14ac:dyDescent="0.35">
      <c r="A11" s="101">
        <v>7</v>
      </c>
      <c r="B11" s="102" t="s">
        <v>57</v>
      </c>
      <c r="C11" s="102" t="s">
        <v>188</v>
      </c>
      <c r="D11" s="102" t="s">
        <v>1418</v>
      </c>
      <c r="E11" s="102" t="s">
        <v>174</v>
      </c>
      <c r="F11" s="102" t="s">
        <v>178</v>
      </c>
      <c r="G11" s="102" t="s">
        <v>189</v>
      </c>
      <c r="H11" s="103">
        <v>5382</v>
      </c>
      <c r="I11" s="101">
        <v>4</v>
      </c>
      <c r="J11" s="104">
        <f>บึงกาฬ!F15</f>
        <v>1220042.47</v>
      </c>
      <c r="K11" s="105">
        <f>บึงกาฬ!AH15</f>
        <v>1024780.77</v>
      </c>
      <c r="L11" s="106">
        <f>บึงกาฬ!AI15</f>
        <v>2226516.0100000002</v>
      </c>
      <c r="M11" s="106">
        <f>บึงกาฬ!AJ15</f>
        <v>1855432.2</v>
      </c>
      <c r="N11" s="102"/>
      <c r="O11" s="102"/>
      <c r="P11" s="102"/>
      <c r="Q11" s="94">
        <f t="shared" si="0"/>
        <v>371083.81000000029</v>
      </c>
      <c r="R11" s="95">
        <f t="shared" si="1"/>
        <v>413.69676885916022</v>
      </c>
    </row>
    <row r="12" spans="1:19" x14ac:dyDescent="0.35">
      <c r="A12" s="101">
        <v>8</v>
      </c>
      <c r="B12" s="102" t="s">
        <v>57</v>
      </c>
      <c r="C12" s="102" t="s">
        <v>190</v>
      </c>
      <c r="D12" s="102" t="s">
        <v>1418</v>
      </c>
      <c r="E12" s="102" t="s">
        <v>174</v>
      </c>
      <c r="F12" s="102" t="s">
        <v>178</v>
      </c>
      <c r="G12" s="102" t="s">
        <v>191</v>
      </c>
      <c r="H12" s="103">
        <v>5561</v>
      </c>
      <c r="I12" s="101">
        <v>4</v>
      </c>
      <c r="J12" s="104">
        <f>บึงกาฬ!F16</f>
        <v>807904.19</v>
      </c>
      <c r="K12" s="105">
        <f>บึงกาฬ!AH16</f>
        <v>789087.15</v>
      </c>
      <c r="L12" s="106">
        <f>บึงกาฬ!AI16</f>
        <v>1917538.71</v>
      </c>
      <c r="M12" s="106">
        <f>บึงกาฬ!AJ16</f>
        <v>1432254.57</v>
      </c>
      <c r="N12" s="102"/>
      <c r="O12" s="102"/>
      <c r="P12" s="102"/>
      <c r="Q12" s="94">
        <f t="shared" si="0"/>
        <v>485284.1399999999</v>
      </c>
      <c r="R12" s="95">
        <f t="shared" si="1"/>
        <v>344.81904513576694</v>
      </c>
    </row>
    <row r="13" spans="1:19" x14ac:dyDescent="0.35">
      <c r="A13" s="101">
        <v>9</v>
      </c>
      <c r="B13" s="102" t="s">
        <v>57</v>
      </c>
      <c r="C13" s="102" t="s">
        <v>192</v>
      </c>
      <c r="D13" s="102" t="s">
        <v>1418</v>
      </c>
      <c r="E13" s="102" t="s">
        <v>174</v>
      </c>
      <c r="F13" s="102" t="s">
        <v>178</v>
      </c>
      <c r="G13" s="102" t="s">
        <v>193</v>
      </c>
      <c r="H13" s="103">
        <v>3976</v>
      </c>
      <c r="I13" s="101">
        <v>3</v>
      </c>
      <c r="J13" s="104">
        <f>บึงกาฬ!F17</f>
        <v>642308.48</v>
      </c>
      <c r="K13" s="105">
        <f>บึงกาฬ!AH17</f>
        <v>560225.36</v>
      </c>
      <c r="L13" s="106">
        <f>บึงกาฬ!AI17</f>
        <v>1754146.54</v>
      </c>
      <c r="M13" s="106">
        <f>บึงกาฬ!AJ17</f>
        <v>1404562.39</v>
      </c>
      <c r="N13" s="102"/>
      <c r="O13" s="102"/>
      <c r="P13" s="102"/>
      <c r="Q13" s="94">
        <f t="shared" si="0"/>
        <v>349584.15000000014</v>
      </c>
      <c r="R13" s="95">
        <f t="shared" si="1"/>
        <v>441.1837374245473</v>
      </c>
    </row>
    <row r="14" spans="1:19" x14ac:dyDescent="0.35">
      <c r="A14" s="101">
        <v>10</v>
      </c>
      <c r="B14" s="102" t="s">
        <v>57</v>
      </c>
      <c r="C14" s="102" t="s">
        <v>194</v>
      </c>
      <c r="D14" s="102" t="s">
        <v>1418</v>
      </c>
      <c r="E14" s="102" t="s">
        <v>174</v>
      </c>
      <c r="F14" s="102" t="s">
        <v>178</v>
      </c>
      <c r="G14" s="102" t="s">
        <v>195</v>
      </c>
      <c r="H14" s="103">
        <v>2661</v>
      </c>
      <c r="I14" s="101">
        <v>2</v>
      </c>
      <c r="J14" s="104">
        <f>บึงกาฬ!F18</f>
        <v>698225.66</v>
      </c>
      <c r="K14" s="105">
        <f>บึงกาฬ!AH18</f>
        <v>736789.75</v>
      </c>
      <c r="L14" s="106">
        <f>บึงกาฬ!AI18</f>
        <v>1552937.77</v>
      </c>
      <c r="M14" s="106">
        <f>บึงกาฬ!AJ18</f>
        <v>1274943.3</v>
      </c>
      <c r="N14" s="102"/>
      <c r="O14" s="102"/>
      <c r="P14" s="102"/>
      <c r="Q14" s="94">
        <f t="shared" si="0"/>
        <v>277994.46999999997</v>
      </c>
      <c r="R14" s="95">
        <f t="shared" si="1"/>
        <v>583.59179631717404</v>
      </c>
    </row>
    <row r="15" spans="1:19" x14ac:dyDescent="0.35">
      <c r="A15" s="101">
        <v>11</v>
      </c>
      <c r="B15" s="102" t="s">
        <v>57</v>
      </c>
      <c r="C15" s="102" t="s">
        <v>196</v>
      </c>
      <c r="D15" s="102" t="s">
        <v>1418</v>
      </c>
      <c r="E15" s="102" t="s">
        <v>174</v>
      </c>
      <c r="F15" s="102" t="s">
        <v>178</v>
      </c>
      <c r="G15" s="102" t="s">
        <v>197</v>
      </c>
      <c r="H15" s="103">
        <v>4126</v>
      </c>
      <c r="I15" s="101">
        <v>3</v>
      </c>
      <c r="J15" s="104">
        <f>บึงกาฬ!F19</f>
        <v>669314.14</v>
      </c>
      <c r="K15" s="105">
        <f>บึงกาฬ!AH19</f>
        <v>191314.21000000008</v>
      </c>
      <c r="L15" s="106">
        <f>บึงกาฬ!AI19</f>
        <v>1941308.54</v>
      </c>
      <c r="M15" s="106">
        <f>บึงกาฬ!AJ19</f>
        <v>1685116.82</v>
      </c>
      <c r="N15" s="102"/>
      <c r="O15" s="102"/>
      <c r="P15" s="102"/>
      <c r="Q15" s="94">
        <f t="shared" si="0"/>
        <v>256191.71999999997</v>
      </c>
      <c r="R15" s="95">
        <f t="shared" si="1"/>
        <v>470.50619001454191</v>
      </c>
    </row>
    <row r="16" spans="1:19" x14ac:dyDescent="0.35">
      <c r="A16" s="101">
        <v>12</v>
      </c>
      <c r="B16" s="102" t="s">
        <v>57</v>
      </c>
      <c r="C16" s="102" t="s">
        <v>198</v>
      </c>
      <c r="D16" s="102" t="s">
        <v>1418</v>
      </c>
      <c r="E16" s="102" t="s">
        <v>174</v>
      </c>
      <c r="F16" s="102" t="s">
        <v>178</v>
      </c>
      <c r="G16" s="102" t="s">
        <v>199</v>
      </c>
      <c r="H16" s="103">
        <v>7075</v>
      </c>
      <c r="I16" s="101">
        <v>5</v>
      </c>
      <c r="J16" s="104">
        <f>บึงกาฬ!F20</f>
        <v>1320700.01</v>
      </c>
      <c r="K16" s="105">
        <f>บึงกาฬ!AH20</f>
        <v>1088205.1300000001</v>
      </c>
      <c r="L16" s="106">
        <f>บึงกาฬ!AI20</f>
        <v>2802289.4299999997</v>
      </c>
      <c r="M16" s="106">
        <f>บึงกาฬ!AJ20</f>
        <v>2300667.5100000002</v>
      </c>
      <c r="N16" s="102"/>
      <c r="O16" s="102"/>
      <c r="P16" s="102"/>
      <c r="Q16" s="94">
        <f t="shared" si="0"/>
        <v>501621.91999999946</v>
      </c>
      <c r="R16" s="95">
        <f t="shared" si="1"/>
        <v>396.08331166077733</v>
      </c>
    </row>
    <row r="17" spans="1:18" x14ac:dyDescent="0.35">
      <c r="A17" s="101">
        <v>13</v>
      </c>
      <c r="B17" s="102" t="s">
        <v>57</v>
      </c>
      <c r="C17" s="102" t="s">
        <v>200</v>
      </c>
      <c r="D17" s="102" t="s">
        <v>1418</v>
      </c>
      <c r="E17" s="102" t="s">
        <v>174</v>
      </c>
      <c r="F17" s="102" t="s">
        <v>178</v>
      </c>
      <c r="G17" s="102" t="s">
        <v>201</v>
      </c>
      <c r="H17" s="103">
        <v>4195</v>
      </c>
      <c r="I17" s="101">
        <v>3</v>
      </c>
      <c r="J17" s="104">
        <f>บึงกาฬ!F21</f>
        <v>829907.45</v>
      </c>
      <c r="K17" s="105">
        <f>บึงกาฬ!AH21</f>
        <v>447645.20999999996</v>
      </c>
      <c r="L17" s="106">
        <f>บึงกาฬ!AI21</f>
        <v>2051893.15</v>
      </c>
      <c r="M17" s="106">
        <f>บึงกาฬ!AJ21</f>
        <v>2214315.04</v>
      </c>
      <c r="N17" s="102"/>
      <c r="O17" s="102"/>
      <c r="P17" s="102"/>
      <c r="Q17" s="94">
        <f t="shared" si="0"/>
        <v>-162421.89000000013</v>
      </c>
      <c r="R17" s="95">
        <f t="shared" si="1"/>
        <v>489.12828367103691</v>
      </c>
    </row>
    <row r="18" spans="1:18" x14ac:dyDescent="0.35">
      <c r="A18" s="101">
        <v>14</v>
      </c>
      <c r="B18" s="102" t="s">
        <v>57</v>
      </c>
      <c r="C18" s="102" t="s">
        <v>202</v>
      </c>
      <c r="D18" s="102" t="s">
        <v>1418</v>
      </c>
      <c r="E18" s="102" t="s">
        <v>174</v>
      </c>
      <c r="F18" s="102" t="s">
        <v>178</v>
      </c>
      <c r="G18" s="102" t="s">
        <v>203</v>
      </c>
      <c r="H18" s="103">
        <v>3963</v>
      </c>
      <c r="I18" s="101">
        <v>3</v>
      </c>
      <c r="J18" s="104">
        <f>บึงกาฬ!F22</f>
        <v>864651.85</v>
      </c>
      <c r="K18" s="105">
        <f>บึงกาฬ!AH22</f>
        <v>1251409.23</v>
      </c>
      <c r="L18" s="106">
        <f>บึงกาฬ!AI22</f>
        <v>1263159.79</v>
      </c>
      <c r="M18" s="106">
        <f>บึงกาฬ!AJ22</f>
        <v>1112467.67</v>
      </c>
      <c r="N18" s="102"/>
      <c r="O18" s="102"/>
      <c r="P18" s="102"/>
      <c r="Q18" s="94">
        <f t="shared" si="0"/>
        <v>150692.12000000011</v>
      </c>
      <c r="R18" s="95">
        <f t="shared" si="1"/>
        <v>318.73827655816302</v>
      </c>
    </row>
    <row r="19" spans="1:18" x14ac:dyDescent="0.35">
      <c r="A19" s="101">
        <v>15</v>
      </c>
      <c r="B19" s="102" t="s">
        <v>57</v>
      </c>
      <c r="C19" s="102" t="s">
        <v>204</v>
      </c>
      <c r="D19" s="102" t="s">
        <v>1418</v>
      </c>
      <c r="E19" s="102" t="s">
        <v>174</v>
      </c>
      <c r="F19" s="102" t="s">
        <v>178</v>
      </c>
      <c r="G19" s="102" t="s">
        <v>205</v>
      </c>
      <c r="H19" s="103">
        <v>1183</v>
      </c>
      <c r="I19" s="101">
        <v>1</v>
      </c>
      <c r="J19" s="104">
        <f>บึงกาฬ!F23</f>
        <v>837537.37</v>
      </c>
      <c r="K19" s="105">
        <f>บึงกาฬ!AH23</f>
        <v>669413.41</v>
      </c>
      <c r="L19" s="106">
        <f>บึงกาฬ!AI23</f>
        <v>1416648.36</v>
      </c>
      <c r="M19" s="106">
        <f>บึงกาฬ!AJ23</f>
        <v>1506383.24</v>
      </c>
      <c r="N19" s="102"/>
      <c r="O19" s="102"/>
      <c r="P19" s="102"/>
      <c r="Q19" s="94">
        <f t="shared" si="0"/>
        <v>-89734.879999999888</v>
      </c>
      <c r="R19" s="95">
        <f t="shared" si="1"/>
        <v>1197.5049535080304</v>
      </c>
    </row>
    <row r="20" spans="1:18" s="113" customFormat="1" x14ac:dyDescent="0.35">
      <c r="A20" s="107">
        <v>1</v>
      </c>
      <c r="B20" s="108" t="s">
        <v>57</v>
      </c>
      <c r="C20" s="108"/>
      <c r="D20" s="108"/>
      <c r="E20" s="108" t="s">
        <v>75</v>
      </c>
      <c r="F20" s="108"/>
      <c r="G20" s="108" t="s">
        <v>206</v>
      </c>
      <c r="H20" s="109">
        <f>SUM(H5:H19)</f>
        <v>62731</v>
      </c>
      <c r="I20" s="107"/>
      <c r="J20" s="110">
        <f>SUM(J5:J19)</f>
        <v>13494395.989999998</v>
      </c>
      <c r="K20" s="110">
        <f>SUM(K5:K19)</f>
        <v>11048962.510000002</v>
      </c>
      <c r="L20" s="110">
        <f>SUM(L5:L19)</f>
        <v>27289568.479999993</v>
      </c>
      <c r="M20" s="110">
        <f>SUM(M5:M19)</f>
        <v>26105030.050000001</v>
      </c>
      <c r="N20" s="108">
        <v>14</v>
      </c>
      <c r="O20" s="108">
        <v>14</v>
      </c>
      <c r="P20" s="108">
        <f>N20-O20</f>
        <v>0</v>
      </c>
      <c r="Q20" s="111">
        <f t="shared" si="0"/>
        <v>1184538.4299999923</v>
      </c>
      <c r="R20" s="112">
        <f>L20/H20</f>
        <v>435.0252423841481</v>
      </c>
    </row>
    <row r="21" spans="1:18" x14ac:dyDescent="0.35">
      <c r="A21" s="101">
        <v>1</v>
      </c>
      <c r="B21" s="102" t="s">
        <v>57</v>
      </c>
      <c r="C21" s="102" t="s">
        <v>177</v>
      </c>
      <c r="D21" s="102" t="s">
        <v>92</v>
      </c>
      <c r="E21" s="102" t="s">
        <v>207</v>
      </c>
      <c r="F21" s="102" t="s">
        <v>208</v>
      </c>
      <c r="G21" s="102" t="s">
        <v>209</v>
      </c>
      <c r="H21" s="103"/>
      <c r="I21" s="101"/>
      <c r="J21" s="104"/>
      <c r="K21" s="105"/>
      <c r="L21" s="106"/>
      <c r="M21" s="106"/>
      <c r="N21" s="102"/>
      <c r="O21" s="102"/>
      <c r="P21" s="102"/>
    </row>
    <row r="22" spans="1:18" x14ac:dyDescent="0.35">
      <c r="A22" s="101">
        <v>2</v>
      </c>
      <c r="B22" s="102" t="s">
        <v>57</v>
      </c>
      <c r="C22" s="102" t="s">
        <v>180</v>
      </c>
      <c r="D22" s="102" t="s">
        <v>92</v>
      </c>
      <c r="E22" s="102" t="s">
        <v>207</v>
      </c>
      <c r="F22" s="102" t="s">
        <v>178</v>
      </c>
      <c r="G22" s="102" t="s">
        <v>210</v>
      </c>
      <c r="H22" s="103">
        <v>6164</v>
      </c>
      <c r="I22" s="101">
        <v>5</v>
      </c>
      <c r="J22" s="104">
        <f>บึงกาฬ!F24</f>
        <v>1184345.79</v>
      </c>
      <c r="K22" s="105">
        <f>บึงกาฬ!AH24</f>
        <v>1207559.67</v>
      </c>
      <c r="L22" s="106">
        <f>บึงกาฬ!AI24</f>
        <v>3270480.5999999996</v>
      </c>
      <c r="M22" s="106">
        <f>บึงกาฬ!AJ24</f>
        <v>2302246.29</v>
      </c>
      <c r="N22" s="102"/>
      <c r="O22" s="102"/>
      <c r="P22" s="102"/>
      <c r="Q22" s="94">
        <f t="shared" si="0"/>
        <v>968234.30999999959</v>
      </c>
      <c r="R22" s="95">
        <f t="shared" si="1"/>
        <v>530.57764438676179</v>
      </c>
    </row>
    <row r="23" spans="1:18" x14ac:dyDescent="0.35">
      <c r="A23" s="101">
        <v>3</v>
      </c>
      <c r="B23" s="102" t="s">
        <v>57</v>
      </c>
      <c r="C23" s="102" t="s">
        <v>182</v>
      </c>
      <c r="D23" s="102" t="s">
        <v>92</v>
      </c>
      <c r="E23" s="102" t="s">
        <v>207</v>
      </c>
      <c r="F23" s="102" t="s">
        <v>178</v>
      </c>
      <c r="G23" s="102" t="s">
        <v>211</v>
      </c>
      <c r="H23" s="103">
        <v>4337</v>
      </c>
      <c r="I23" s="101">
        <v>3</v>
      </c>
      <c r="J23" s="104">
        <f>บึงกาฬ!F25</f>
        <v>776656.32</v>
      </c>
      <c r="K23" s="105">
        <f>บึงกาฬ!AH25</f>
        <v>779960.42999999993</v>
      </c>
      <c r="L23" s="106">
        <f>บึงกาฬ!AI25</f>
        <v>2669295.5</v>
      </c>
      <c r="M23" s="106">
        <f>บึงกาฬ!AJ25</f>
        <v>2021299.8299999998</v>
      </c>
      <c r="N23" s="102"/>
      <c r="O23" s="102"/>
      <c r="P23" s="102"/>
      <c r="Q23" s="94">
        <f t="shared" si="0"/>
        <v>647995.67000000016</v>
      </c>
      <c r="R23" s="95">
        <f t="shared" si="1"/>
        <v>615.47048651141347</v>
      </c>
    </row>
    <row r="24" spans="1:18" x14ac:dyDescent="0.35">
      <c r="A24" s="101">
        <v>4</v>
      </c>
      <c r="B24" s="102" t="s">
        <v>57</v>
      </c>
      <c r="C24" s="102" t="s">
        <v>184</v>
      </c>
      <c r="D24" s="102" t="s">
        <v>92</v>
      </c>
      <c r="E24" s="102" t="s">
        <v>207</v>
      </c>
      <c r="F24" s="102" t="s">
        <v>178</v>
      </c>
      <c r="G24" s="102" t="s">
        <v>212</v>
      </c>
      <c r="H24" s="103">
        <v>3695</v>
      </c>
      <c r="I24" s="101">
        <v>3</v>
      </c>
      <c r="J24" s="104">
        <f>บึงกาฬ!F26</f>
        <v>408310.5</v>
      </c>
      <c r="K24" s="105">
        <f>บึงกาฬ!AH26</f>
        <v>254246.6</v>
      </c>
      <c r="L24" s="106">
        <f>บึงกาฬ!AI26</f>
        <v>1331973.79</v>
      </c>
      <c r="M24" s="106">
        <f>บึงกาฬ!AJ26</f>
        <v>1295289.6099999999</v>
      </c>
      <c r="N24" s="102"/>
      <c r="O24" s="102"/>
      <c r="P24" s="102"/>
      <c r="Q24" s="94">
        <f t="shared" si="0"/>
        <v>36684.180000000168</v>
      </c>
      <c r="R24" s="95">
        <f t="shared" si="1"/>
        <v>360.480051420839</v>
      </c>
    </row>
    <row r="25" spans="1:18" x14ac:dyDescent="0.35">
      <c r="A25" s="101">
        <v>5</v>
      </c>
      <c r="B25" s="102" t="s">
        <v>57</v>
      </c>
      <c r="C25" s="102" t="s">
        <v>186</v>
      </c>
      <c r="D25" s="102" t="s">
        <v>92</v>
      </c>
      <c r="E25" s="102" t="s">
        <v>207</v>
      </c>
      <c r="F25" s="102" t="s">
        <v>178</v>
      </c>
      <c r="G25" s="102" t="s">
        <v>213</v>
      </c>
      <c r="H25" s="103">
        <v>4281</v>
      </c>
      <c r="I25" s="101">
        <v>3</v>
      </c>
      <c r="J25" s="104">
        <f>บึงกาฬ!F27</f>
        <v>726261.11</v>
      </c>
      <c r="K25" s="105">
        <f>บึงกาฬ!AH27</f>
        <v>440401.97</v>
      </c>
      <c r="L25" s="106">
        <f>บึงกาฬ!AI27</f>
        <v>2202221.6500000004</v>
      </c>
      <c r="M25" s="106">
        <f>บึงกาฬ!AJ27</f>
        <v>2090111.73</v>
      </c>
      <c r="N25" s="102"/>
      <c r="O25" s="102"/>
      <c r="P25" s="102"/>
      <c r="Q25" s="94">
        <f t="shared" si="0"/>
        <v>112109.92000000039</v>
      </c>
      <c r="R25" s="95">
        <f t="shared" si="1"/>
        <v>514.41757766876901</v>
      </c>
    </row>
    <row r="26" spans="1:18" x14ac:dyDescent="0.35">
      <c r="A26" s="101">
        <v>6</v>
      </c>
      <c r="B26" s="102" t="s">
        <v>57</v>
      </c>
      <c r="C26" s="102" t="s">
        <v>188</v>
      </c>
      <c r="D26" s="102" t="s">
        <v>92</v>
      </c>
      <c r="E26" s="102" t="s">
        <v>207</v>
      </c>
      <c r="F26" s="102" t="s">
        <v>178</v>
      </c>
      <c r="G26" s="102" t="s">
        <v>214</v>
      </c>
      <c r="H26" s="103">
        <v>2675</v>
      </c>
      <c r="I26" s="101">
        <v>2</v>
      </c>
      <c r="J26" s="104">
        <f>บึงกาฬ!F28</f>
        <v>215314.47</v>
      </c>
      <c r="K26" s="105">
        <f>บึงกาฬ!AH28</f>
        <v>228979.43</v>
      </c>
      <c r="L26" s="106">
        <f>บึงกาฬ!AI28</f>
        <v>1156684.4300000002</v>
      </c>
      <c r="M26" s="106">
        <f>บึงกาฬ!AJ28</f>
        <v>1172612.4099999999</v>
      </c>
      <c r="N26" s="102"/>
      <c r="O26" s="102"/>
      <c r="P26" s="102"/>
      <c r="Q26" s="94">
        <f t="shared" si="0"/>
        <v>-15927.979999999749</v>
      </c>
      <c r="R26" s="95">
        <f t="shared" si="1"/>
        <v>432.40539439252342</v>
      </c>
    </row>
    <row r="27" spans="1:18" x14ac:dyDescent="0.35">
      <c r="A27" s="101">
        <v>7</v>
      </c>
      <c r="B27" s="102" t="s">
        <v>57</v>
      </c>
      <c r="C27" s="102" t="s">
        <v>190</v>
      </c>
      <c r="D27" s="102" t="s">
        <v>92</v>
      </c>
      <c r="E27" s="102" t="s">
        <v>207</v>
      </c>
      <c r="F27" s="102" t="s">
        <v>178</v>
      </c>
      <c r="G27" s="102" t="s">
        <v>215</v>
      </c>
      <c r="H27" s="103">
        <v>3198</v>
      </c>
      <c r="I27" s="101">
        <v>3</v>
      </c>
      <c r="J27" s="104">
        <f>บึงกาฬ!F29</f>
        <v>931011.45</v>
      </c>
      <c r="K27" s="105">
        <f>บึงกาฬ!AH29</f>
        <v>-1369957.9</v>
      </c>
      <c r="L27" s="106">
        <f>บึงกาฬ!AI29</f>
        <v>1448965.17</v>
      </c>
      <c r="M27" s="106">
        <f>บึงกาฬ!AJ29</f>
        <v>1130310.6299999999</v>
      </c>
      <c r="N27" s="102"/>
      <c r="O27" s="102"/>
      <c r="P27" s="102"/>
      <c r="Q27" s="94">
        <f t="shared" si="0"/>
        <v>318654.54000000004</v>
      </c>
      <c r="R27" s="95">
        <f t="shared" si="1"/>
        <v>453.08479362101309</v>
      </c>
    </row>
    <row r="28" spans="1:18" x14ac:dyDescent="0.35">
      <c r="A28" s="101">
        <v>8</v>
      </c>
      <c r="B28" s="102" t="s">
        <v>57</v>
      </c>
      <c r="C28" s="102" t="s">
        <v>192</v>
      </c>
      <c r="D28" s="102" t="s">
        <v>92</v>
      </c>
      <c r="E28" s="102" t="s">
        <v>207</v>
      </c>
      <c r="F28" s="102" t="s">
        <v>178</v>
      </c>
      <c r="G28" s="102" t="s">
        <v>216</v>
      </c>
      <c r="H28" s="103">
        <v>1853</v>
      </c>
      <c r="I28" s="101">
        <v>2</v>
      </c>
      <c r="J28" s="104">
        <f>บึงกาฬ!F30</f>
        <v>729984.52</v>
      </c>
      <c r="K28" s="105">
        <f>บึงกาฬ!AH30</f>
        <v>555725.81000000006</v>
      </c>
      <c r="L28" s="106">
        <f>บึงกาฬ!AI30</f>
        <v>1320021.05</v>
      </c>
      <c r="M28" s="106">
        <f>บึงกาฬ!AJ30</f>
        <v>943817.49</v>
      </c>
      <c r="N28" s="102"/>
      <c r="O28" s="102"/>
      <c r="P28" s="102"/>
      <c r="Q28" s="94">
        <f t="shared" si="0"/>
        <v>376203.56000000006</v>
      </c>
      <c r="R28" s="95">
        <f t="shared" si="1"/>
        <v>712.36969778737182</v>
      </c>
    </row>
    <row r="29" spans="1:18" x14ac:dyDescent="0.35">
      <c r="A29" s="101">
        <v>9</v>
      </c>
      <c r="B29" s="102" t="s">
        <v>57</v>
      </c>
      <c r="C29" s="102" t="s">
        <v>194</v>
      </c>
      <c r="D29" s="102" t="s">
        <v>92</v>
      </c>
      <c r="E29" s="102" t="s">
        <v>207</v>
      </c>
      <c r="F29" s="102" t="s">
        <v>178</v>
      </c>
      <c r="G29" s="102" t="s">
        <v>217</v>
      </c>
      <c r="H29" s="103">
        <v>2837</v>
      </c>
      <c r="I29" s="101">
        <v>2</v>
      </c>
      <c r="J29" s="104">
        <f>บึงกาฬ!F31</f>
        <v>486519.84</v>
      </c>
      <c r="K29" s="105">
        <f>บึงกาฬ!AH31</f>
        <v>269307.25000000012</v>
      </c>
      <c r="L29" s="106">
        <f>บึงกาฬ!AI31</f>
        <v>2116890.38</v>
      </c>
      <c r="M29" s="106">
        <f>บึงกาฬ!AJ31</f>
        <v>1880929.97</v>
      </c>
      <c r="N29" s="102"/>
      <c r="O29" s="102"/>
      <c r="P29" s="102"/>
      <c r="Q29" s="94">
        <f t="shared" si="0"/>
        <v>235960.40999999992</v>
      </c>
      <c r="R29" s="95">
        <f t="shared" si="1"/>
        <v>746.17214663376808</v>
      </c>
    </row>
    <row r="30" spans="1:18" x14ac:dyDescent="0.35">
      <c r="A30" s="101">
        <v>10</v>
      </c>
      <c r="B30" s="102" t="s">
        <v>57</v>
      </c>
      <c r="C30" s="102" t="s">
        <v>177</v>
      </c>
      <c r="D30" s="102" t="s">
        <v>92</v>
      </c>
      <c r="E30" s="102" t="s">
        <v>207</v>
      </c>
      <c r="F30" s="102" t="s">
        <v>178</v>
      </c>
      <c r="G30" s="102" t="s">
        <v>218</v>
      </c>
      <c r="H30" s="103">
        <v>6949</v>
      </c>
      <c r="I30" s="101">
        <v>5</v>
      </c>
      <c r="J30" s="104">
        <f>บึงกาฬ!F32</f>
        <v>589540.28</v>
      </c>
      <c r="K30" s="105">
        <f>บึงกาฬ!AH32</f>
        <v>458483.28</v>
      </c>
      <c r="L30" s="106">
        <f>บึงกาฬ!AI32</f>
        <v>3552852.8600000003</v>
      </c>
      <c r="M30" s="106">
        <f>บึงกาฬ!AJ32</f>
        <v>3392477.17</v>
      </c>
      <c r="N30" s="102"/>
      <c r="O30" s="102"/>
      <c r="P30" s="102"/>
      <c r="Q30" s="94">
        <f t="shared" si="0"/>
        <v>160375.69000000041</v>
      </c>
      <c r="R30" s="95">
        <f t="shared" si="1"/>
        <v>511.27541516765007</v>
      </c>
    </row>
    <row r="31" spans="1:18" x14ac:dyDescent="0.35">
      <c r="A31" s="101">
        <v>11</v>
      </c>
      <c r="B31" s="102" t="s">
        <v>57</v>
      </c>
      <c r="C31" s="102" t="s">
        <v>177</v>
      </c>
      <c r="D31" s="102" t="s">
        <v>92</v>
      </c>
      <c r="E31" s="102" t="s">
        <v>207</v>
      </c>
      <c r="F31" s="102" t="s">
        <v>178</v>
      </c>
      <c r="G31" s="102" t="s">
        <v>219</v>
      </c>
      <c r="H31" s="103">
        <v>5245</v>
      </c>
      <c r="I31" s="101">
        <v>4</v>
      </c>
      <c r="J31" s="104">
        <f>บึงกาฬ!F33</f>
        <v>401102.53</v>
      </c>
      <c r="K31" s="105">
        <f>บึงกาฬ!AH33</f>
        <v>448326.84</v>
      </c>
      <c r="L31" s="106">
        <f>บึงกาฬ!AI33</f>
        <v>1807500.21</v>
      </c>
      <c r="M31" s="106">
        <f>บึงกาฬ!AJ33</f>
        <v>1442175.09</v>
      </c>
      <c r="N31" s="102"/>
      <c r="O31" s="102"/>
      <c r="P31" s="102"/>
      <c r="Q31" s="94">
        <f t="shared" si="0"/>
        <v>365325.11999999988</v>
      </c>
      <c r="R31" s="95">
        <f t="shared" si="1"/>
        <v>344.61395805529077</v>
      </c>
    </row>
    <row r="32" spans="1:18" x14ac:dyDescent="0.35">
      <c r="A32" s="101">
        <v>12</v>
      </c>
      <c r="B32" s="102" t="s">
        <v>57</v>
      </c>
      <c r="C32" s="102" t="s">
        <v>177</v>
      </c>
      <c r="D32" s="102" t="s">
        <v>92</v>
      </c>
      <c r="E32" s="102" t="s">
        <v>207</v>
      </c>
      <c r="F32" s="102" t="s">
        <v>178</v>
      </c>
      <c r="G32" s="102" t="s">
        <v>220</v>
      </c>
      <c r="H32" s="103">
        <v>4916</v>
      </c>
      <c r="I32" s="101">
        <v>4</v>
      </c>
      <c r="J32" s="104">
        <f>บึงกาฬ!F34</f>
        <v>792009.18</v>
      </c>
      <c r="K32" s="105">
        <f>บึงกาฬ!AH34</f>
        <v>1057374.26</v>
      </c>
      <c r="L32" s="106">
        <f>บึงกาฬ!AI34</f>
        <v>1765864.2799999998</v>
      </c>
      <c r="M32" s="106">
        <f>บึงกาฬ!AJ34</f>
        <v>1066677.18</v>
      </c>
      <c r="N32" s="102"/>
      <c r="O32" s="102"/>
      <c r="P32" s="102"/>
      <c r="Q32" s="94">
        <f t="shared" si="0"/>
        <v>699187.09999999986</v>
      </c>
      <c r="R32" s="95">
        <f t="shared" si="1"/>
        <v>359.20754271765657</v>
      </c>
    </row>
    <row r="33" spans="1:18" x14ac:dyDescent="0.35">
      <c r="A33" s="101">
        <v>13</v>
      </c>
      <c r="B33" s="102" t="s">
        <v>57</v>
      </c>
      <c r="C33" s="102" t="s">
        <v>177</v>
      </c>
      <c r="D33" s="102" t="s">
        <v>92</v>
      </c>
      <c r="E33" s="102" t="s">
        <v>207</v>
      </c>
      <c r="F33" s="102" t="s">
        <v>178</v>
      </c>
      <c r="G33" s="102" t="s">
        <v>221</v>
      </c>
      <c r="H33" s="103">
        <v>1492</v>
      </c>
      <c r="I33" s="101">
        <v>1</v>
      </c>
      <c r="J33" s="104">
        <f>บึงกาฬ!F35</f>
        <v>543813.92000000004</v>
      </c>
      <c r="K33" s="105">
        <f>บึงกาฬ!AH35</f>
        <v>571583.39</v>
      </c>
      <c r="L33" s="106">
        <f>บึงกาฬ!AI35</f>
        <v>1708691</v>
      </c>
      <c r="M33" s="106">
        <f>บึงกาฬ!AJ35</f>
        <v>1224389.53</v>
      </c>
      <c r="N33" s="102"/>
      <c r="O33" s="102"/>
      <c r="P33" s="102"/>
      <c r="Q33" s="94">
        <f t="shared" si="0"/>
        <v>484301.47</v>
      </c>
      <c r="R33" s="95">
        <f t="shared" si="1"/>
        <v>1145.2352546916891</v>
      </c>
    </row>
    <row r="34" spans="1:18" s="113" customFormat="1" x14ac:dyDescent="0.35">
      <c r="A34" s="107">
        <v>2</v>
      </c>
      <c r="B34" s="108" t="s">
        <v>57</v>
      </c>
      <c r="C34" s="108"/>
      <c r="D34" s="108"/>
      <c r="E34" s="108" t="s">
        <v>75</v>
      </c>
      <c r="F34" s="108"/>
      <c r="G34" s="108" t="s">
        <v>222</v>
      </c>
      <c r="H34" s="114">
        <f>SUM(H22:H33)</f>
        <v>47642</v>
      </c>
      <c r="I34" s="107"/>
      <c r="J34" s="110">
        <f>SUM(J21:J33)</f>
        <v>7784869.9100000001</v>
      </c>
      <c r="K34" s="110">
        <f>SUM(K21:K33)</f>
        <v>4901991.0299999993</v>
      </c>
      <c r="L34" s="110">
        <f>SUM(L21:L33)</f>
        <v>24351440.920000002</v>
      </c>
      <c r="M34" s="110">
        <f>SUM(M21:M33)</f>
        <v>19962336.930000003</v>
      </c>
      <c r="N34" s="108">
        <v>12</v>
      </c>
      <c r="O34" s="108">
        <v>12</v>
      </c>
      <c r="P34" s="108">
        <f>N34-O34</f>
        <v>0</v>
      </c>
      <c r="Q34" s="111">
        <f t="shared" si="0"/>
        <v>4389103.9899999984</v>
      </c>
      <c r="R34" s="112">
        <f>L34/H34</f>
        <v>511.13389278367828</v>
      </c>
    </row>
    <row r="35" spans="1:18" x14ac:dyDescent="0.35">
      <c r="A35" s="101">
        <v>1</v>
      </c>
      <c r="B35" s="102" t="s">
        <v>57</v>
      </c>
      <c r="C35" s="102" t="s">
        <v>180</v>
      </c>
      <c r="D35" s="102" t="s">
        <v>85</v>
      </c>
      <c r="E35" s="102" t="s">
        <v>223</v>
      </c>
      <c r="F35" s="102" t="s">
        <v>208</v>
      </c>
      <c r="G35" s="102" t="s">
        <v>224</v>
      </c>
      <c r="H35" s="103"/>
      <c r="I35" s="101"/>
      <c r="J35" s="104"/>
      <c r="K35" s="105"/>
      <c r="L35" s="106"/>
      <c r="M35" s="106"/>
      <c r="N35" s="102"/>
      <c r="O35" s="102"/>
      <c r="P35" s="102"/>
    </row>
    <row r="36" spans="1:18" x14ac:dyDescent="0.35">
      <c r="A36" s="101">
        <v>2</v>
      </c>
      <c r="B36" s="102" t="s">
        <v>57</v>
      </c>
      <c r="C36" s="102" t="s">
        <v>180</v>
      </c>
      <c r="D36" s="102" t="s">
        <v>85</v>
      </c>
      <c r="E36" s="102" t="s">
        <v>223</v>
      </c>
      <c r="F36" s="102" t="s">
        <v>178</v>
      </c>
      <c r="G36" s="102" t="s">
        <v>225</v>
      </c>
      <c r="H36" s="103">
        <v>6263</v>
      </c>
      <c r="I36" s="101">
        <v>5</v>
      </c>
      <c r="J36" s="104">
        <f>บึงกาฬ!F36</f>
        <v>1223781.19</v>
      </c>
      <c r="K36" s="105">
        <f>บึงกาฬ!AH36</f>
        <v>963495.41999999993</v>
      </c>
      <c r="L36" s="106">
        <f>บึงกาฬ!AI36</f>
        <v>1853084.9300000002</v>
      </c>
      <c r="M36" s="106">
        <f>บึงกาฬ!AJ36</f>
        <v>1926533.3800000001</v>
      </c>
      <c r="N36" s="102"/>
      <c r="O36" s="102"/>
      <c r="P36" s="102"/>
      <c r="Q36" s="94">
        <f t="shared" si="0"/>
        <v>-73448.449999999953</v>
      </c>
      <c r="R36" s="95">
        <f t="shared" si="1"/>
        <v>295.87816222257709</v>
      </c>
    </row>
    <row r="37" spans="1:18" x14ac:dyDescent="0.35">
      <c r="A37" s="101">
        <v>3</v>
      </c>
      <c r="B37" s="102" t="s">
        <v>57</v>
      </c>
      <c r="C37" s="102" t="s">
        <v>180</v>
      </c>
      <c r="D37" s="102" t="s">
        <v>85</v>
      </c>
      <c r="E37" s="102" t="s">
        <v>223</v>
      </c>
      <c r="F37" s="102" t="s">
        <v>178</v>
      </c>
      <c r="G37" s="102" t="s">
        <v>226</v>
      </c>
      <c r="H37" s="103">
        <v>4267</v>
      </c>
      <c r="I37" s="101">
        <v>3</v>
      </c>
      <c r="J37" s="104">
        <f>บึงกาฬ!F37</f>
        <v>889101.76</v>
      </c>
      <c r="K37" s="105">
        <f>บึงกาฬ!AH37</f>
        <v>877655.6</v>
      </c>
      <c r="L37" s="106">
        <f>บึงกาฬ!AI37</f>
        <v>1539771.66</v>
      </c>
      <c r="M37" s="106">
        <f>บึงกาฬ!AJ37</f>
        <v>1221988.6099999999</v>
      </c>
      <c r="N37" s="102"/>
      <c r="O37" s="102"/>
      <c r="P37" s="102"/>
      <c r="Q37" s="94">
        <f t="shared" si="0"/>
        <v>317783.05000000005</v>
      </c>
      <c r="R37" s="95">
        <f t="shared" si="1"/>
        <v>360.85579095383173</v>
      </c>
    </row>
    <row r="38" spans="1:18" x14ac:dyDescent="0.35">
      <c r="A38" s="101">
        <v>4</v>
      </c>
      <c r="B38" s="102" t="s">
        <v>57</v>
      </c>
      <c r="C38" s="102" t="s">
        <v>180</v>
      </c>
      <c r="D38" s="102" t="s">
        <v>85</v>
      </c>
      <c r="E38" s="102" t="s">
        <v>223</v>
      </c>
      <c r="F38" s="102" t="s">
        <v>178</v>
      </c>
      <c r="G38" s="102" t="s">
        <v>1415</v>
      </c>
      <c r="H38" s="103">
        <v>5651</v>
      </c>
      <c r="I38" s="101">
        <v>4</v>
      </c>
      <c r="J38" s="104">
        <f>บึงกาฬ!F38</f>
        <v>141818.51</v>
      </c>
      <c r="K38" s="105">
        <f>บึงกาฬ!AH38</f>
        <v>-79041.37</v>
      </c>
      <c r="L38" s="106">
        <f>บึงกาฬ!AI38</f>
        <v>1314714.99</v>
      </c>
      <c r="M38" s="106">
        <f>บึงกาฬ!AJ38</f>
        <v>1702542.6900000002</v>
      </c>
      <c r="N38" s="102"/>
      <c r="O38" s="102"/>
      <c r="P38" s="102"/>
      <c r="Q38" s="94">
        <f t="shared" si="0"/>
        <v>-387827.70000000019</v>
      </c>
      <c r="R38" s="95">
        <f t="shared" si="1"/>
        <v>232.65174128472836</v>
      </c>
    </row>
    <row r="39" spans="1:18" x14ac:dyDescent="0.35">
      <c r="A39" s="101">
        <v>5</v>
      </c>
      <c r="B39" s="102" t="s">
        <v>57</v>
      </c>
      <c r="C39" s="102" t="s">
        <v>180</v>
      </c>
      <c r="D39" s="102" t="s">
        <v>85</v>
      </c>
      <c r="E39" s="102" t="s">
        <v>223</v>
      </c>
      <c r="F39" s="102" t="s">
        <v>178</v>
      </c>
      <c r="G39" s="102" t="s">
        <v>228</v>
      </c>
      <c r="H39" s="103">
        <v>2509</v>
      </c>
      <c r="I39" s="101">
        <v>2</v>
      </c>
      <c r="J39" s="104">
        <f>บึงกาฬ!F39</f>
        <v>512930.79</v>
      </c>
      <c r="K39" s="105">
        <f>บึงกาฬ!AH39</f>
        <v>526149.1</v>
      </c>
      <c r="L39" s="106">
        <f>บึงกาฬ!AI39</f>
        <v>960673.45</v>
      </c>
      <c r="M39" s="106">
        <f>บึงกาฬ!AJ39</f>
        <v>994362.39999999991</v>
      </c>
      <c r="N39" s="102"/>
      <c r="O39" s="102"/>
      <c r="P39" s="102"/>
      <c r="Q39" s="94">
        <f t="shared" si="0"/>
        <v>-33688.949999999953</v>
      </c>
      <c r="R39" s="95">
        <f t="shared" si="1"/>
        <v>382.89097249900357</v>
      </c>
    </row>
    <row r="40" spans="1:18" x14ac:dyDescent="0.35">
      <c r="A40" s="101">
        <v>6</v>
      </c>
      <c r="B40" s="102" t="s">
        <v>57</v>
      </c>
      <c r="C40" s="102" t="s">
        <v>180</v>
      </c>
      <c r="D40" s="102" t="s">
        <v>85</v>
      </c>
      <c r="E40" s="102" t="s">
        <v>223</v>
      </c>
      <c r="F40" s="102" t="s">
        <v>178</v>
      </c>
      <c r="G40" s="102" t="s">
        <v>229</v>
      </c>
      <c r="H40" s="103">
        <v>2165</v>
      </c>
      <c r="I40" s="101">
        <v>2</v>
      </c>
      <c r="J40" s="104">
        <f>บึงกาฬ!F40</f>
        <v>479049.95</v>
      </c>
      <c r="K40" s="105">
        <f>บึงกาฬ!AH40</f>
        <v>430469.80000000005</v>
      </c>
      <c r="L40" s="106">
        <f>บึงกาฬ!AI40</f>
        <v>1290509.73</v>
      </c>
      <c r="M40" s="106">
        <f>บึงกาฬ!AJ40</f>
        <v>1397223.5999999999</v>
      </c>
      <c r="N40" s="102"/>
      <c r="O40" s="102"/>
      <c r="P40" s="102"/>
      <c r="Q40" s="94">
        <f t="shared" si="0"/>
        <v>-106713.86999999988</v>
      </c>
      <c r="R40" s="95">
        <f t="shared" si="1"/>
        <v>596.07839722863741</v>
      </c>
    </row>
    <row r="41" spans="1:18" x14ac:dyDescent="0.35">
      <c r="A41" s="101">
        <v>7</v>
      </c>
      <c r="B41" s="102" t="s">
        <v>57</v>
      </c>
      <c r="C41" s="102" t="s">
        <v>180</v>
      </c>
      <c r="D41" s="102" t="s">
        <v>85</v>
      </c>
      <c r="E41" s="102" t="s">
        <v>223</v>
      </c>
      <c r="F41" s="102" t="s">
        <v>178</v>
      </c>
      <c r="G41" s="102" t="s">
        <v>230</v>
      </c>
      <c r="H41" s="103">
        <v>2535</v>
      </c>
      <c r="I41" s="101">
        <v>2</v>
      </c>
      <c r="J41" s="104">
        <f>บึงกาฬ!F41</f>
        <v>399830.52</v>
      </c>
      <c r="K41" s="105">
        <f>บึงกาฬ!AH41</f>
        <v>111931.76000000001</v>
      </c>
      <c r="L41" s="106">
        <f>บึงกาฬ!AI41</f>
        <v>1161838.8500000001</v>
      </c>
      <c r="M41" s="106">
        <f>บึงกาฬ!AJ41</f>
        <v>1176119.3400000001</v>
      </c>
      <c r="N41" s="102"/>
      <c r="O41" s="102"/>
      <c r="P41" s="102"/>
      <c r="Q41" s="94">
        <f t="shared" si="0"/>
        <v>-14280.489999999991</v>
      </c>
      <c r="R41" s="95">
        <f t="shared" si="1"/>
        <v>458.31907297830378</v>
      </c>
    </row>
    <row r="42" spans="1:18" x14ac:dyDescent="0.35">
      <c r="A42" s="101">
        <v>8</v>
      </c>
      <c r="B42" s="102" t="s">
        <v>57</v>
      </c>
      <c r="C42" s="102" t="s">
        <v>180</v>
      </c>
      <c r="D42" s="102" t="s">
        <v>85</v>
      </c>
      <c r="E42" s="102" t="s">
        <v>223</v>
      </c>
      <c r="F42" s="102" t="s">
        <v>178</v>
      </c>
      <c r="G42" s="102" t="s">
        <v>231</v>
      </c>
      <c r="H42" s="103">
        <v>4564</v>
      </c>
      <c r="I42" s="101">
        <v>4</v>
      </c>
      <c r="J42" s="104">
        <f>บึงกาฬ!F42</f>
        <v>525388.18999999994</v>
      </c>
      <c r="K42" s="105">
        <f>บึงกาฬ!AH42</f>
        <v>276216.88999999996</v>
      </c>
      <c r="L42" s="106">
        <f>บึงกาฬ!AI42</f>
        <v>1363056.23</v>
      </c>
      <c r="M42" s="106">
        <f>บึงกาฬ!AJ42</f>
        <v>1648095.82</v>
      </c>
      <c r="N42" s="102"/>
      <c r="O42" s="102"/>
      <c r="P42" s="102"/>
      <c r="Q42" s="94">
        <f t="shared" si="0"/>
        <v>-285039.59000000008</v>
      </c>
      <c r="R42" s="95">
        <f t="shared" si="1"/>
        <v>298.65386283961436</v>
      </c>
    </row>
    <row r="43" spans="1:18" x14ac:dyDescent="0.35">
      <c r="A43" s="101">
        <v>9</v>
      </c>
      <c r="B43" s="102" t="s">
        <v>57</v>
      </c>
      <c r="C43" s="102" t="s">
        <v>180</v>
      </c>
      <c r="D43" s="102" t="s">
        <v>85</v>
      </c>
      <c r="E43" s="102" t="s">
        <v>223</v>
      </c>
      <c r="F43" s="102" t="s">
        <v>178</v>
      </c>
      <c r="G43" s="102" t="s">
        <v>232</v>
      </c>
      <c r="H43" s="103">
        <v>2825</v>
      </c>
      <c r="I43" s="101">
        <v>2</v>
      </c>
      <c r="J43" s="104">
        <f>บึงกาฬ!F43</f>
        <v>531022.93000000005</v>
      </c>
      <c r="K43" s="105">
        <f>บึงกาฬ!AH43</f>
        <v>597488.77000000014</v>
      </c>
      <c r="L43" s="106">
        <f>บึงกาฬ!AI43</f>
        <v>1026964.89</v>
      </c>
      <c r="M43" s="106">
        <f>บึงกาฬ!AJ43</f>
        <v>1233703.06</v>
      </c>
      <c r="N43" s="102"/>
      <c r="O43" s="102"/>
      <c r="P43" s="102"/>
      <c r="Q43" s="94">
        <f t="shared" si="0"/>
        <v>-206738.17000000004</v>
      </c>
      <c r="R43" s="95">
        <f t="shared" si="1"/>
        <v>363.52739469026551</v>
      </c>
    </row>
    <row r="44" spans="1:18" x14ac:dyDescent="0.35">
      <c r="A44" s="101">
        <v>10</v>
      </c>
      <c r="B44" s="102" t="s">
        <v>57</v>
      </c>
      <c r="C44" s="102" t="s">
        <v>180</v>
      </c>
      <c r="D44" s="102" t="s">
        <v>85</v>
      </c>
      <c r="E44" s="102" t="s">
        <v>223</v>
      </c>
      <c r="F44" s="102" t="s">
        <v>178</v>
      </c>
      <c r="G44" s="102" t="s">
        <v>233</v>
      </c>
      <c r="H44" s="103">
        <v>3497</v>
      </c>
      <c r="I44" s="101">
        <v>3</v>
      </c>
      <c r="J44" s="104">
        <f>บึงกาฬ!F44</f>
        <v>837523.23</v>
      </c>
      <c r="K44" s="105">
        <f>บึงกาฬ!AH44</f>
        <v>825607.92</v>
      </c>
      <c r="L44" s="106">
        <f>บึงกาฬ!AI44</f>
        <v>1533042.9600000002</v>
      </c>
      <c r="M44" s="106">
        <f>บึงกาฬ!AJ44</f>
        <v>1189837.4100000001</v>
      </c>
      <c r="N44" s="102"/>
      <c r="O44" s="102"/>
      <c r="P44" s="102"/>
      <c r="Q44" s="94">
        <f t="shared" si="0"/>
        <v>343205.55000000005</v>
      </c>
      <c r="R44" s="95">
        <f t="shared" si="1"/>
        <v>438.38803545896491</v>
      </c>
    </row>
    <row r="45" spans="1:18" x14ac:dyDescent="0.35">
      <c r="A45" s="101">
        <v>11</v>
      </c>
      <c r="B45" s="102" t="s">
        <v>57</v>
      </c>
      <c r="C45" s="102" t="s">
        <v>180</v>
      </c>
      <c r="D45" s="102" t="s">
        <v>85</v>
      </c>
      <c r="E45" s="102" t="s">
        <v>223</v>
      </c>
      <c r="F45" s="102" t="s">
        <v>178</v>
      </c>
      <c r="G45" s="102" t="s">
        <v>234</v>
      </c>
      <c r="H45" s="103">
        <v>4246</v>
      </c>
      <c r="I45" s="101">
        <v>3</v>
      </c>
      <c r="J45" s="104">
        <f>บึงกาฬ!F45</f>
        <v>51283.66</v>
      </c>
      <c r="K45" s="105">
        <f>บึงกาฬ!AH45</f>
        <v>157110.59</v>
      </c>
      <c r="L45" s="106">
        <f>บึงกาฬ!AI45</f>
        <v>1439460.25</v>
      </c>
      <c r="M45" s="106">
        <f>บึงกาฬ!AJ45</f>
        <v>1529841.59</v>
      </c>
      <c r="N45" s="102" t="s">
        <v>235</v>
      </c>
      <c r="O45" s="102"/>
      <c r="P45" s="102"/>
      <c r="Q45" s="94">
        <f t="shared" si="0"/>
        <v>-90381.340000000084</v>
      </c>
      <c r="R45" s="95">
        <f t="shared" si="1"/>
        <v>339.01560292039568</v>
      </c>
    </row>
    <row r="46" spans="1:18" x14ac:dyDescent="0.35">
      <c r="A46" s="101">
        <v>12</v>
      </c>
      <c r="B46" s="102" t="s">
        <v>57</v>
      </c>
      <c r="C46" s="102" t="s">
        <v>180</v>
      </c>
      <c r="D46" s="102" t="s">
        <v>85</v>
      </c>
      <c r="E46" s="102" t="s">
        <v>223</v>
      </c>
      <c r="F46" s="102" t="s">
        <v>178</v>
      </c>
      <c r="G46" s="102" t="s">
        <v>236</v>
      </c>
      <c r="H46" s="103">
        <v>3019</v>
      </c>
      <c r="I46" s="101">
        <v>3</v>
      </c>
      <c r="J46" s="104">
        <f>บึงกาฬ!F46</f>
        <v>149783.07999999999</v>
      </c>
      <c r="K46" s="105">
        <f>บึงกาฬ!AH46</f>
        <v>81687.069999999992</v>
      </c>
      <c r="L46" s="106">
        <f>บึงกาฬ!AI46</f>
        <v>1500064.8599999999</v>
      </c>
      <c r="M46" s="106">
        <f>บึงกาฬ!AJ46</f>
        <v>1594503.17</v>
      </c>
      <c r="N46" s="102"/>
      <c r="O46" s="102"/>
      <c r="P46" s="102"/>
      <c r="Q46" s="94">
        <f t="shared" si="0"/>
        <v>-94438.310000000056</v>
      </c>
      <c r="R46" s="95">
        <f t="shared" si="1"/>
        <v>496.87474660483599</v>
      </c>
    </row>
    <row r="47" spans="1:18" s="113" customFormat="1" x14ac:dyDescent="0.35">
      <c r="A47" s="107">
        <v>3</v>
      </c>
      <c r="B47" s="108" t="s">
        <v>57</v>
      </c>
      <c r="C47" s="108"/>
      <c r="D47" s="108"/>
      <c r="E47" s="108" t="s">
        <v>75</v>
      </c>
      <c r="F47" s="108"/>
      <c r="G47" s="108" t="s">
        <v>237</v>
      </c>
      <c r="H47" s="114">
        <f>SUM(H36:H46)</f>
        <v>41541</v>
      </c>
      <c r="I47" s="107"/>
      <c r="J47" s="110">
        <f>SUM(J35:J46)</f>
        <v>5741513.8100000005</v>
      </c>
      <c r="K47" s="110">
        <f>SUM(K35:K46)</f>
        <v>4768771.55</v>
      </c>
      <c r="L47" s="110">
        <f>SUM(L35:L46)</f>
        <v>14983182.800000001</v>
      </c>
      <c r="M47" s="110">
        <f>SUM(M35:M46)</f>
        <v>15614751.07</v>
      </c>
      <c r="N47" s="108">
        <v>11</v>
      </c>
      <c r="O47" s="108">
        <v>11</v>
      </c>
      <c r="P47" s="108">
        <f>N47-O47</f>
        <v>0</v>
      </c>
      <c r="Q47" s="111">
        <f t="shared" si="0"/>
        <v>-631568.26999999955</v>
      </c>
      <c r="R47" s="112">
        <f>L47/H47</f>
        <v>360.68421077971163</v>
      </c>
    </row>
    <row r="48" spans="1:18" x14ac:dyDescent="0.35">
      <c r="A48" s="101">
        <v>1</v>
      </c>
      <c r="B48" s="102" t="s">
        <v>57</v>
      </c>
      <c r="C48" s="102" t="s">
        <v>182</v>
      </c>
      <c r="D48" s="102" t="s">
        <v>120</v>
      </c>
      <c r="E48" s="102" t="s">
        <v>238</v>
      </c>
      <c r="F48" s="102" t="s">
        <v>208</v>
      </c>
      <c r="G48" s="102" t="s">
        <v>239</v>
      </c>
      <c r="H48" s="103"/>
      <c r="I48" s="101"/>
      <c r="J48" s="104"/>
      <c r="K48" s="105"/>
      <c r="L48" s="106"/>
      <c r="M48" s="106"/>
      <c r="N48" s="102"/>
      <c r="O48" s="102"/>
      <c r="P48" s="102"/>
    </row>
    <row r="49" spans="1:18" x14ac:dyDescent="0.35">
      <c r="A49" s="101">
        <v>2</v>
      </c>
      <c r="B49" s="102" t="s">
        <v>57</v>
      </c>
      <c r="C49" s="102" t="s">
        <v>182</v>
      </c>
      <c r="D49" s="102" t="s">
        <v>120</v>
      </c>
      <c r="E49" s="102" t="s">
        <v>238</v>
      </c>
      <c r="F49" s="102" t="s">
        <v>178</v>
      </c>
      <c r="G49" s="102" t="s">
        <v>240</v>
      </c>
      <c r="H49" s="103">
        <v>2825</v>
      </c>
      <c r="I49" s="101">
        <v>2</v>
      </c>
      <c r="J49" s="104">
        <f>บึงกาฬ!F47</f>
        <v>386773.5</v>
      </c>
      <c r="K49" s="105">
        <f>บึงกาฬ!AH47</f>
        <v>475255.27</v>
      </c>
      <c r="L49" s="106">
        <f>บึงกาฬ!AI47</f>
        <v>936657.96</v>
      </c>
      <c r="M49" s="106">
        <f>บึงกาฬ!AJ47</f>
        <v>1209855.76</v>
      </c>
      <c r="N49" s="102"/>
      <c r="O49" s="102"/>
      <c r="P49" s="102"/>
      <c r="Q49" s="94">
        <f t="shared" si="0"/>
        <v>-273197.80000000005</v>
      </c>
      <c r="R49" s="95">
        <f t="shared" si="1"/>
        <v>331.56033982300886</v>
      </c>
    </row>
    <row r="50" spans="1:18" x14ac:dyDescent="0.35">
      <c r="A50" s="101">
        <v>3</v>
      </c>
      <c r="B50" s="102" t="s">
        <v>57</v>
      </c>
      <c r="C50" s="102" t="s">
        <v>182</v>
      </c>
      <c r="D50" s="102" t="s">
        <v>120</v>
      </c>
      <c r="E50" s="102" t="s">
        <v>238</v>
      </c>
      <c r="F50" s="102" t="s">
        <v>178</v>
      </c>
      <c r="G50" s="102" t="s">
        <v>241</v>
      </c>
      <c r="H50" s="103">
        <v>3818</v>
      </c>
      <c r="I50" s="101">
        <v>3</v>
      </c>
      <c r="J50" s="104">
        <f>บึงกาฬ!F48</f>
        <v>179440.08</v>
      </c>
      <c r="K50" s="105">
        <f>บึงกาฬ!AH48</f>
        <v>139736.34999999998</v>
      </c>
      <c r="L50" s="106">
        <f>บึงกาฬ!AI48</f>
        <v>831592.5</v>
      </c>
      <c r="M50" s="106">
        <f>บึงกาฬ!AJ48</f>
        <v>1089966.33</v>
      </c>
      <c r="N50" s="102"/>
      <c r="O50" s="102"/>
      <c r="P50" s="102"/>
      <c r="Q50" s="94">
        <f t="shared" si="0"/>
        <v>-258373.83000000007</v>
      </c>
      <c r="R50" s="95">
        <f t="shared" si="1"/>
        <v>217.80840754321633</v>
      </c>
    </row>
    <row r="51" spans="1:18" x14ac:dyDescent="0.35">
      <c r="A51" s="101">
        <v>4</v>
      </c>
      <c r="B51" s="102" t="s">
        <v>57</v>
      </c>
      <c r="C51" s="102" t="s">
        <v>182</v>
      </c>
      <c r="D51" s="102" t="s">
        <v>120</v>
      </c>
      <c r="E51" s="102" t="s">
        <v>238</v>
      </c>
      <c r="F51" s="102" t="s">
        <v>178</v>
      </c>
      <c r="G51" s="102" t="s">
        <v>242</v>
      </c>
      <c r="H51" s="103">
        <v>2042</v>
      </c>
      <c r="I51" s="101">
        <v>2</v>
      </c>
      <c r="J51" s="104">
        <f>บึงกาฬ!F49</f>
        <v>719392.76</v>
      </c>
      <c r="K51" s="105">
        <f>บึงกาฬ!AH49</f>
        <v>727396.12</v>
      </c>
      <c r="L51" s="106">
        <f>บึงกาฬ!AI49</f>
        <v>711762.15999999992</v>
      </c>
      <c r="M51" s="106">
        <f>บึงกาฬ!AJ49</f>
        <v>1073352.42</v>
      </c>
      <c r="N51" s="102"/>
      <c r="O51" s="102"/>
      <c r="P51" s="102"/>
      <c r="Q51" s="94">
        <f t="shared" si="0"/>
        <v>-361590.26</v>
      </c>
      <c r="R51" s="95">
        <f t="shared" si="1"/>
        <v>348.56129285014686</v>
      </c>
    </row>
    <row r="52" spans="1:18" s="113" customFormat="1" x14ac:dyDescent="0.35">
      <c r="A52" s="107">
        <v>4</v>
      </c>
      <c r="B52" s="108" t="s">
        <v>57</v>
      </c>
      <c r="C52" s="108"/>
      <c r="D52" s="108"/>
      <c r="E52" s="108" t="s">
        <v>75</v>
      </c>
      <c r="F52" s="108"/>
      <c r="G52" s="108" t="s">
        <v>243</v>
      </c>
      <c r="H52" s="114">
        <f>SUM(H49:H51)</f>
        <v>8685</v>
      </c>
      <c r="I52" s="107"/>
      <c r="J52" s="110">
        <f>SUM(J48:J51)</f>
        <v>1285606.3399999999</v>
      </c>
      <c r="K52" s="110">
        <f>SUM(K48:K51)</f>
        <v>1342387.74</v>
      </c>
      <c r="L52" s="110">
        <f>SUM(L48:L51)</f>
        <v>2480012.62</v>
      </c>
      <c r="M52" s="110">
        <f>SUM(M48:M51)</f>
        <v>3373174.51</v>
      </c>
      <c r="N52" s="108">
        <v>3</v>
      </c>
      <c r="O52" s="108">
        <v>3</v>
      </c>
      <c r="P52" s="108">
        <f>N52-O52</f>
        <v>0</v>
      </c>
      <c r="Q52" s="111">
        <f t="shared" si="0"/>
        <v>-893161.88999999966</v>
      </c>
      <c r="R52" s="112">
        <f>L52/H52</f>
        <v>285.55125158318941</v>
      </c>
    </row>
    <row r="53" spans="1:18" x14ac:dyDescent="0.35">
      <c r="A53" s="101">
        <v>1</v>
      </c>
      <c r="B53" s="102" t="s">
        <v>57</v>
      </c>
      <c r="C53" s="102" t="s">
        <v>184</v>
      </c>
      <c r="D53" s="102" t="s">
        <v>106</v>
      </c>
      <c r="E53" s="102" t="s">
        <v>244</v>
      </c>
      <c r="F53" s="102" t="s">
        <v>208</v>
      </c>
      <c r="G53" s="102" t="s">
        <v>245</v>
      </c>
      <c r="H53" s="103"/>
      <c r="I53" s="101"/>
      <c r="J53" s="104"/>
      <c r="K53" s="105"/>
      <c r="L53" s="106"/>
      <c r="M53" s="106"/>
      <c r="N53" s="102"/>
      <c r="O53" s="102"/>
      <c r="P53" s="102"/>
    </row>
    <row r="54" spans="1:18" x14ac:dyDescent="0.35">
      <c r="A54" s="101">
        <v>2</v>
      </c>
      <c r="B54" s="102" t="s">
        <v>57</v>
      </c>
      <c r="C54" s="102" t="s">
        <v>184</v>
      </c>
      <c r="D54" s="102" t="s">
        <v>106</v>
      </c>
      <c r="E54" s="102" t="s">
        <v>244</v>
      </c>
      <c r="F54" s="102" t="s">
        <v>178</v>
      </c>
      <c r="G54" s="102" t="s">
        <v>246</v>
      </c>
      <c r="H54" s="103">
        <v>2916</v>
      </c>
      <c r="I54" s="101">
        <v>2</v>
      </c>
      <c r="J54" s="104">
        <f>บึงกาฬ!F50</f>
        <v>651164.31999999995</v>
      </c>
      <c r="K54" s="105">
        <f>บึงกาฬ!AH50</f>
        <v>428455.58999999997</v>
      </c>
      <c r="L54" s="106">
        <f>บึงกาฬ!AI50</f>
        <v>1783440.1400000001</v>
      </c>
      <c r="M54" s="106">
        <f>บึงกาฬ!AJ50</f>
        <v>1538538.6700000002</v>
      </c>
      <c r="N54" s="102"/>
      <c r="O54" s="102"/>
      <c r="P54" s="102"/>
      <c r="Q54" s="94">
        <f t="shared" si="0"/>
        <v>244901.46999999997</v>
      </c>
      <c r="R54" s="95">
        <f t="shared" si="1"/>
        <v>611.60498628257892</v>
      </c>
    </row>
    <row r="55" spans="1:18" x14ac:dyDescent="0.35">
      <c r="A55" s="101">
        <v>3</v>
      </c>
      <c r="B55" s="102" t="s">
        <v>57</v>
      </c>
      <c r="C55" s="102" t="s">
        <v>184</v>
      </c>
      <c r="D55" s="102" t="s">
        <v>106</v>
      </c>
      <c r="E55" s="102" t="s">
        <v>244</v>
      </c>
      <c r="F55" s="102" t="s">
        <v>178</v>
      </c>
      <c r="G55" s="102" t="s">
        <v>247</v>
      </c>
      <c r="H55" s="103">
        <v>9798</v>
      </c>
      <c r="I55" s="101">
        <v>5</v>
      </c>
      <c r="J55" s="104">
        <f>บึงกาฬ!F51</f>
        <v>2203616.7799999998</v>
      </c>
      <c r="K55" s="105">
        <f>บึงกาฬ!AH51</f>
        <v>2160465.1399999997</v>
      </c>
      <c r="L55" s="106">
        <f>บึงกาฬ!AI51</f>
        <v>3859424.4300000006</v>
      </c>
      <c r="M55" s="106">
        <f>บึงกาฬ!AJ51</f>
        <v>3082158.79</v>
      </c>
      <c r="N55" s="102"/>
      <c r="O55" s="102"/>
      <c r="P55" s="102"/>
      <c r="Q55" s="94">
        <f t="shared" si="0"/>
        <v>777265.6400000006</v>
      </c>
      <c r="R55" s="95">
        <f t="shared" si="1"/>
        <v>393.89920698101662</v>
      </c>
    </row>
    <row r="56" spans="1:18" x14ac:dyDescent="0.35">
      <c r="A56" s="101">
        <v>4</v>
      </c>
      <c r="B56" s="102" t="s">
        <v>57</v>
      </c>
      <c r="C56" s="102" t="s">
        <v>184</v>
      </c>
      <c r="D56" s="102" t="s">
        <v>106</v>
      </c>
      <c r="E56" s="102" t="s">
        <v>244</v>
      </c>
      <c r="F56" s="102" t="s">
        <v>178</v>
      </c>
      <c r="G56" s="102" t="s">
        <v>248</v>
      </c>
      <c r="H56" s="103">
        <v>4843</v>
      </c>
      <c r="I56" s="101">
        <v>4</v>
      </c>
      <c r="J56" s="104">
        <f>บึงกาฬ!F52</f>
        <v>162688.29</v>
      </c>
      <c r="K56" s="105">
        <f>บึงกาฬ!AH52</f>
        <v>133168.21000000002</v>
      </c>
      <c r="L56" s="106">
        <f>บึงกาฬ!AI52</f>
        <v>2520386.6100000003</v>
      </c>
      <c r="M56" s="106">
        <f>บึงกาฬ!AJ52</f>
        <v>2257424.42</v>
      </c>
      <c r="N56" s="102"/>
      <c r="O56" s="102"/>
      <c r="P56" s="102"/>
      <c r="Q56" s="94">
        <f t="shared" si="0"/>
        <v>262962.19000000041</v>
      </c>
      <c r="R56" s="95">
        <f t="shared" si="1"/>
        <v>520.41846169729513</v>
      </c>
    </row>
    <row r="57" spans="1:18" x14ac:dyDescent="0.35">
      <c r="A57" s="101">
        <v>5</v>
      </c>
      <c r="B57" s="102" t="s">
        <v>57</v>
      </c>
      <c r="C57" s="102" t="s">
        <v>184</v>
      </c>
      <c r="D57" s="102" t="s">
        <v>106</v>
      </c>
      <c r="E57" s="102" t="s">
        <v>244</v>
      </c>
      <c r="F57" s="102" t="s">
        <v>178</v>
      </c>
      <c r="G57" s="102" t="s">
        <v>249</v>
      </c>
      <c r="H57" s="103">
        <v>5611</v>
      </c>
      <c r="I57" s="101">
        <v>4</v>
      </c>
      <c r="J57" s="104">
        <f>บึงกาฬ!F53</f>
        <v>720969.49</v>
      </c>
      <c r="K57" s="105">
        <f>บึงกาฬ!AH53</f>
        <v>162700.70999999996</v>
      </c>
      <c r="L57" s="106">
        <f>บึงกาฬ!AI53</f>
        <v>2341462.0299999998</v>
      </c>
      <c r="M57" s="106">
        <f>บึงกาฬ!AJ53</f>
        <v>2285220.7999999998</v>
      </c>
      <c r="N57" s="102"/>
      <c r="O57" s="102"/>
      <c r="P57" s="102"/>
      <c r="Q57" s="94">
        <f t="shared" si="0"/>
        <v>56241.229999999981</v>
      </c>
      <c r="R57" s="95">
        <f t="shared" si="1"/>
        <v>417.29852610942788</v>
      </c>
    </row>
    <row r="58" spans="1:18" s="113" customFormat="1" x14ac:dyDescent="0.35">
      <c r="A58" s="107">
        <v>5</v>
      </c>
      <c r="B58" s="108" t="s">
        <v>57</v>
      </c>
      <c r="C58" s="108"/>
      <c r="D58" s="108"/>
      <c r="E58" s="108" t="s">
        <v>75</v>
      </c>
      <c r="F58" s="108"/>
      <c r="G58" s="108" t="s">
        <v>250</v>
      </c>
      <c r="H58" s="114">
        <f>SUM(H54:H57)</f>
        <v>23168</v>
      </c>
      <c r="I58" s="107"/>
      <c r="J58" s="110">
        <f>SUM(J53:J57)</f>
        <v>3738438.88</v>
      </c>
      <c r="K58" s="110">
        <f>SUM(K53:K57)</f>
        <v>2884789.6499999994</v>
      </c>
      <c r="L58" s="110">
        <f>SUM(L53:L57)</f>
        <v>10504713.210000001</v>
      </c>
      <c r="M58" s="110">
        <f>SUM(M53:M57)</f>
        <v>9163342.6799999997</v>
      </c>
      <c r="N58" s="108">
        <v>4</v>
      </c>
      <c r="O58" s="108">
        <v>4</v>
      </c>
      <c r="P58" s="108">
        <f>N58-O58</f>
        <v>0</v>
      </c>
      <c r="Q58" s="111">
        <f t="shared" si="0"/>
        <v>1341370.5300000012</v>
      </c>
      <c r="R58" s="112">
        <f>L58/H58</f>
        <v>453.41476217196134</v>
      </c>
    </row>
    <row r="59" spans="1:18" x14ac:dyDescent="0.35">
      <c r="A59" s="101">
        <v>1</v>
      </c>
      <c r="B59" s="102" t="s">
        <v>57</v>
      </c>
      <c r="C59" s="102" t="s">
        <v>186</v>
      </c>
      <c r="D59" s="102" t="s">
        <v>99</v>
      </c>
      <c r="E59" s="102" t="s">
        <v>251</v>
      </c>
      <c r="F59" s="102" t="s">
        <v>208</v>
      </c>
      <c r="G59" s="102" t="s">
        <v>252</v>
      </c>
      <c r="H59" s="103"/>
      <c r="I59" s="101"/>
      <c r="J59" s="104"/>
      <c r="K59" s="105"/>
      <c r="L59" s="106"/>
      <c r="M59" s="106"/>
      <c r="N59" s="102"/>
      <c r="O59" s="102"/>
      <c r="P59" s="102"/>
    </row>
    <row r="60" spans="1:18" s="121" customFormat="1" x14ac:dyDescent="0.35">
      <c r="A60" s="115">
        <v>2</v>
      </c>
      <c r="B60" s="116" t="s">
        <v>57</v>
      </c>
      <c r="C60" s="116" t="s">
        <v>186</v>
      </c>
      <c r="D60" s="116" t="s">
        <v>99</v>
      </c>
      <c r="E60" s="116" t="s">
        <v>251</v>
      </c>
      <c r="F60" s="116" t="s">
        <v>178</v>
      </c>
      <c r="G60" s="116" t="s">
        <v>253</v>
      </c>
      <c r="H60" s="117">
        <v>2845</v>
      </c>
      <c r="I60" s="115">
        <v>2</v>
      </c>
      <c r="J60" s="106">
        <f>บึงกาฬ!F54</f>
        <v>1334135.96</v>
      </c>
      <c r="K60" s="118">
        <f>บึงกาฬ!AH54</f>
        <v>1380147.02</v>
      </c>
      <c r="L60" s="106">
        <f>บึงกาฬ!AI54</f>
        <v>2163846.92</v>
      </c>
      <c r="M60" s="106">
        <f>บึงกาฬ!AJ54</f>
        <v>1535578.44</v>
      </c>
      <c r="N60" s="116"/>
      <c r="O60" s="116"/>
      <c r="P60" s="116"/>
      <c r="Q60" s="119">
        <f t="shared" si="0"/>
        <v>628268.48</v>
      </c>
      <c r="R60" s="120">
        <f t="shared" si="1"/>
        <v>760.57888224956059</v>
      </c>
    </row>
    <row r="61" spans="1:18" x14ac:dyDescent="0.35">
      <c r="A61" s="101">
        <v>3</v>
      </c>
      <c r="B61" s="102" t="s">
        <v>57</v>
      </c>
      <c r="C61" s="102" t="s">
        <v>186</v>
      </c>
      <c r="D61" s="102" t="s">
        <v>99</v>
      </c>
      <c r="E61" s="102" t="s">
        <v>251</v>
      </c>
      <c r="F61" s="102" t="s">
        <v>178</v>
      </c>
      <c r="G61" s="102" t="s">
        <v>254</v>
      </c>
      <c r="H61" s="103">
        <v>4775</v>
      </c>
      <c r="I61" s="101">
        <v>4</v>
      </c>
      <c r="J61" s="106">
        <f>บึงกาฬ!F55</f>
        <v>3865647.96</v>
      </c>
      <c r="K61" s="118">
        <f>บึงกาฬ!AH55</f>
        <v>-2591350.92</v>
      </c>
      <c r="L61" s="106">
        <f>บึงกาฬ!AI55</f>
        <v>995587.91999999993</v>
      </c>
      <c r="M61" s="106">
        <f>บึงกาฬ!AJ55</f>
        <v>5109915.46</v>
      </c>
      <c r="N61" s="102"/>
      <c r="O61" s="102"/>
      <c r="P61" s="102"/>
      <c r="Q61" s="94">
        <f t="shared" si="0"/>
        <v>-4114327.54</v>
      </c>
      <c r="R61" s="95">
        <f t="shared" si="1"/>
        <v>208.50008795811516</v>
      </c>
    </row>
    <row r="62" spans="1:18" x14ac:dyDescent="0.35">
      <c r="A62" s="101">
        <v>4</v>
      </c>
      <c r="B62" s="102" t="s">
        <v>57</v>
      </c>
      <c r="C62" s="102" t="s">
        <v>186</v>
      </c>
      <c r="D62" s="102" t="s">
        <v>99</v>
      </c>
      <c r="E62" s="102" t="s">
        <v>251</v>
      </c>
      <c r="F62" s="102" t="s">
        <v>178</v>
      </c>
      <c r="G62" s="102" t="s">
        <v>255</v>
      </c>
      <c r="H62" s="103">
        <v>2422</v>
      </c>
      <c r="I62" s="101">
        <v>2</v>
      </c>
      <c r="J62" s="106">
        <f>บึงกาฬ!F56</f>
        <v>643893.23</v>
      </c>
      <c r="K62" s="248">
        <f>บึงกาฬ!AH56</f>
        <v>308326.82999999996</v>
      </c>
      <c r="L62" s="106">
        <f>บึงกาฬ!AI56</f>
        <v>1369538.1800000002</v>
      </c>
      <c r="M62" s="106">
        <f>บึงกาฬ!AJ56</f>
        <v>1198243.7799999998</v>
      </c>
      <c r="N62" s="102"/>
      <c r="O62" s="102"/>
      <c r="P62" s="102"/>
      <c r="Q62" s="94">
        <f t="shared" si="0"/>
        <v>171294.40000000037</v>
      </c>
      <c r="R62" s="95">
        <f t="shared" si="1"/>
        <v>565.45754748142042</v>
      </c>
    </row>
    <row r="63" spans="1:18" x14ac:dyDescent="0.35">
      <c r="A63" s="101">
        <v>5</v>
      </c>
      <c r="B63" s="102" t="s">
        <v>57</v>
      </c>
      <c r="C63" s="102" t="s">
        <v>186</v>
      </c>
      <c r="D63" s="102" t="s">
        <v>99</v>
      </c>
      <c r="E63" s="102" t="s">
        <v>251</v>
      </c>
      <c r="F63" s="102" t="s">
        <v>178</v>
      </c>
      <c r="G63" s="102" t="s">
        <v>256</v>
      </c>
      <c r="H63" s="103">
        <v>4314</v>
      </c>
      <c r="I63" s="101">
        <v>3</v>
      </c>
      <c r="J63" s="106">
        <f>บึงกาฬ!F57</f>
        <v>872660.41</v>
      </c>
      <c r="K63" s="106">
        <f>บึงกาฬ!AH57</f>
        <v>816515.58000000007</v>
      </c>
      <c r="L63" s="106">
        <f>บึงกาฬ!AI57</f>
        <v>1770528.56</v>
      </c>
      <c r="M63" s="106">
        <f>บึงกาฬ!AJ57</f>
        <v>1819372.73</v>
      </c>
      <c r="N63" s="102"/>
      <c r="O63" s="102"/>
      <c r="P63" s="102"/>
      <c r="Q63" s="94">
        <f t="shared" si="0"/>
        <v>-48844.169999999925</v>
      </c>
      <c r="R63" s="95">
        <f t="shared" si="1"/>
        <v>410.41459434399633</v>
      </c>
    </row>
    <row r="64" spans="1:18" x14ac:dyDescent="0.35">
      <c r="A64" s="101">
        <v>6</v>
      </c>
      <c r="B64" s="102" t="s">
        <v>57</v>
      </c>
      <c r="C64" s="102" t="s">
        <v>186</v>
      </c>
      <c r="D64" s="102" t="s">
        <v>99</v>
      </c>
      <c r="E64" s="102" t="s">
        <v>251</v>
      </c>
      <c r="F64" s="102" t="s">
        <v>178</v>
      </c>
      <c r="G64" s="102" t="s">
        <v>257</v>
      </c>
      <c r="H64" s="103">
        <v>3240</v>
      </c>
      <c r="I64" s="101">
        <v>3</v>
      </c>
      <c r="J64" s="106">
        <f>บึงกาฬ!F58</f>
        <v>391286.14</v>
      </c>
      <c r="K64" s="106">
        <f>บึงกาฬ!AH58</f>
        <v>255362.20000000004</v>
      </c>
      <c r="L64" s="106">
        <f>บึงกาฬ!AI58</f>
        <v>1796161.4</v>
      </c>
      <c r="M64" s="106">
        <f>บึงกาฬ!AJ58</f>
        <v>1715882.71</v>
      </c>
      <c r="N64" s="102"/>
      <c r="O64" s="102"/>
      <c r="P64" s="102"/>
      <c r="Q64" s="94">
        <f t="shared" si="0"/>
        <v>80278.689999999944</v>
      </c>
      <c r="R64" s="95">
        <f t="shared" si="1"/>
        <v>554.37080246913581</v>
      </c>
    </row>
    <row r="65" spans="1:18" s="121" customFormat="1" x14ac:dyDescent="0.35">
      <c r="A65" s="115">
        <v>7</v>
      </c>
      <c r="B65" s="116" t="s">
        <v>57</v>
      </c>
      <c r="C65" s="116" t="s">
        <v>186</v>
      </c>
      <c r="D65" s="116" t="s">
        <v>99</v>
      </c>
      <c r="E65" s="116" t="s">
        <v>251</v>
      </c>
      <c r="F65" s="116" t="s">
        <v>178</v>
      </c>
      <c r="G65" s="116" t="s">
        <v>258</v>
      </c>
      <c r="H65" s="117">
        <v>1140</v>
      </c>
      <c r="I65" s="115">
        <v>1</v>
      </c>
      <c r="J65" s="106">
        <f>บึงกาฬ!F59</f>
        <v>441250.07</v>
      </c>
      <c r="K65" s="106">
        <f>บึงกาฬ!AH59</f>
        <v>286318.56</v>
      </c>
      <c r="L65" s="106">
        <f>บึงกาฬ!AI59</f>
        <v>677413.99</v>
      </c>
      <c r="M65" s="106">
        <f>บึงกาฬ!AJ59</f>
        <v>616815.17999999993</v>
      </c>
      <c r="N65" s="116"/>
      <c r="O65" s="116"/>
      <c r="P65" s="116"/>
      <c r="Q65" s="119">
        <f t="shared" si="0"/>
        <v>60598.810000000056</v>
      </c>
      <c r="R65" s="120">
        <f t="shared" si="1"/>
        <v>594.22279824561406</v>
      </c>
    </row>
    <row r="66" spans="1:18" s="113" customFormat="1" x14ac:dyDescent="0.35">
      <c r="A66" s="107">
        <v>6</v>
      </c>
      <c r="B66" s="108" t="s">
        <v>57</v>
      </c>
      <c r="C66" s="108"/>
      <c r="D66" s="108"/>
      <c r="E66" s="108" t="s">
        <v>75</v>
      </c>
      <c r="F66" s="108"/>
      <c r="G66" s="108" t="s">
        <v>259</v>
      </c>
      <c r="H66" s="114">
        <f>SUM(H59:H65)</f>
        <v>18736</v>
      </c>
      <c r="I66" s="107"/>
      <c r="J66" s="110">
        <f>SUM(J59:J65)</f>
        <v>7548873.7700000005</v>
      </c>
      <c r="K66" s="110">
        <f>SUM(K59:K65)</f>
        <v>455319.27000000014</v>
      </c>
      <c r="L66" s="110">
        <f>SUM(L59:L65)</f>
        <v>8773076.9700000007</v>
      </c>
      <c r="M66" s="110">
        <f>SUM(M59:M65)</f>
        <v>11995808.300000001</v>
      </c>
      <c r="N66" s="108">
        <v>6</v>
      </c>
      <c r="O66" s="108">
        <v>6</v>
      </c>
      <c r="P66" s="108">
        <f>N66-O66</f>
        <v>0</v>
      </c>
      <c r="Q66" s="111">
        <f t="shared" si="0"/>
        <v>-3222731.33</v>
      </c>
      <c r="R66" s="112">
        <f>L66/H66</f>
        <v>468.24706287361232</v>
      </c>
    </row>
    <row r="67" spans="1:18" x14ac:dyDescent="0.35">
      <c r="A67" s="101">
        <v>1</v>
      </c>
      <c r="B67" s="102" t="s">
        <v>57</v>
      </c>
      <c r="C67" s="102" t="s">
        <v>188</v>
      </c>
      <c r="D67" s="102" t="s">
        <v>78</v>
      </c>
      <c r="E67" s="102" t="s">
        <v>260</v>
      </c>
      <c r="F67" s="102" t="s">
        <v>208</v>
      </c>
      <c r="G67" s="102" t="s">
        <v>261</v>
      </c>
      <c r="H67" s="103"/>
      <c r="I67" s="101"/>
      <c r="J67" s="104"/>
      <c r="K67" s="105"/>
      <c r="L67" s="106"/>
      <c r="M67" s="106"/>
      <c r="N67" s="102"/>
      <c r="O67" s="102"/>
      <c r="P67" s="102"/>
    </row>
    <row r="68" spans="1:18" x14ac:dyDescent="0.35">
      <c r="A68" s="101">
        <v>2</v>
      </c>
      <c r="B68" s="102" t="s">
        <v>57</v>
      </c>
      <c r="C68" s="102" t="s">
        <v>188</v>
      </c>
      <c r="D68" s="102" t="s">
        <v>78</v>
      </c>
      <c r="E68" s="102" t="s">
        <v>260</v>
      </c>
      <c r="F68" s="102" t="s">
        <v>178</v>
      </c>
      <c r="G68" s="102" t="s">
        <v>1416</v>
      </c>
      <c r="H68" s="103">
        <v>3670</v>
      </c>
      <c r="I68" s="101">
        <v>3</v>
      </c>
      <c r="J68" s="104">
        <f>บึงกาฬ!F60</f>
        <v>640450.6</v>
      </c>
      <c r="K68" s="105">
        <f>บึงกาฬ!AH60</f>
        <v>56957.599999999977</v>
      </c>
      <c r="L68" s="106">
        <f>บึงกาฬ!AI60</f>
        <v>1801794.12</v>
      </c>
      <c r="M68" s="106">
        <f>บึงกาฬ!AJ60</f>
        <v>1413753.6300000001</v>
      </c>
      <c r="N68" s="102"/>
      <c r="O68" s="102"/>
      <c r="P68" s="102"/>
      <c r="Q68" s="94">
        <f t="shared" si="0"/>
        <v>388040.49</v>
      </c>
      <c r="R68" s="95">
        <f t="shared" si="1"/>
        <v>490.95207629427796</v>
      </c>
    </row>
    <row r="69" spans="1:18" x14ac:dyDescent="0.35">
      <c r="A69" s="101">
        <v>3</v>
      </c>
      <c r="B69" s="102" t="s">
        <v>57</v>
      </c>
      <c r="C69" s="102" t="s">
        <v>188</v>
      </c>
      <c r="D69" s="102" t="s">
        <v>78</v>
      </c>
      <c r="E69" s="102" t="s">
        <v>260</v>
      </c>
      <c r="F69" s="102" t="s">
        <v>178</v>
      </c>
      <c r="G69" s="102" t="s">
        <v>263</v>
      </c>
      <c r="H69" s="103">
        <v>3487</v>
      </c>
      <c r="I69" s="101">
        <v>3</v>
      </c>
      <c r="J69" s="104">
        <f>บึงกาฬ!F61</f>
        <v>1108791.07</v>
      </c>
      <c r="K69" s="105">
        <f>บึงกาฬ!AH61</f>
        <v>1031641.3300000001</v>
      </c>
      <c r="L69" s="106">
        <f>บึงกาฬ!AI61</f>
        <v>2444954.27</v>
      </c>
      <c r="M69" s="106">
        <f>บึงกาฬ!AJ61</f>
        <v>1786293.7</v>
      </c>
      <c r="N69" s="102"/>
      <c r="O69" s="102"/>
      <c r="P69" s="102"/>
      <c r="Q69" s="94">
        <f t="shared" si="0"/>
        <v>658660.57000000007</v>
      </c>
      <c r="R69" s="95">
        <f t="shared" si="1"/>
        <v>701.16268138801263</v>
      </c>
    </row>
    <row r="70" spans="1:18" x14ac:dyDescent="0.35">
      <c r="A70" s="101">
        <v>4</v>
      </c>
      <c r="B70" s="102" t="s">
        <v>57</v>
      </c>
      <c r="C70" s="102" t="s">
        <v>188</v>
      </c>
      <c r="D70" s="102" t="s">
        <v>78</v>
      </c>
      <c r="E70" s="102" t="s">
        <v>260</v>
      </c>
      <c r="F70" s="102" t="s">
        <v>178</v>
      </c>
      <c r="G70" s="102" t="s">
        <v>264</v>
      </c>
      <c r="H70" s="103">
        <v>6286</v>
      </c>
      <c r="I70" s="101">
        <v>5</v>
      </c>
      <c r="J70" s="104">
        <f>บึงกาฬ!F62</f>
        <v>655449.76</v>
      </c>
      <c r="K70" s="105">
        <f>บึงกาฬ!AH62</f>
        <v>-423844.62000000011</v>
      </c>
      <c r="L70" s="106">
        <f>บึงกาฬ!AI62</f>
        <v>2577606.91</v>
      </c>
      <c r="M70" s="106">
        <f>บึงกาฬ!AJ62</f>
        <v>1995787.5</v>
      </c>
      <c r="N70" s="102"/>
      <c r="O70" s="102"/>
      <c r="P70" s="102"/>
      <c r="Q70" s="94">
        <f t="shared" si="0"/>
        <v>581819.41000000015</v>
      </c>
      <c r="R70" s="95">
        <f t="shared" si="1"/>
        <v>410.05518771874006</v>
      </c>
    </row>
    <row r="71" spans="1:18" x14ac:dyDescent="0.35">
      <c r="A71" s="101">
        <v>5</v>
      </c>
      <c r="B71" s="102" t="s">
        <v>57</v>
      </c>
      <c r="C71" s="102" t="s">
        <v>188</v>
      </c>
      <c r="D71" s="102" t="s">
        <v>78</v>
      </c>
      <c r="E71" s="102" t="s">
        <v>260</v>
      </c>
      <c r="F71" s="102" t="s">
        <v>178</v>
      </c>
      <c r="G71" s="102" t="s">
        <v>265</v>
      </c>
      <c r="H71" s="103">
        <v>3436</v>
      </c>
      <c r="I71" s="101">
        <v>3</v>
      </c>
      <c r="J71" s="104">
        <f>บึงกาฬ!F63</f>
        <v>663292.89</v>
      </c>
      <c r="K71" s="105">
        <f>บึงกาฬ!AH63</f>
        <v>425753.13</v>
      </c>
      <c r="L71" s="106">
        <f>บึงกาฬ!AI63</f>
        <v>1436579.76</v>
      </c>
      <c r="M71" s="106">
        <f>บึงกาฬ!AJ63</f>
        <v>870840.39999999991</v>
      </c>
      <c r="N71" s="102"/>
      <c r="O71" s="102"/>
      <c r="P71" s="102"/>
      <c r="Q71" s="94">
        <f t="shared" ref="Q71:Q134" si="2">L71-M71</f>
        <v>565739.3600000001</v>
      </c>
      <c r="R71" s="95">
        <f t="shared" ref="R71:R134" si="3">L71/H71</f>
        <v>418.09655413271247</v>
      </c>
    </row>
    <row r="72" spans="1:18" x14ac:dyDescent="0.35">
      <c r="A72" s="101">
        <v>6</v>
      </c>
      <c r="B72" s="102" t="s">
        <v>57</v>
      </c>
      <c r="C72" s="102" t="s">
        <v>188</v>
      </c>
      <c r="D72" s="102" t="s">
        <v>78</v>
      </c>
      <c r="E72" s="102" t="s">
        <v>260</v>
      </c>
      <c r="F72" s="102" t="s">
        <v>178</v>
      </c>
      <c r="G72" s="102" t="s">
        <v>266</v>
      </c>
      <c r="H72" s="103">
        <v>3629</v>
      </c>
      <c r="I72" s="101">
        <v>3</v>
      </c>
      <c r="J72" s="104">
        <f>บึงกาฬ!F64</f>
        <v>563035.82999999996</v>
      </c>
      <c r="K72" s="105">
        <f>บึงกาฬ!AH64</f>
        <v>502351.15999999992</v>
      </c>
      <c r="L72" s="106">
        <f>บึงกาฬ!AI64</f>
        <v>1923811.66</v>
      </c>
      <c r="M72" s="106">
        <f>บึงกาฬ!AJ64</f>
        <v>1442833.1300000001</v>
      </c>
      <c r="N72" s="102"/>
      <c r="O72" s="102"/>
      <c r="P72" s="102"/>
      <c r="Q72" s="94">
        <f t="shared" si="2"/>
        <v>480978.5299999998</v>
      </c>
      <c r="R72" s="95">
        <f t="shared" si="3"/>
        <v>530.12170294847067</v>
      </c>
    </row>
    <row r="73" spans="1:18" x14ac:dyDescent="0.35">
      <c r="A73" s="101">
        <v>7</v>
      </c>
      <c r="B73" s="102" t="s">
        <v>57</v>
      </c>
      <c r="C73" s="102" t="s">
        <v>188</v>
      </c>
      <c r="D73" s="102" t="s">
        <v>78</v>
      </c>
      <c r="E73" s="102" t="s">
        <v>260</v>
      </c>
      <c r="F73" s="102" t="s">
        <v>178</v>
      </c>
      <c r="G73" s="102" t="s">
        <v>267</v>
      </c>
      <c r="H73" s="103">
        <v>4573</v>
      </c>
      <c r="I73" s="101">
        <v>4</v>
      </c>
      <c r="J73" s="104">
        <f>บึงกาฬ!F65</f>
        <v>1012076.88</v>
      </c>
      <c r="K73" s="105">
        <f>บึงกาฬ!AH65</f>
        <v>743576.94</v>
      </c>
      <c r="L73" s="106">
        <f>บึงกาฬ!AI65</f>
        <v>2183147.62</v>
      </c>
      <c r="M73" s="106">
        <f>บึงกาฬ!AJ65</f>
        <v>1767175.72</v>
      </c>
      <c r="N73" s="102"/>
      <c r="O73" s="102"/>
      <c r="P73" s="102"/>
      <c r="Q73" s="94">
        <f t="shared" si="2"/>
        <v>415971.90000000014</v>
      </c>
      <c r="R73" s="95">
        <f t="shared" si="3"/>
        <v>477.39943581893726</v>
      </c>
    </row>
    <row r="74" spans="1:18" s="113" customFormat="1" x14ac:dyDescent="0.35">
      <c r="A74" s="107">
        <v>7</v>
      </c>
      <c r="B74" s="108" t="s">
        <v>57</v>
      </c>
      <c r="C74" s="108"/>
      <c r="D74" s="108"/>
      <c r="E74" s="108" t="s">
        <v>75</v>
      </c>
      <c r="F74" s="108"/>
      <c r="G74" s="108" t="s">
        <v>268</v>
      </c>
      <c r="H74" s="114">
        <f>SUM(H67:H73)</f>
        <v>25081</v>
      </c>
      <c r="I74" s="107"/>
      <c r="J74" s="110">
        <f>SUM(J67:J73)</f>
        <v>4643097.03</v>
      </c>
      <c r="K74" s="110">
        <f>SUM(K67:K73)</f>
        <v>2336435.54</v>
      </c>
      <c r="L74" s="110">
        <f>SUM(L67:L73)</f>
        <v>12367894.34</v>
      </c>
      <c r="M74" s="110">
        <f>SUM(M67:M73)</f>
        <v>9276684.0800000001</v>
      </c>
      <c r="N74" s="108">
        <v>6</v>
      </c>
      <c r="O74" s="108">
        <v>6</v>
      </c>
      <c r="P74" s="108">
        <f>N74-O74</f>
        <v>0</v>
      </c>
      <c r="Q74" s="111">
        <f>L74-M74</f>
        <v>3091210.26</v>
      </c>
      <c r="R74" s="112">
        <f>L74/H74</f>
        <v>493.11807104979863</v>
      </c>
    </row>
    <row r="75" spans="1:18" x14ac:dyDescent="0.35">
      <c r="A75" s="101">
        <v>1</v>
      </c>
      <c r="B75" s="102" t="s">
        <v>57</v>
      </c>
      <c r="C75" s="102" t="s">
        <v>190</v>
      </c>
      <c r="D75" s="102" t="s">
        <v>113</v>
      </c>
      <c r="E75" s="102" t="s">
        <v>269</v>
      </c>
      <c r="F75" s="102" t="s">
        <v>208</v>
      </c>
      <c r="G75" s="102" t="s">
        <v>270</v>
      </c>
      <c r="H75" s="103"/>
      <c r="I75" s="101"/>
      <c r="J75" s="104"/>
      <c r="K75" s="105"/>
      <c r="L75" s="106"/>
      <c r="M75" s="106"/>
      <c r="N75" s="102"/>
      <c r="O75" s="102"/>
      <c r="P75" s="102"/>
    </row>
    <row r="76" spans="1:18" x14ac:dyDescent="0.35">
      <c r="A76" s="101">
        <v>2</v>
      </c>
      <c r="B76" s="102" t="s">
        <v>57</v>
      </c>
      <c r="C76" s="102" t="s">
        <v>190</v>
      </c>
      <c r="D76" s="102" t="s">
        <v>113</v>
      </c>
      <c r="E76" s="102" t="s">
        <v>269</v>
      </c>
      <c r="F76" s="102" t="s">
        <v>178</v>
      </c>
      <c r="G76" s="102" t="s">
        <v>271</v>
      </c>
      <c r="H76" s="103">
        <v>5752</v>
      </c>
      <c r="I76" s="101">
        <v>4</v>
      </c>
      <c r="J76" s="104">
        <f>บึงกาฬ!F66</f>
        <v>560492.38</v>
      </c>
      <c r="K76" s="105">
        <f>บึงกาฬ!AH66</f>
        <v>420657.63000000006</v>
      </c>
      <c r="L76" s="105">
        <f>บึงกาฬ!AI66</f>
        <v>1448677.91</v>
      </c>
      <c r="M76" s="105">
        <f>บึงกาฬ!AJ66</f>
        <v>1448541.4000000001</v>
      </c>
      <c r="N76" s="102"/>
      <c r="O76" s="102"/>
      <c r="P76" s="102"/>
      <c r="Q76" s="94">
        <f t="shared" si="2"/>
        <v>136.50999999977648</v>
      </c>
      <c r="R76" s="95">
        <f t="shared" si="3"/>
        <v>251.85638212795547</v>
      </c>
    </row>
    <row r="77" spans="1:18" x14ac:dyDescent="0.35">
      <c r="A77" s="101">
        <v>3</v>
      </c>
      <c r="B77" s="102" t="s">
        <v>57</v>
      </c>
      <c r="C77" s="102" t="s">
        <v>190</v>
      </c>
      <c r="D77" s="102" t="s">
        <v>113</v>
      </c>
      <c r="E77" s="102" t="s">
        <v>269</v>
      </c>
      <c r="F77" s="102" t="s">
        <v>178</v>
      </c>
      <c r="G77" s="102" t="s">
        <v>272</v>
      </c>
      <c r="H77" s="103">
        <v>4383</v>
      </c>
      <c r="I77" s="101">
        <v>3</v>
      </c>
      <c r="J77" s="104">
        <f>บึงกาฬ!F67</f>
        <v>530385.97</v>
      </c>
      <c r="K77" s="105">
        <f>บึงกาฬ!AH67</f>
        <v>553050</v>
      </c>
      <c r="L77" s="105">
        <f>บึงกาฬ!AI67</f>
        <v>1096836.08</v>
      </c>
      <c r="M77" s="105">
        <f>บึงกาฬ!AJ67</f>
        <v>852460.3</v>
      </c>
      <c r="N77" s="102"/>
      <c r="O77" s="102"/>
      <c r="P77" s="102"/>
      <c r="Q77" s="94">
        <f t="shared" si="2"/>
        <v>244375.78000000003</v>
      </c>
      <c r="R77" s="95">
        <f t="shared" si="3"/>
        <v>250.24779374857405</v>
      </c>
    </row>
    <row r="78" spans="1:18" x14ac:dyDescent="0.35">
      <c r="A78" s="101">
        <v>4</v>
      </c>
      <c r="B78" s="102" t="s">
        <v>57</v>
      </c>
      <c r="C78" s="102" t="s">
        <v>190</v>
      </c>
      <c r="D78" s="102" t="s">
        <v>113</v>
      </c>
      <c r="E78" s="102" t="s">
        <v>269</v>
      </c>
      <c r="F78" s="102" t="s">
        <v>178</v>
      </c>
      <c r="G78" s="102" t="s">
        <v>273</v>
      </c>
      <c r="H78" s="103">
        <v>1973</v>
      </c>
      <c r="I78" s="101">
        <v>2</v>
      </c>
      <c r="J78" s="104">
        <f>บึงกาฬ!F68</f>
        <v>195159.79</v>
      </c>
      <c r="K78" s="105">
        <f>บึงกาฬ!AH68</f>
        <v>178067.39</v>
      </c>
      <c r="L78" s="105">
        <f>บึงกาฬ!AI68</f>
        <v>878394.55999999994</v>
      </c>
      <c r="M78" s="105">
        <f>บึงกาฬ!AJ68</f>
        <v>771429.57000000007</v>
      </c>
      <c r="N78" s="102"/>
      <c r="O78" s="102"/>
      <c r="P78" s="102"/>
      <c r="Q78" s="94">
        <f t="shared" si="2"/>
        <v>106964.98999999987</v>
      </c>
      <c r="R78" s="95">
        <f t="shared" si="3"/>
        <v>445.20758236188544</v>
      </c>
    </row>
    <row r="79" spans="1:18" x14ac:dyDescent="0.35">
      <c r="A79" s="101">
        <v>5</v>
      </c>
      <c r="B79" s="102" t="s">
        <v>57</v>
      </c>
      <c r="C79" s="102" t="s">
        <v>190</v>
      </c>
      <c r="D79" s="102" t="s">
        <v>113</v>
      </c>
      <c r="E79" s="102" t="s">
        <v>269</v>
      </c>
      <c r="F79" s="102" t="s">
        <v>178</v>
      </c>
      <c r="G79" s="102" t="s">
        <v>274</v>
      </c>
      <c r="H79" s="103">
        <v>5007</v>
      </c>
      <c r="I79" s="101">
        <v>4</v>
      </c>
      <c r="J79" s="104">
        <f>บึงกาฬ!F69</f>
        <v>1019372.32</v>
      </c>
      <c r="K79" s="105">
        <f>บึงกาฬ!AH69</f>
        <v>983381.57</v>
      </c>
      <c r="L79" s="105">
        <f>บึงกาฬ!AI69</f>
        <v>1864736.5399999998</v>
      </c>
      <c r="M79" s="105">
        <f>บึงกาฬ!AJ69</f>
        <v>1169012.2</v>
      </c>
      <c r="N79" s="102"/>
      <c r="O79" s="102"/>
      <c r="P79" s="102"/>
      <c r="Q79" s="94">
        <f t="shared" si="2"/>
        <v>695724.33999999985</v>
      </c>
      <c r="R79" s="95">
        <f t="shared" si="3"/>
        <v>372.42591172358692</v>
      </c>
    </row>
    <row r="80" spans="1:18" x14ac:dyDescent="0.35">
      <c r="A80" s="101">
        <v>6</v>
      </c>
      <c r="B80" s="102" t="s">
        <v>57</v>
      </c>
      <c r="C80" s="102" t="s">
        <v>190</v>
      </c>
      <c r="D80" s="102" t="s">
        <v>113</v>
      </c>
      <c r="E80" s="102" t="s">
        <v>269</v>
      </c>
      <c r="F80" s="102" t="s">
        <v>178</v>
      </c>
      <c r="G80" s="102" t="s">
        <v>275</v>
      </c>
      <c r="H80" s="103">
        <v>5318</v>
      </c>
      <c r="I80" s="101">
        <v>4</v>
      </c>
      <c r="J80" s="104">
        <f>บึงกาฬ!F70</f>
        <v>326548.44</v>
      </c>
      <c r="K80" s="105">
        <f>บึงกาฬ!AH70</f>
        <v>191714.73000000004</v>
      </c>
      <c r="L80" s="105">
        <f>บึงกาฬ!AI70</f>
        <v>1662173.24</v>
      </c>
      <c r="M80" s="105">
        <f>บึงกาฬ!AJ70</f>
        <v>1862460.01</v>
      </c>
      <c r="N80" s="102"/>
      <c r="O80" s="102"/>
      <c r="P80" s="102"/>
      <c r="Q80" s="94">
        <f t="shared" si="2"/>
        <v>-200286.77000000002</v>
      </c>
      <c r="R80" s="95">
        <f t="shared" si="3"/>
        <v>312.55608123354642</v>
      </c>
    </row>
    <row r="81" spans="1:18" s="113" customFormat="1" x14ac:dyDescent="0.35">
      <c r="A81" s="107">
        <v>8</v>
      </c>
      <c r="B81" s="108" t="s">
        <v>57</v>
      </c>
      <c r="C81" s="108"/>
      <c r="D81" s="108"/>
      <c r="E81" s="108" t="s">
        <v>75</v>
      </c>
      <c r="F81" s="108"/>
      <c r="G81" s="108" t="s">
        <v>276</v>
      </c>
      <c r="H81" s="114">
        <f>SUM(H75:H80)</f>
        <v>22433</v>
      </c>
      <c r="I81" s="107"/>
      <c r="J81" s="110">
        <f>SUM(J75:J80)</f>
        <v>2631958.9</v>
      </c>
      <c r="K81" s="110">
        <f>SUM(K75:K80)</f>
        <v>2326871.3199999998</v>
      </c>
      <c r="L81" s="110">
        <f>SUM(L75:L80)</f>
        <v>6950818.3300000001</v>
      </c>
      <c r="M81" s="110">
        <f>SUM(M75:M80)</f>
        <v>6103903.4800000004</v>
      </c>
      <c r="N81" s="108">
        <v>5</v>
      </c>
      <c r="O81" s="108">
        <v>5</v>
      </c>
      <c r="P81" s="108">
        <f>N81-O81</f>
        <v>0</v>
      </c>
      <c r="Q81" s="111">
        <f t="shared" si="2"/>
        <v>846914.84999999963</v>
      </c>
      <c r="R81" s="112">
        <f t="shared" si="3"/>
        <v>309.84791735389825</v>
      </c>
    </row>
    <row r="82" spans="1:18" s="113" customFormat="1" ht="21.75" thickBot="1" x14ac:dyDescent="0.4">
      <c r="A82" s="122"/>
      <c r="B82" s="123" t="s">
        <v>57</v>
      </c>
      <c r="C82" s="123" t="s">
        <v>57</v>
      </c>
      <c r="D82" s="123" t="s">
        <v>57</v>
      </c>
      <c r="E82" s="123" t="s">
        <v>57</v>
      </c>
      <c r="F82" s="123"/>
      <c r="G82" s="123" t="s">
        <v>277</v>
      </c>
      <c r="H82" s="124">
        <f>H20+H34+H47+H52+H58+H66+H74+H81</f>
        <v>250017</v>
      </c>
      <c r="I82" s="122"/>
      <c r="J82" s="125">
        <f t="shared" ref="J82:O82" si="4">J20+J34+J47+J52+J58+J66+J74+J81</f>
        <v>46868754.630000003</v>
      </c>
      <c r="K82" s="126">
        <f t="shared" si="4"/>
        <v>30065528.609999996</v>
      </c>
      <c r="L82" s="125">
        <f t="shared" si="4"/>
        <v>107700707.67</v>
      </c>
      <c r="M82" s="125">
        <f t="shared" si="4"/>
        <v>101595031.10000001</v>
      </c>
      <c r="N82" s="123">
        <f t="shared" si="4"/>
        <v>61</v>
      </c>
      <c r="O82" s="123">
        <f t="shared" si="4"/>
        <v>61</v>
      </c>
      <c r="P82" s="123">
        <f>N82-O82</f>
        <v>0</v>
      </c>
      <c r="Q82" s="111">
        <f t="shared" si="2"/>
        <v>6105676.5699999928</v>
      </c>
      <c r="R82" s="112">
        <f t="shared" si="3"/>
        <v>430.77353807941063</v>
      </c>
    </row>
    <row r="83" spans="1:18" s="113" customFormat="1" ht="22.5" thickTop="1" thickBot="1" x14ac:dyDescent="0.4">
      <c r="A83" s="127"/>
      <c r="B83" s="128"/>
      <c r="C83" s="128"/>
      <c r="D83" s="128"/>
      <c r="E83" s="388" t="s">
        <v>278</v>
      </c>
      <c r="F83" s="389"/>
      <c r="G83" s="390"/>
      <c r="H83" s="129"/>
      <c r="I83" s="127"/>
      <c r="J83" s="130">
        <f>J82/O82</f>
        <v>768340.23983606556</v>
      </c>
      <c r="K83" s="131">
        <f>K82/O82</f>
        <v>492877.51819672121</v>
      </c>
      <c r="L83" s="130">
        <f>L82/O82</f>
        <v>1765585.3716393444</v>
      </c>
      <c r="M83" s="130">
        <f>M82/O82</f>
        <v>1665492.3131147542</v>
      </c>
      <c r="N83" s="128"/>
      <c r="O83" s="128"/>
      <c r="P83" s="128"/>
      <c r="Q83" s="94"/>
      <c r="R83" s="95"/>
    </row>
    <row r="84" spans="1:18" ht="21.75" thickTop="1" x14ac:dyDescent="0.35">
      <c r="A84" s="132">
        <v>1</v>
      </c>
      <c r="B84" s="133" t="s">
        <v>61</v>
      </c>
      <c r="C84" s="133" t="s">
        <v>279</v>
      </c>
      <c r="D84" s="133" t="s">
        <v>280</v>
      </c>
      <c r="E84" s="133" t="s">
        <v>0</v>
      </c>
      <c r="F84" s="133" t="s">
        <v>175</v>
      </c>
      <c r="G84" s="133" t="s">
        <v>281</v>
      </c>
      <c r="H84" s="134"/>
      <c r="I84" s="132"/>
      <c r="J84" s="135"/>
      <c r="K84" s="136"/>
      <c r="L84" s="137"/>
      <c r="M84" s="137"/>
      <c r="N84" s="133"/>
      <c r="O84" s="133"/>
      <c r="P84" s="133"/>
    </row>
    <row r="85" spans="1:18" x14ac:dyDescent="0.35">
      <c r="A85" s="101">
        <v>2</v>
      </c>
      <c r="B85" s="102" t="s">
        <v>61</v>
      </c>
      <c r="C85" s="102" t="s">
        <v>279</v>
      </c>
      <c r="D85" s="102" t="s">
        <v>280</v>
      </c>
      <c r="E85" s="102" t="s">
        <v>0</v>
      </c>
      <c r="F85" s="102" t="s">
        <v>178</v>
      </c>
      <c r="G85" s="102" t="s">
        <v>600</v>
      </c>
      <c r="H85" s="103">
        <v>4951</v>
      </c>
      <c r="I85" s="101">
        <v>4</v>
      </c>
      <c r="J85" s="104">
        <f>หนองบัวลำภู!F4</f>
        <v>680568.5</v>
      </c>
      <c r="K85" s="249">
        <f>หนองบัวลำภู!AF4</f>
        <v>698635.92</v>
      </c>
      <c r="L85" s="106">
        <f>หนองบัวลำภู!AG4</f>
        <v>1890085.5</v>
      </c>
      <c r="M85" s="106">
        <f>หนองบัวลำภู!AH4</f>
        <v>1476063.75</v>
      </c>
      <c r="N85" s="102"/>
      <c r="O85" s="102"/>
      <c r="P85" s="102"/>
      <c r="Q85" s="94">
        <f t="shared" si="2"/>
        <v>414021.75</v>
      </c>
      <c r="R85" s="95">
        <f t="shared" si="3"/>
        <v>381.75833165017167</v>
      </c>
    </row>
    <row r="86" spans="1:18" x14ac:dyDescent="0.35">
      <c r="A86" s="101">
        <v>3</v>
      </c>
      <c r="B86" s="102" t="s">
        <v>61</v>
      </c>
      <c r="C86" s="102" t="s">
        <v>279</v>
      </c>
      <c r="D86" s="102" t="s">
        <v>280</v>
      </c>
      <c r="E86" s="102" t="s">
        <v>0</v>
      </c>
      <c r="F86" s="102" t="s">
        <v>178</v>
      </c>
      <c r="G86" s="102" t="s">
        <v>601</v>
      </c>
      <c r="H86" s="103">
        <v>4392</v>
      </c>
      <c r="I86" s="101">
        <v>3</v>
      </c>
      <c r="J86" s="104">
        <f>หนองบัวลำภู!F5</f>
        <v>315790.18</v>
      </c>
      <c r="K86" s="249">
        <f>หนองบัวลำภู!AF5</f>
        <v>499352.04</v>
      </c>
      <c r="L86" s="106">
        <f>หนองบัวลำภู!AG5</f>
        <v>1852030.24</v>
      </c>
      <c r="M86" s="106">
        <f>หนองบัวลำภู!AH5</f>
        <v>1904496.3</v>
      </c>
      <c r="N86" s="102"/>
      <c r="O86" s="102"/>
      <c r="P86" s="102"/>
      <c r="Q86" s="94">
        <f t="shared" si="2"/>
        <v>-52466.060000000056</v>
      </c>
      <c r="R86" s="95">
        <f t="shared" si="3"/>
        <v>421.68265938069214</v>
      </c>
    </row>
    <row r="87" spans="1:18" x14ac:dyDescent="0.35">
      <c r="A87" s="101">
        <v>4</v>
      </c>
      <c r="B87" s="102" t="s">
        <v>61</v>
      </c>
      <c r="C87" s="102" t="s">
        <v>279</v>
      </c>
      <c r="D87" s="102" t="s">
        <v>280</v>
      </c>
      <c r="E87" s="102" t="s">
        <v>0</v>
      </c>
      <c r="F87" s="102" t="s">
        <v>178</v>
      </c>
      <c r="G87" s="102" t="s">
        <v>602</v>
      </c>
      <c r="H87" s="103">
        <v>5135</v>
      </c>
      <c r="I87" s="101">
        <v>4</v>
      </c>
      <c r="J87" s="104">
        <f>หนองบัวลำภู!F6</f>
        <v>341862.91</v>
      </c>
      <c r="K87" s="249">
        <f>หนองบัวลำภู!AF6</f>
        <v>413065.49</v>
      </c>
      <c r="L87" s="106">
        <f>หนองบัวลำภู!AG6</f>
        <v>2091057.4</v>
      </c>
      <c r="M87" s="106">
        <f>หนองบัวลำภู!AH6</f>
        <v>1939489.23</v>
      </c>
      <c r="N87" s="102"/>
      <c r="O87" s="102"/>
      <c r="P87" s="102"/>
      <c r="Q87" s="94">
        <f t="shared" si="2"/>
        <v>151568.16999999993</v>
      </c>
      <c r="R87" s="95">
        <f t="shared" si="3"/>
        <v>407.2166309639727</v>
      </c>
    </row>
    <row r="88" spans="1:18" x14ac:dyDescent="0.35">
      <c r="A88" s="101">
        <v>5</v>
      </c>
      <c r="B88" s="102" t="s">
        <v>61</v>
      </c>
      <c r="C88" s="102" t="s">
        <v>279</v>
      </c>
      <c r="D88" s="102" t="s">
        <v>280</v>
      </c>
      <c r="E88" s="102" t="s">
        <v>0</v>
      </c>
      <c r="F88" s="102" t="s">
        <v>178</v>
      </c>
      <c r="G88" s="102" t="s">
        <v>603</v>
      </c>
      <c r="H88" s="103">
        <v>7670</v>
      </c>
      <c r="I88" s="101">
        <v>5</v>
      </c>
      <c r="J88" s="104">
        <f>หนองบัวลำภู!F7</f>
        <v>810970.57</v>
      </c>
      <c r="K88" s="249">
        <f>หนองบัวลำภู!AF7</f>
        <v>886772.84</v>
      </c>
      <c r="L88" s="106">
        <f>หนองบัวลำภู!AG7</f>
        <v>3169322.74</v>
      </c>
      <c r="M88" s="106">
        <f>หนองบัวลำภู!AH7</f>
        <v>2823889.9699999997</v>
      </c>
      <c r="N88" s="102"/>
      <c r="O88" s="102"/>
      <c r="P88" s="102"/>
      <c r="Q88" s="94">
        <f t="shared" si="2"/>
        <v>345432.77000000048</v>
      </c>
      <c r="R88" s="95">
        <f t="shared" si="3"/>
        <v>413.21026597131686</v>
      </c>
    </row>
    <row r="89" spans="1:18" x14ac:dyDescent="0.35">
      <c r="A89" s="101">
        <v>6</v>
      </c>
      <c r="B89" s="102" t="s">
        <v>61</v>
      </c>
      <c r="C89" s="102" t="s">
        <v>279</v>
      </c>
      <c r="D89" s="102" t="s">
        <v>280</v>
      </c>
      <c r="E89" s="102" t="s">
        <v>0</v>
      </c>
      <c r="F89" s="102" t="s">
        <v>178</v>
      </c>
      <c r="G89" s="102" t="s">
        <v>604</v>
      </c>
      <c r="H89" s="103">
        <v>5043</v>
      </c>
      <c r="I89" s="101">
        <v>4</v>
      </c>
      <c r="J89" s="104">
        <f>หนองบัวลำภู!F8</f>
        <v>634440.69999999995</v>
      </c>
      <c r="K89" s="249">
        <f>หนองบัวลำภู!AF8</f>
        <v>646975.98</v>
      </c>
      <c r="L89" s="106">
        <f>หนองบัวลำภู!AG8</f>
        <v>1917295.94</v>
      </c>
      <c r="M89" s="106">
        <f>หนองบัวลำภู!AH8</f>
        <v>1962481.33</v>
      </c>
      <c r="N89" s="102"/>
      <c r="O89" s="102"/>
      <c r="P89" s="102"/>
      <c r="Q89" s="94">
        <f t="shared" si="2"/>
        <v>-45185.39000000013</v>
      </c>
      <c r="R89" s="95">
        <f t="shared" si="3"/>
        <v>380.18955780289508</v>
      </c>
    </row>
    <row r="90" spans="1:18" x14ac:dyDescent="0.35">
      <c r="A90" s="101">
        <v>7</v>
      </c>
      <c r="B90" s="102" t="s">
        <v>61</v>
      </c>
      <c r="C90" s="102" t="s">
        <v>279</v>
      </c>
      <c r="D90" s="102" t="s">
        <v>280</v>
      </c>
      <c r="E90" s="102" t="s">
        <v>0</v>
      </c>
      <c r="F90" s="102" t="s">
        <v>178</v>
      </c>
      <c r="G90" s="102" t="s">
        <v>605</v>
      </c>
      <c r="H90" s="103">
        <v>1849</v>
      </c>
      <c r="I90" s="101">
        <v>2</v>
      </c>
      <c r="J90" s="104">
        <f>หนองบัวลำภู!F9</f>
        <v>332734.86</v>
      </c>
      <c r="K90" s="249">
        <f>หนองบัวลำภู!AF9</f>
        <v>389360.41</v>
      </c>
      <c r="L90" s="106">
        <f>หนองบัวลำภู!AG9</f>
        <v>1178728.8600000001</v>
      </c>
      <c r="M90" s="106">
        <f>หนองบัวลำภู!AH9</f>
        <v>1205064.8400000001</v>
      </c>
      <c r="N90" s="102"/>
      <c r="O90" s="102"/>
      <c r="P90" s="102"/>
      <c r="Q90" s="94">
        <f t="shared" si="2"/>
        <v>-26335.979999999981</v>
      </c>
      <c r="R90" s="95">
        <f t="shared" si="3"/>
        <v>637.49532720389402</v>
      </c>
    </row>
    <row r="91" spans="1:18" x14ac:dyDescent="0.35">
      <c r="A91" s="101">
        <v>8</v>
      </c>
      <c r="B91" s="102" t="s">
        <v>61</v>
      </c>
      <c r="C91" s="102" t="s">
        <v>279</v>
      </c>
      <c r="D91" s="102" t="s">
        <v>280</v>
      </c>
      <c r="E91" s="102" t="s">
        <v>0</v>
      </c>
      <c r="F91" s="102" t="s">
        <v>178</v>
      </c>
      <c r="G91" s="102" t="s">
        <v>606</v>
      </c>
      <c r="H91" s="103">
        <v>7078</v>
      </c>
      <c r="I91" s="101">
        <v>5</v>
      </c>
      <c r="J91" s="104">
        <f>หนองบัวลำภู!F10</f>
        <v>959301.07</v>
      </c>
      <c r="K91" s="105">
        <f>หนองบัวลำภู!AF10</f>
        <v>1035477.19</v>
      </c>
      <c r="L91" s="106">
        <f>หนองบัวลำภู!AG10</f>
        <v>2608916.62</v>
      </c>
      <c r="M91" s="106">
        <f>หนองบัวลำภู!AH10</f>
        <v>2100355.8199999998</v>
      </c>
      <c r="N91" s="102"/>
      <c r="O91" s="102"/>
      <c r="P91" s="102"/>
      <c r="Q91" s="94">
        <f t="shared" si="2"/>
        <v>508560.80000000028</v>
      </c>
      <c r="R91" s="95">
        <f t="shared" si="3"/>
        <v>368.59517095224641</v>
      </c>
    </row>
    <row r="92" spans="1:18" x14ac:dyDescent="0.35">
      <c r="A92" s="101">
        <v>9</v>
      </c>
      <c r="B92" s="102" t="s">
        <v>61</v>
      </c>
      <c r="C92" s="102" t="s">
        <v>279</v>
      </c>
      <c r="D92" s="102" t="s">
        <v>280</v>
      </c>
      <c r="E92" s="102" t="s">
        <v>0</v>
      </c>
      <c r="F92" s="102" t="s">
        <v>178</v>
      </c>
      <c r="G92" s="102" t="s">
        <v>607</v>
      </c>
      <c r="H92" s="103">
        <v>2787</v>
      </c>
      <c r="I92" s="101">
        <v>2</v>
      </c>
      <c r="J92" s="104">
        <f>หนองบัวลำภู!F11</f>
        <v>117558.21</v>
      </c>
      <c r="K92" s="249">
        <f>หนองบัวลำภู!AF11</f>
        <v>193741.77</v>
      </c>
      <c r="L92" s="106">
        <f>หนองบัวลำภู!AG11</f>
        <v>900547.22</v>
      </c>
      <c r="M92" s="106">
        <f>หนองบัวลำภู!AH11</f>
        <v>1071665.81</v>
      </c>
      <c r="N92" s="102"/>
      <c r="O92" s="102"/>
      <c r="P92" s="102"/>
      <c r="Q92" s="94">
        <f t="shared" si="2"/>
        <v>-171118.59000000008</v>
      </c>
      <c r="R92" s="95">
        <f t="shared" si="3"/>
        <v>323.12422676713311</v>
      </c>
    </row>
    <row r="93" spans="1:18" x14ac:dyDescent="0.35">
      <c r="A93" s="101">
        <v>10</v>
      </c>
      <c r="B93" s="102" t="s">
        <v>61</v>
      </c>
      <c r="C93" s="102" t="s">
        <v>279</v>
      </c>
      <c r="D93" s="102" t="s">
        <v>280</v>
      </c>
      <c r="E93" s="102" t="s">
        <v>0</v>
      </c>
      <c r="F93" s="102" t="s">
        <v>178</v>
      </c>
      <c r="G93" s="102" t="s">
        <v>608</v>
      </c>
      <c r="H93" s="103">
        <v>4346</v>
      </c>
      <c r="I93" s="101">
        <v>3</v>
      </c>
      <c r="J93" s="104">
        <f>หนองบัวลำภู!F12</f>
        <v>720510.22</v>
      </c>
      <c r="K93" s="105">
        <f>หนองบัวลำภู!AF12</f>
        <v>807062.47</v>
      </c>
      <c r="L93" s="106">
        <f>หนองบัวลำภู!AG12</f>
        <v>1548616.3</v>
      </c>
      <c r="M93" s="106">
        <f>หนองบัวลำภู!AH12</f>
        <v>1667011.64</v>
      </c>
      <c r="N93" s="102"/>
      <c r="O93" s="102"/>
      <c r="P93" s="102"/>
      <c r="Q93" s="94">
        <f t="shared" si="2"/>
        <v>-118395.33999999985</v>
      </c>
      <c r="R93" s="95">
        <f t="shared" si="3"/>
        <v>356.3314081914404</v>
      </c>
    </row>
    <row r="94" spans="1:18" x14ac:dyDescent="0.35">
      <c r="A94" s="101">
        <v>11</v>
      </c>
      <c r="B94" s="102" t="s">
        <v>61</v>
      </c>
      <c r="C94" s="102" t="s">
        <v>279</v>
      </c>
      <c r="D94" s="102" t="s">
        <v>280</v>
      </c>
      <c r="E94" s="102" t="s">
        <v>0</v>
      </c>
      <c r="F94" s="102" t="s">
        <v>178</v>
      </c>
      <c r="G94" s="102" t="s">
        <v>609</v>
      </c>
      <c r="H94" s="103">
        <v>2971</v>
      </c>
      <c r="I94" s="101">
        <v>2</v>
      </c>
      <c r="J94" s="104">
        <f>หนองบัวลำภู!F13</f>
        <v>516965.23</v>
      </c>
      <c r="K94" s="105">
        <f>หนองบัวลำภู!AF13</f>
        <v>523335.83999999985</v>
      </c>
      <c r="L94" s="106">
        <f>หนองบัวลำภู!AG13</f>
        <v>796468.6</v>
      </c>
      <c r="M94" s="106">
        <f>หนองบัวลำภู!AH13</f>
        <v>812595.08</v>
      </c>
      <c r="N94" s="102"/>
      <c r="O94" s="102"/>
      <c r="P94" s="102"/>
      <c r="Q94" s="94">
        <f t="shared" si="2"/>
        <v>-16126.479999999981</v>
      </c>
      <c r="R94" s="95">
        <f t="shared" si="3"/>
        <v>268.08098283406258</v>
      </c>
    </row>
    <row r="95" spans="1:18" x14ac:dyDescent="0.35">
      <c r="A95" s="101">
        <v>12</v>
      </c>
      <c r="B95" s="102" t="s">
        <v>61</v>
      </c>
      <c r="C95" s="102" t="s">
        <v>279</v>
      </c>
      <c r="D95" s="102" t="s">
        <v>280</v>
      </c>
      <c r="E95" s="102" t="s">
        <v>0</v>
      </c>
      <c r="F95" s="102" t="s">
        <v>178</v>
      </c>
      <c r="G95" s="102" t="s">
        <v>610</v>
      </c>
      <c r="H95" s="103">
        <v>2720</v>
      </c>
      <c r="I95" s="101">
        <v>2</v>
      </c>
      <c r="J95" s="104">
        <f>หนองบัวลำภู!F14</f>
        <v>423215.8</v>
      </c>
      <c r="K95" s="105">
        <f>หนองบัวลำภู!AF14</f>
        <v>455332.43999999994</v>
      </c>
      <c r="L95" s="106">
        <f>หนองบัวลำภู!AG14</f>
        <v>1296802.5499999998</v>
      </c>
      <c r="M95" s="106">
        <f>หนองบัวลำภู!AH14</f>
        <v>1305099.3900000001</v>
      </c>
      <c r="N95" s="102"/>
      <c r="O95" s="102"/>
      <c r="P95" s="102"/>
      <c r="Q95" s="94">
        <f t="shared" si="2"/>
        <v>-8296.8400000003166</v>
      </c>
      <c r="R95" s="95">
        <f t="shared" si="3"/>
        <v>476.76564338235289</v>
      </c>
    </row>
    <row r="96" spans="1:18" x14ac:dyDescent="0.35">
      <c r="A96" s="101">
        <v>13</v>
      </c>
      <c r="B96" s="102" t="s">
        <v>61</v>
      </c>
      <c r="C96" s="102" t="s">
        <v>279</v>
      </c>
      <c r="D96" s="102" t="s">
        <v>280</v>
      </c>
      <c r="E96" s="102" t="s">
        <v>0</v>
      </c>
      <c r="F96" s="102" t="s">
        <v>178</v>
      </c>
      <c r="G96" s="102" t="s">
        <v>611</v>
      </c>
      <c r="H96" s="103">
        <v>4608</v>
      </c>
      <c r="I96" s="101">
        <v>4</v>
      </c>
      <c r="J96" s="104">
        <f>หนองบัวลำภู!F15</f>
        <v>743663.51</v>
      </c>
      <c r="K96" s="249">
        <f>หนองบัวลำภู!AF15</f>
        <v>781192.54999999993</v>
      </c>
      <c r="L96" s="106">
        <f>หนองบัวลำภู!AG15</f>
        <v>1831519.2</v>
      </c>
      <c r="M96" s="106">
        <f>หนองบัวลำภู!AH15</f>
        <v>1781247.13</v>
      </c>
      <c r="N96" s="102"/>
      <c r="O96" s="102"/>
      <c r="P96" s="102"/>
      <c r="Q96" s="94">
        <f t="shared" si="2"/>
        <v>50272.070000000065</v>
      </c>
      <c r="R96" s="95">
        <f t="shared" si="3"/>
        <v>397.46510416666666</v>
      </c>
    </row>
    <row r="97" spans="1:18" x14ac:dyDescent="0.35">
      <c r="A97" s="101">
        <v>14</v>
      </c>
      <c r="B97" s="102" t="s">
        <v>61</v>
      </c>
      <c r="C97" s="102" t="s">
        <v>279</v>
      </c>
      <c r="D97" s="102" t="s">
        <v>280</v>
      </c>
      <c r="E97" s="102" t="s">
        <v>0</v>
      </c>
      <c r="F97" s="102" t="s">
        <v>178</v>
      </c>
      <c r="G97" s="102" t="s">
        <v>612</v>
      </c>
      <c r="H97" s="103">
        <v>4866</v>
      </c>
      <c r="I97" s="101">
        <v>4</v>
      </c>
      <c r="J97" s="104">
        <f>หนองบัวลำภู!F16</f>
        <v>337733.09</v>
      </c>
      <c r="K97" s="105">
        <f>หนองบัวลำภู!AF16</f>
        <v>363019.93000000005</v>
      </c>
      <c r="L97" s="106">
        <f>หนองบัวลำภู!AG16</f>
        <v>1974749.63</v>
      </c>
      <c r="M97" s="106">
        <f>หนองบัวลำภู!AH16</f>
        <v>2041019.6300000001</v>
      </c>
      <c r="N97" s="102"/>
      <c r="O97" s="102"/>
      <c r="P97" s="102"/>
      <c r="Q97" s="94">
        <f t="shared" si="2"/>
        <v>-66270.000000000233</v>
      </c>
      <c r="R97" s="95">
        <f t="shared" si="3"/>
        <v>405.82606452938757</v>
      </c>
    </row>
    <row r="98" spans="1:18" x14ac:dyDescent="0.35">
      <c r="A98" s="101">
        <v>15</v>
      </c>
      <c r="B98" s="102" t="s">
        <v>61</v>
      </c>
      <c r="C98" s="102" t="s">
        <v>279</v>
      </c>
      <c r="D98" s="102" t="s">
        <v>280</v>
      </c>
      <c r="E98" s="102" t="s">
        <v>0</v>
      </c>
      <c r="F98" s="102" t="s">
        <v>178</v>
      </c>
      <c r="G98" s="102" t="s">
        <v>613</v>
      </c>
      <c r="H98" s="103">
        <v>3427</v>
      </c>
      <c r="I98" s="101">
        <v>3</v>
      </c>
      <c r="J98" s="104">
        <f>หนองบัวลำภู!F17</f>
        <v>698372.14</v>
      </c>
      <c r="K98" s="105">
        <f>หนองบัวลำภู!AF17</f>
        <v>702750.76</v>
      </c>
      <c r="L98" s="106">
        <f>หนองบัวลำภู!AG17</f>
        <v>1701378.95</v>
      </c>
      <c r="M98" s="106">
        <f>หนองบัวลำภู!AH17</f>
        <v>1782308.47</v>
      </c>
      <c r="N98" s="102"/>
      <c r="O98" s="102"/>
      <c r="P98" s="102"/>
      <c r="Q98" s="94">
        <f t="shared" si="2"/>
        <v>-80929.520000000019</v>
      </c>
      <c r="R98" s="95">
        <f t="shared" si="3"/>
        <v>496.46307265830171</v>
      </c>
    </row>
    <row r="99" spans="1:18" x14ac:dyDescent="0.35">
      <c r="A99" s="101">
        <v>16</v>
      </c>
      <c r="B99" s="102" t="s">
        <v>61</v>
      </c>
      <c r="C99" s="102" t="s">
        <v>279</v>
      </c>
      <c r="D99" s="102" t="s">
        <v>280</v>
      </c>
      <c r="E99" s="102" t="s">
        <v>0</v>
      </c>
      <c r="F99" s="102" t="s">
        <v>178</v>
      </c>
      <c r="G99" s="102" t="s">
        <v>614</v>
      </c>
      <c r="H99" s="103">
        <v>5652</v>
      </c>
      <c r="I99" s="101">
        <v>4</v>
      </c>
      <c r="J99" s="104">
        <f>หนองบัวลำภู!F18</f>
        <v>895625.22</v>
      </c>
      <c r="K99" s="105">
        <f>หนองบัวลำภู!AF18</f>
        <v>958669.25</v>
      </c>
      <c r="L99" s="106">
        <f>หนองบัวลำภู!AG18</f>
        <v>2318949.63</v>
      </c>
      <c r="M99" s="106">
        <f>หนองบัวลำภู!AH18</f>
        <v>2118564.7000000002</v>
      </c>
      <c r="N99" s="102"/>
      <c r="O99" s="102"/>
      <c r="P99" s="102"/>
      <c r="Q99" s="94">
        <f t="shared" si="2"/>
        <v>200384.9299999997</v>
      </c>
      <c r="R99" s="95">
        <f t="shared" si="3"/>
        <v>410.28832802547771</v>
      </c>
    </row>
    <row r="100" spans="1:18" x14ac:dyDescent="0.35">
      <c r="A100" s="101">
        <v>17</v>
      </c>
      <c r="B100" s="102" t="s">
        <v>61</v>
      </c>
      <c r="C100" s="102" t="s">
        <v>279</v>
      </c>
      <c r="D100" s="102" t="s">
        <v>280</v>
      </c>
      <c r="E100" s="102" t="s">
        <v>0</v>
      </c>
      <c r="F100" s="102" t="s">
        <v>178</v>
      </c>
      <c r="G100" s="102" t="s">
        <v>615</v>
      </c>
      <c r="H100" s="103">
        <v>3912</v>
      </c>
      <c r="I100" s="101">
        <v>3</v>
      </c>
      <c r="J100" s="104">
        <f>หนองบัวลำภู!F19</f>
        <v>397075.07</v>
      </c>
      <c r="K100" s="249">
        <f>หนองบัวลำภู!AF19</f>
        <v>435410.76</v>
      </c>
      <c r="L100" s="106">
        <f>หนองบัวลำภู!AG19</f>
        <v>1937581.15</v>
      </c>
      <c r="M100" s="106">
        <f>หนองบัวลำภู!AH19</f>
        <v>1960233.87</v>
      </c>
      <c r="N100" s="102"/>
      <c r="O100" s="102"/>
      <c r="P100" s="102"/>
      <c r="Q100" s="94">
        <f t="shared" si="2"/>
        <v>-22652.720000000205</v>
      </c>
      <c r="R100" s="95">
        <f t="shared" si="3"/>
        <v>495.29170501022492</v>
      </c>
    </row>
    <row r="101" spans="1:18" x14ac:dyDescent="0.35">
      <c r="A101" s="101">
        <v>18</v>
      </c>
      <c r="B101" s="102" t="s">
        <v>61</v>
      </c>
      <c r="C101" s="102" t="s">
        <v>279</v>
      </c>
      <c r="D101" s="102" t="s">
        <v>280</v>
      </c>
      <c r="E101" s="102" t="s">
        <v>0</v>
      </c>
      <c r="F101" s="102" t="s">
        <v>178</v>
      </c>
      <c r="G101" s="102" t="s">
        <v>616</v>
      </c>
      <c r="H101" s="103">
        <v>2731</v>
      </c>
      <c r="I101" s="101">
        <v>2</v>
      </c>
      <c r="J101" s="104">
        <f>หนองบัวลำภู!F20</f>
        <v>671470.09</v>
      </c>
      <c r="K101" s="249">
        <f>หนองบัวลำภู!AF20</f>
        <v>713756.75</v>
      </c>
      <c r="L101" s="106">
        <f>หนองบัวลำภู!AG20</f>
        <v>1490587.81</v>
      </c>
      <c r="M101" s="106">
        <f>หนองบัวลำภู!AH20</f>
        <v>1441200.05</v>
      </c>
      <c r="N101" s="102"/>
      <c r="O101" s="102"/>
      <c r="P101" s="102"/>
      <c r="Q101" s="94">
        <f t="shared" si="2"/>
        <v>49387.760000000009</v>
      </c>
      <c r="R101" s="95">
        <f t="shared" si="3"/>
        <v>545.80293299157825</v>
      </c>
    </row>
    <row r="102" spans="1:18" x14ac:dyDescent="0.35">
      <c r="A102" s="101">
        <v>19</v>
      </c>
      <c r="B102" s="102" t="s">
        <v>61</v>
      </c>
      <c r="C102" s="102" t="s">
        <v>279</v>
      </c>
      <c r="D102" s="102" t="s">
        <v>280</v>
      </c>
      <c r="E102" s="102" t="s">
        <v>0</v>
      </c>
      <c r="F102" s="102" t="s">
        <v>178</v>
      </c>
      <c r="G102" s="102" t="s">
        <v>617</v>
      </c>
      <c r="H102" s="103">
        <v>2945</v>
      </c>
      <c r="I102" s="101">
        <v>2</v>
      </c>
      <c r="J102" s="104">
        <f>หนองบัวลำภู!F21</f>
        <v>377767.1</v>
      </c>
      <c r="K102" s="105">
        <f>หนองบัวลำภู!AF21</f>
        <v>460686.89999999997</v>
      </c>
      <c r="L102" s="106">
        <f>หนองบัวลำภู!AG21</f>
        <v>1250099.42</v>
      </c>
      <c r="M102" s="106">
        <f>หนองบัวลำภู!AH21</f>
        <v>1469035.93</v>
      </c>
      <c r="N102" s="102"/>
      <c r="O102" s="102"/>
      <c r="P102" s="102"/>
      <c r="Q102" s="94">
        <f t="shared" si="2"/>
        <v>-218936.51</v>
      </c>
      <c r="R102" s="95">
        <f t="shared" si="3"/>
        <v>424.48197623089982</v>
      </c>
    </row>
    <row r="103" spans="1:18" x14ac:dyDescent="0.35">
      <c r="A103" s="101">
        <v>20</v>
      </c>
      <c r="B103" s="102" t="s">
        <v>61</v>
      </c>
      <c r="C103" s="102" t="s">
        <v>279</v>
      </c>
      <c r="D103" s="102" t="s">
        <v>280</v>
      </c>
      <c r="E103" s="102" t="s">
        <v>0</v>
      </c>
      <c r="F103" s="102" t="s">
        <v>178</v>
      </c>
      <c r="G103" s="102" t="s">
        <v>618</v>
      </c>
      <c r="H103" s="103">
        <v>3678</v>
      </c>
      <c r="I103" s="101">
        <v>3</v>
      </c>
      <c r="J103" s="104">
        <f>หนองบัวลำภู!F22</f>
        <v>489157.56</v>
      </c>
      <c r="K103" s="249">
        <f>หนองบัวลำภู!AF22</f>
        <v>499246.83999999997</v>
      </c>
      <c r="L103" s="106">
        <f>หนองบัวลำภู!AG22</f>
        <v>1301534.03</v>
      </c>
      <c r="M103" s="106">
        <f>หนองบัวลำภู!AH22</f>
        <v>1368305.51</v>
      </c>
      <c r="N103" s="102"/>
      <c r="O103" s="102"/>
      <c r="P103" s="102"/>
      <c r="Q103" s="94">
        <f t="shared" si="2"/>
        <v>-66771.479999999981</v>
      </c>
      <c r="R103" s="95">
        <f t="shared" si="3"/>
        <v>353.87004622077217</v>
      </c>
    </row>
    <row r="104" spans="1:18" x14ac:dyDescent="0.35">
      <c r="A104" s="101">
        <v>21</v>
      </c>
      <c r="B104" s="102" t="s">
        <v>61</v>
      </c>
      <c r="C104" s="102" t="s">
        <v>279</v>
      </c>
      <c r="D104" s="102" t="s">
        <v>280</v>
      </c>
      <c r="E104" s="102" t="s">
        <v>0</v>
      </c>
      <c r="F104" s="102" t="s">
        <v>178</v>
      </c>
      <c r="G104" s="102" t="s">
        <v>619</v>
      </c>
      <c r="H104" s="103">
        <v>4213</v>
      </c>
      <c r="I104" s="101">
        <v>3</v>
      </c>
      <c r="J104" s="104">
        <f>หนองบัวลำภู!F23</f>
        <v>1196553.3799999999</v>
      </c>
      <c r="K104" s="105">
        <f>หนองบัวลำภู!AF23</f>
        <v>1240935.3999999999</v>
      </c>
      <c r="L104" s="106">
        <f>หนองบัวลำภู!AG23</f>
        <v>1278434.53</v>
      </c>
      <c r="M104" s="106">
        <f>หนองบัวลำภู!AH23</f>
        <v>1341356.1499999999</v>
      </c>
      <c r="N104" s="102"/>
      <c r="O104" s="102"/>
      <c r="P104" s="102"/>
      <c r="Q104" s="94">
        <f t="shared" si="2"/>
        <v>-62921.619999999879</v>
      </c>
      <c r="R104" s="95">
        <f t="shared" si="3"/>
        <v>303.4499240446238</v>
      </c>
    </row>
    <row r="105" spans="1:18" s="113" customFormat="1" x14ac:dyDescent="0.35">
      <c r="A105" s="107">
        <v>1</v>
      </c>
      <c r="B105" s="108" t="s">
        <v>61</v>
      </c>
      <c r="C105" s="108"/>
      <c r="D105" s="108"/>
      <c r="E105" s="108" t="s">
        <v>75</v>
      </c>
      <c r="F105" s="108"/>
      <c r="G105" s="108" t="s">
        <v>282</v>
      </c>
      <c r="H105" s="114">
        <f>SUM(H84:H104)</f>
        <v>84974</v>
      </c>
      <c r="I105" s="107"/>
      <c r="J105" s="110">
        <f>SUM(J84:J104)</f>
        <v>11661335.41</v>
      </c>
      <c r="K105" s="110">
        <f>SUM(K84:K104)</f>
        <v>12704781.529999999</v>
      </c>
      <c r="L105" s="110">
        <f>SUM(L84:L104)</f>
        <v>34334706.32</v>
      </c>
      <c r="M105" s="110">
        <f>SUM(M84:M104)</f>
        <v>33571484.600000001</v>
      </c>
      <c r="N105" s="108">
        <v>20</v>
      </c>
      <c r="O105" s="108">
        <v>20</v>
      </c>
      <c r="P105" s="108">
        <f>N105-O105</f>
        <v>0</v>
      </c>
      <c r="Q105" s="111">
        <f t="shared" si="2"/>
        <v>763221.71999999881</v>
      </c>
      <c r="R105" s="112">
        <f>L105/H105</f>
        <v>404.06131663803046</v>
      </c>
    </row>
    <row r="106" spans="1:18" x14ac:dyDescent="0.35">
      <c r="A106" s="101">
        <v>1</v>
      </c>
      <c r="B106" s="102" t="s">
        <v>61</v>
      </c>
      <c r="C106" s="102" t="s">
        <v>283</v>
      </c>
      <c r="D106" s="102" t="s">
        <v>82</v>
      </c>
      <c r="E106" s="102" t="s">
        <v>1</v>
      </c>
      <c r="F106" s="102" t="s">
        <v>208</v>
      </c>
      <c r="G106" s="102" t="s">
        <v>284</v>
      </c>
      <c r="H106" s="103"/>
      <c r="I106" s="101"/>
      <c r="J106" s="104"/>
      <c r="K106" s="105"/>
      <c r="L106" s="106"/>
      <c r="M106" s="106"/>
      <c r="N106" s="102"/>
      <c r="O106" s="102"/>
      <c r="P106" s="102"/>
    </row>
    <row r="107" spans="1:18" x14ac:dyDescent="0.35">
      <c r="A107" s="101">
        <v>2</v>
      </c>
      <c r="B107" s="102" t="s">
        <v>61</v>
      </c>
      <c r="C107" s="102" t="s">
        <v>283</v>
      </c>
      <c r="D107" s="102" t="s">
        <v>82</v>
      </c>
      <c r="E107" s="102" t="s">
        <v>1</v>
      </c>
      <c r="F107" s="102" t="s">
        <v>178</v>
      </c>
      <c r="G107" s="102" t="s">
        <v>620</v>
      </c>
      <c r="H107" s="103">
        <v>7384</v>
      </c>
      <c r="I107" s="101">
        <v>5</v>
      </c>
      <c r="J107" s="104">
        <f>หนองบัวลำภู!F24</f>
        <v>1358556.3</v>
      </c>
      <c r="K107" s="105">
        <f>หนองบัวลำภู!AF24</f>
        <v>1379761.73</v>
      </c>
      <c r="L107" s="106">
        <f>หนองบัวลำภู!AG24</f>
        <v>2863212.76</v>
      </c>
      <c r="M107" s="106">
        <f>หนองบัวลำภู!AH24</f>
        <v>2097120.3499999999</v>
      </c>
      <c r="N107" s="102"/>
      <c r="O107" s="102"/>
      <c r="P107" s="102"/>
      <c r="Q107" s="94">
        <f t="shared" si="2"/>
        <v>766092.40999999992</v>
      </c>
      <c r="R107" s="95">
        <f t="shared" si="3"/>
        <v>387.75904117009748</v>
      </c>
    </row>
    <row r="108" spans="1:18" x14ac:dyDescent="0.35">
      <c r="A108" s="101">
        <v>3</v>
      </c>
      <c r="B108" s="102" t="s">
        <v>61</v>
      </c>
      <c r="C108" s="102" t="s">
        <v>283</v>
      </c>
      <c r="D108" s="102" t="s">
        <v>82</v>
      </c>
      <c r="E108" s="102" t="s">
        <v>1</v>
      </c>
      <c r="F108" s="102" t="s">
        <v>178</v>
      </c>
      <c r="G108" s="102" t="s">
        <v>621</v>
      </c>
      <c r="H108" s="103">
        <v>4311</v>
      </c>
      <c r="I108" s="101">
        <v>3</v>
      </c>
      <c r="J108" s="104">
        <f>หนองบัวลำภู!F25</f>
        <v>306366.44</v>
      </c>
      <c r="K108" s="104">
        <f>หนองบัวลำภู!AF25</f>
        <v>440706.67000000004</v>
      </c>
      <c r="L108" s="106">
        <f>หนองบัวลำภู!AG25</f>
        <v>1953736.57</v>
      </c>
      <c r="M108" s="106">
        <f>หนองบัวลำภู!AH25</f>
        <v>1608678.0899999999</v>
      </c>
      <c r="N108" s="102"/>
      <c r="O108" s="102"/>
      <c r="P108" s="102"/>
      <c r="Q108" s="94">
        <f t="shared" si="2"/>
        <v>345058.48000000021</v>
      </c>
      <c r="R108" s="95">
        <f t="shared" si="3"/>
        <v>453.19799814428211</v>
      </c>
    </row>
    <row r="109" spans="1:18" x14ac:dyDescent="0.35">
      <c r="A109" s="101">
        <v>4</v>
      </c>
      <c r="B109" s="102" t="s">
        <v>61</v>
      </c>
      <c r="C109" s="102" t="s">
        <v>283</v>
      </c>
      <c r="D109" s="102" t="s">
        <v>82</v>
      </c>
      <c r="E109" s="102" t="s">
        <v>1</v>
      </c>
      <c r="F109" s="102" t="s">
        <v>178</v>
      </c>
      <c r="G109" s="102" t="s">
        <v>622</v>
      </c>
      <c r="H109" s="103">
        <v>7424</v>
      </c>
      <c r="I109" s="101">
        <v>5</v>
      </c>
      <c r="J109" s="104">
        <f>หนองบัวลำภู!F26</f>
        <v>1007238.04</v>
      </c>
      <c r="K109" s="105">
        <f>หนองบัวลำภู!AF26</f>
        <v>1047183.01</v>
      </c>
      <c r="L109" s="106">
        <f>หนองบัวลำภู!AG26</f>
        <v>3514011.9899999998</v>
      </c>
      <c r="M109" s="106">
        <f>หนองบัวลำภู!AH26</f>
        <v>2634136.69</v>
      </c>
      <c r="N109" s="102"/>
      <c r="O109" s="102"/>
      <c r="P109" s="102"/>
      <c r="Q109" s="94">
        <f t="shared" si="2"/>
        <v>879875.29999999981</v>
      </c>
      <c r="R109" s="95">
        <f t="shared" si="3"/>
        <v>473.3313564116379</v>
      </c>
    </row>
    <row r="110" spans="1:18" x14ac:dyDescent="0.35">
      <c r="A110" s="101">
        <v>5</v>
      </c>
      <c r="B110" s="102" t="s">
        <v>61</v>
      </c>
      <c r="C110" s="102" t="s">
        <v>283</v>
      </c>
      <c r="D110" s="102" t="s">
        <v>82</v>
      </c>
      <c r="E110" s="102" t="s">
        <v>1</v>
      </c>
      <c r="F110" s="102" t="s">
        <v>178</v>
      </c>
      <c r="G110" s="102" t="s">
        <v>623</v>
      </c>
      <c r="H110" s="103">
        <v>4841</v>
      </c>
      <c r="I110" s="101">
        <v>4</v>
      </c>
      <c r="J110" s="104">
        <f>หนองบัวลำภู!F27</f>
        <v>641500.43000000005</v>
      </c>
      <c r="K110" s="105">
        <f>หนองบัวลำภู!AF27</f>
        <v>649944.29</v>
      </c>
      <c r="L110" s="106">
        <f>หนองบัวลำภู!AG27</f>
        <v>2087881.52</v>
      </c>
      <c r="M110" s="106">
        <f>หนองบัวลำภู!AH27</f>
        <v>1960677.71</v>
      </c>
      <c r="N110" s="102"/>
      <c r="O110" s="102"/>
      <c r="P110" s="102"/>
      <c r="Q110" s="94">
        <f t="shared" si="2"/>
        <v>127203.81000000006</v>
      </c>
      <c r="R110" s="95">
        <f t="shared" si="3"/>
        <v>431.2913695517455</v>
      </c>
    </row>
    <row r="111" spans="1:18" x14ac:dyDescent="0.35">
      <c r="A111" s="101">
        <v>6</v>
      </c>
      <c r="B111" s="102" t="s">
        <v>61</v>
      </c>
      <c r="C111" s="102" t="s">
        <v>283</v>
      </c>
      <c r="D111" s="102" t="s">
        <v>82</v>
      </c>
      <c r="E111" s="102" t="s">
        <v>1</v>
      </c>
      <c r="F111" s="102" t="s">
        <v>178</v>
      </c>
      <c r="G111" s="102" t="s">
        <v>624</v>
      </c>
      <c r="H111" s="103">
        <v>3165</v>
      </c>
      <c r="I111" s="101">
        <v>3</v>
      </c>
      <c r="J111" s="104">
        <f>หนองบัวลำภู!F28</f>
        <v>573444.96</v>
      </c>
      <c r="K111" s="105">
        <f>หนองบัวลำภู!AF28</f>
        <v>586956.02999999991</v>
      </c>
      <c r="L111" s="106">
        <f>หนองบัวลำภู!AG28</f>
        <v>2122932.41</v>
      </c>
      <c r="M111" s="106">
        <f>หนองบัวลำภู!AH28</f>
        <v>1811127.35</v>
      </c>
      <c r="N111" s="102"/>
      <c r="O111" s="102"/>
      <c r="P111" s="102"/>
      <c r="Q111" s="94">
        <f t="shared" si="2"/>
        <v>311805.06000000006</v>
      </c>
      <c r="R111" s="95">
        <f t="shared" si="3"/>
        <v>670.75273617693529</v>
      </c>
    </row>
    <row r="112" spans="1:18" x14ac:dyDescent="0.35">
      <c r="A112" s="101">
        <v>7</v>
      </c>
      <c r="B112" s="102" t="s">
        <v>61</v>
      </c>
      <c r="C112" s="102" t="s">
        <v>283</v>
      </c>
      <c r="D112" s="102" t="s">
        <v>82</v>
      </c>
      <c r="E112" s="102" t="s">
        <v>1</v>
      </c>
      <c r="F112" s="102" t="s">
        <v>178</v>
      </c>
      <c r="G112" s="102" t="s">
        <v>625</v>
      </c>
      <c r="H112" s="103">
        <v>3662</v>
      </c>
      <c r="I112" s="101">
        <v>3</v>
      </c>
      <c r="J112" s="104">
        <f>หนองบัวลำภู!F29</f>
        <v>537010.5</v>
      </c>
      <c r="K112" s="105">
        <f>หนองบัวลำภู!AF29</f>
        <v>539714.01</v>
      </c>
      <c r="L112" s="106">
        <f>หนองบัวลำภู!AG29</f>
        <v>2033315.2</v>
      </c>
      <c r="M112" s="106">
        <f>หนองบัวลำภู!AH29</f>
        <v>1794436.28</v>
      </c>
      <c r="N112" s="102"/>
      <c r="O112" s="102"/>
      <c r="P112" s="102"/>
      <c r="Q112" s="94">
        <f t="shared" si="2"/>
        <v>238878.91999999993</v>
      </c>
      <c r="R112" s="95">
        <f t="shared" si="3"/>
        <v>555.2471873293282</v>
      </c>
    </row>
    <row r="113" spans="1:18" x14ac:dyDescent="0.35">
      <c r="A113" s="101">
        <v>8</v>
      </c>
      <c r="B113" s="102" t="s">
        <v>61</v>
      </c>
      <c r="C113" s="102" t="s">
        <v>283</v>
      </c>
      <c r="D113" s="102" t="s">
        <v>82</v>
      </c>
      <c r="E113" s="102" t="s">
        <v>1</v>
      </c>
      <c r="F113" s="102" t="s">
        <v>178</v>
      </c>
      <c r="G113" s="102" t="s">
        <v>626</v>
      </c>
      <c r="H113" s="103">
        <v>2860</v>
      </c>
      <c r="I113" s="101">
        <v>2</v>
      </c>
      <c r="J113" s="104">
        <f>หนองบัวลำภู!F30</f>
        <v>403278.8</v>
      </c>
      <c r="K113" s="105">
        <f>หนองบัวลำภู!AF30</f>
        <v>490206.38</v>
      </c>
      <c r="L113" s="106">
        <f>หนองบัวลำภู!AG30</f>
        <v>1418235</v>
      </c>
      <c r="M113" s="106">
        <f>หนองบัวลำภู!AH30</f>
        <v>1371680.9100000001</v>
      </c>
      <c r="N113" s="102"/>
      <c r="O113" s="102"/>
      <c r="P113" s="102"/>
      <c r="Q113" s="94">
        <f t="shared" si="2"/>
        <v>46554.089999999851</v>
      </c>
      <c r="R113" s="95">
        <f t="shared" si="3"/>
        <v>495.88636363636363</v>
      </c>
    </row>
    <row r="114" spans="1:18" x14ac:dyDescent="0.35">
      <c r="A114" s="101">
        <v>9</v>
      </c>
      <c r="B114" s="102" t="s">
        <v>61</v>
      </c>
      <c r="C114" s="102" t="s">
        <v>283</v>
      </c>
      <c r="D114" s="102" t="s">
        <v>82</v>
      </c>
      <c r="E114" s="102" t="s">
        <v>1</v>
      </c>
      <c r="F114" s="102" t="s">
        <v>178</v>
      </c>
      <c r="G114" s="102" t="s">
        <v>627</v>
      </c>
      <c r="H114" s="103">
        <v>6859</v>
      </c>
      <c r="I114" s="101">
        <v>5</v>
      </c>
      <c r="J114" s="104">
        <f>หนองบัวลำภู!F31</f>
        <v>274381.57</v>
      </c>
      <c r="K114" s="105">
        <f>หนองบัวลำภู!AF31</f>
        <v>302614.86000000004</v>
      </c>
      <c r="L114" s="106">
        <f>หนองบัวลำภู!AG31</f>
        <v>1653171.46</v>
      </c>
      <c r="M114" s="106">
        <f>หนองบัวลำภู!AH31</f>
        <v>2034239.05</v>
      </c>
      <c r="N114" s="102"/>
      <c r="O114" s="102"/>
      <c r="P114" s="102"/>
      <c r="Q114" s="94">
        <f t="shared" si="2"/>
        <v>-381067.59000000008</v>
      </c>
      <c r="R114" s="95">
        <f t="shared" si="3"/>
        <v>241.02222772998979</v>
      </c>
    </row>
    <row r="115" spans="1:18" x14ac:dyDescent="0.35">
      <c r="A115" s="101">
        <v>10</v>
      </c>
      <c r="B115" s="102" t="s">
        <v>61</v>
      </c>
      <c r="C115" s="102" t="s">
        <v>283</v>
      </c>
      <c r="D115" s="102" t="s">
        <v>82</v>
      </c>
      <c r="E115" s="102" t="s">
        <v>1</v>
      </c>
      <c r="F115" s="102" t="s">
        <v>178</v>
      </c>
      <c r="G115" s="102" t="s">
        <v>628</v>
      </c>
      <c r="H115" s="103">
        <v>2919</v>
      </c>
      <c r="I115" s="101">
        <v>2</v>
      </c>
      <c r="J115" s="104">
        <f>หนองบัวลำภู!F32</f>
        <v>517908.25</v>
      </c>
      <c r="K115" s="105">
        <f>หนองบัวลำภู!AF32</f>
        <v>525037.9</v>
      </c>
      <c r="L115" s="106">
        <f>หนองบัวลำภู!AG32</f>
        <v>1452451.31</v>
      </c>
      <c r="M115" s="106">
        <f>หนองบัวลำภู!AH32</f>
        <v>1277360.8900000001</v>
      </c>
      <c r="N115" s="102"/>
      <c r="O115" s="102"/>
      <c r="P115" s="102"/>
      <c r="Q115" s="94">
        <f t="shared" si="2"/>
        <v>175090.41999999993</v>
      </c>
      <c r="R115" s="95">
        <f t="shared" si="3"/>
        <v>497.58523809523814</v>
      </c>
    </row>
    <row r="116" spans="1:18" x14ac:dyDescent="0.35">
      <c r="A116" s="101">
        <v>11</v>
      </c>
      <c r="B116" s="102" t="s">
        <v>61</v>
      </c>
      <c r="C116" s="102" t="s">
        <v>283</v>
      </c>
      <c r="D116" s="102" t="s">
        <v>82</v>
      </c>
      <c r="E116" s="102" t="s">
        <v>1</v>
      </c>
      <c r="F116" s="102" t="s">
        <v>178</v>
      </c>
      <c r="G116" s="102" t="s">
        <v>629</v>
      </c>
      <c r="H116" s="103">
        <v>5877</v>
      </c>
      <c r="I116" s="101">
        <v>4</v>
      </c>
      <c r="J116" s="104">
        <f>หนองบัวลำภู!F33</f>
        <v>382822.38</v>
      </c>
      <c r="K116" s="105">
        <f>หนองบัวลำภู!AF33</f>
        <v>393365.63</v>
      </c>
      <c r="L116" s="106">
        <f>หนองบัวลำภู!AG33</f>
        <v>2183791.16</v>
      </c>
      <c r="M116" s="106">
        <f>หนองบัวลำภู!AH33</f>
        <v>2047317.29</v>
      </c>
      <c r="N116" s="102"/>
      <c r="O116" s="102"/>
      <c r="P116" s="102"/>
      <c r="Q116" s="94">
        <f t="shared" si="2"/>
        <v>136473.87000000011</v>
      </c>
      <c r="R116" s="95">
        <f t="shared" si="3"/>
        <v>371.58263740003406</v>
      </c>
    </row>
    <row r="117" spans="1:18" x14ac:dyDescent="0.35">
      <c r="A117" s="101">
        <v>12</v>
      </c>
      <c r="B117" s="102" t="s">
        <v>61</v>
      </c>
      <c r="C117" s="102" t="s">
        <v>283</v>
      </c>
      <c r="D117" s="102" t="s">
        <v>82</v>
      </c>
      <c r="E117" s="102" t="s">
        <v>1</v>
      </c>
      <c r="F117" s="102" t="s">
        <v>178</v>
      </c>
      <c r="G117" s="102" t="s">
        <v>630</v>
      </c>
      <c r="H117" s="103">
        <v>5647</v>
      </c>
      <c r="I117" s="101">
        <v>4</v>
      </c>
      <c r="J117" s="104">
        <f>หนองบัวลำภู!F34</f>
        <v>866715</v>
      </c>
      <c r="K117" s="105">
        <f>หนองบัวลำภู!AF34</f>
        <v>907133.48</v>
      </c>
      <c r="L117" s="106">
        <f>หนองบัวลำภู!AG34</f>
        <v>2555642.73</v>
      </c>
      <c r="M117" s="106">
        <f>หนองบัวลำภู!AH34</f>
        <v>2186033.5499999998</v>
      </c>
      <c r="N117" s="102"/>
      <c r="O117" s="102"/>
      <c r="P117" s="102"/>
      <c r="Q117" s="94">
        <f t="shared" si="2"/>
        <v>369609.18000000017</v>
      </c>
      <c r="R117" s="95">
        <f t="shared" si="3"/>
        <v>452.56644767132991</v>
      </c>
    </row>
    <row r="118" spans="1:18" x14ac:dyDescent="0.35">
      <c r="A118" s="101">
        <v>13</v>
      </c>
      <c r="B118" s="102" t="s">
        <v>61</v>
      </c>
      <c r="C118" s="102" t="s">
        <v>283</v>
      </c>
      <c r="D118" s="102" t="s">
        <v>82</v>
      </c>
      <c r="E118" s="102" t="s">
        <v>1</v>
      </c>
      <c r="F118" s="102" t="s">
        <v>178</v>
      </c>
      <c r="G118" s="102" t="s">
        <v>631</v>
      </c>
      <c r="H118" s="103">
        <v>4300</v>
      </c>
      <c r="I118" s="101">
        <v>3</v>
      </c>
      <c r="J118" s="104">
        <f>หนองบัวลำภู!F35</f>
        <v>529717.77</v>
      </c>
      <c r="K118" s="105">
        <f>หนองบัวลำภู!AF35</f>
        <v>584708.96</v>
      </c>
      <c r="L118" s="106">
        <f>หนองบัวลำภู!AG35</f>
        <v>1660241.08</v>
      </c>
      <c r="M118" s="106">
        <f>หนองบัวลำภู!AH35</f>
        <v>1372616.9899999998</v>
      </c>
      <c r="N118" s="102"/>
      <c r="O118" s="102"/>
      <c r="P118" s="102"/>
      <c r="Q118" s="94">
        <f t="shared" si="2"/>
        <v>287624.09000000032</v>
      </c>
      <c r="R118" s="95">
        <f t="shared" si="3"/>
        <v>386.10257674418608</v>
      </c>
    </row>
    <row r="119" spans="1:18" s="113" customFormat="1" x14ac:dyDescent="0.35">
      <c r="A119" s="107">
        <v>2</v>
      </c>
      <c r="B119" s="108" t="s">
        <v>61</v>
      </c>
      <c r="C119" s="108"/>
      <c r="D119" s="108"/>
      <c r="E119" s="108" t="s">
        <v>75</v>
      </c>
      <c r="F119" s="108"/>
      <c r="G119" s="108" t="s">
        <v>285</v>
      </c>
      <c r="H119" s="114">
        <f>SUM(H106:H118)</f>
        <v>59249</v>
      </c>
      <c r="I119" s="107"/>
      <c r="J119" s="110">
        <f>SUM(J106:J118)</f>
        <v>7398940.4399999995</v>
      </c>
      <c r="K119" s="110">
        <f>SUM(K106:K118)</f>
        <v>7847332.9500000002</v>
      </c>
      <c r="L119" s="110">
        <f>SUM(L106:L118)</f>
        <v>25498623.189999998</v>
      </c>
      <c r="M119" s="110">
        <f>SUM(M106:M118)</f>
        <v>22195425.149999999</v>
      </c>
      <c r="N119" s="108">
        <v>12</v>
      </c>
      <c r="O119" s="108">
        <v>12</v>
      </c>
      <c r="P119" s="108">
        <f>N119-O119</f>
        <v>0</v>
      </c>
      <c r="Q119" s="111">
        <f t="shared" si="2"/>
        <v>3303198.0399999991</v>
      </c>
      <c r="R119" s="112">
        <f>L119/H119</f>
        <v>430.36377305946087</v>
      </c>
    </row>
    <row r="120" spans="1:18" x14ac:dyDescent="0.35">
      <c r="A120" s="101">
        <v>1</v>
      </c>
      <c r="B120" s="102" t="s">
        <v>61</v>
      </c>
      <c r="C120" s="102" t="s">
        <v>286</v>
      </c>
      <c r="D120" s="102" t="s">
        <v>89</v>
      </c>
      <c r="E120" s="102" t="s">
        <v>2</v>
      </c>
      <c r="F120" s="102" t="s">
        <v>208</v>
      </c>
      <c r="G120" s="102" t="s">
        <v>287</v>
      </c>
      <c r="H120" s="103"/>
      <c r="I120" s="101"/>
      <c r="J120" s="104"/>
      <c r="K120" s="105"/>
      <c r="L120" s="106"/>
      <c r="M120" s="106"/>
      <c r="N120" s="102"/>
      <c r="O120" s="102"/>
      <c r="P120" s="102"/>
    </row>
    <row r="121" spans="1:18" x14ac:dyDescent="0.35">
      <c r="A121" s="101">
        <v>2</v>
      </c>
      <c r="B121" s="102" t="s">
        <v>61</v>
      </c>
      <c r="C121" s="102" t="s">
        <v>286</v>
      </c>
      <c r="D121" s="102" t="s">
        <v>89</v>
      </c>
      <c r="E121" s="102" t="s">
        <v>2</v>
      </c>
      <c r="F121" s="102" t="s">
        <v>178</v>
      </c>
      <c r="G121" s="102" t="s">
        <v>632</v>
      </c>
      <c r="H121" s="103">
        <v>1926</v>
      </c>
      <c r="I121" s="101">
        <v>2</v>
      </c>
      <c r="J121" s="104">
        <f>หนองบัวลำภู!F36</f>
        <v>407440.21</v>
      </c>
      <c r="K121" s="105">
        <f>หนองบัวลำภู!AF36</f>
        <v>414488.66000000003</v>
      </c>
      <c r="L121" s="106">
        <f>หนองบัวลำภู!AG36</f>
        <v>1236325.28</v>
      </c>
      <c r="M121" s="106">
        <f>หนองบัวลำภู!AH36</f>
        <v>1062740.06</v>
      </c>
      <c r="N121" s="102"/>
      <c r="O121" s="102"/>
      <c r="P121" s="102"/>
      <c r="Q121" s="94">
        <f t="shared" si="2"/>
        <v>173585.21999999997</v>
      </c>
      <c r="R121" s="95">
        <f t="shared" si="3"/>
        <v>641.9134371754933</v>
      </c>
    </row>
    <row r="122" spans="1:18" x14ac:dyDescent="0.35">
      <c r="A122" s="101">
        <v>3</v>
      </c>
      <c r="B122" s="102" t="s">
        <v>61</v>
      </c>
      <c r="C122" s="102" t="s">
        <v>286</v>
      </c>
      <c r="D122" s="102" t="s">
        <v>89</v>
      </c>
      <c r="E122" s="102" t="s">
        <v>2</v>
      </c>
      <c r="F122" s="102" t="s">
        <v>178</v>
      </c>
      <c r="G122" s="102" t="s">
        <v>633</v>
      </c>
      <c r="H122" s="103">
        <v>4146</v>
      </c>
      <c r="I122" s="101">
        <v>3</v>
      </c>
      <c r="J122" s="104">
        <f>หนองบัวลำภู!F37</f>
        <v>626728.80000000005</v>
      </c>
      <c r="K122" s="105">
        <f>หนองบัวลำภู!AF37</f>
        <v>656800.54</v>
      </c>
      <c r="L122" s="106">
        <f>หนองบัวลำภู!AG37</f>
        <v>2299051.59</v>
      </c>
      <c r="M122" s="106">
        <f>หนองบัวลำภู!AH37</f>
        <v>1957732.84</v>
      </c>
      <c r="N122" s="102"/>
      <c r="O122" s="102"/>
      <c r="P122" s="102"/>
      <c r="Q122" s="94">
        <f t="shared" si="2"/>
        <v>341318.74999999977</v>
      </c>
      <c r="R122" s="95">
        <f t="shared" si="3"/>
        <v>554.52281476121561</v>
      </c>
    </row>
    <row r="123" spans="1:18" x14ac:dyDescent="0.35">
      <c r="A123" s="101">
        <v>4</v>
      </c>
      <c r="B123" s="102" t="s">
        <v>61</v>
      </c>
      <c r="C123" s="102" t="s">
        <v>286</v>
      </c>
      <c r="D123" s="102" t="s">
        <v>89</v>
      </c>
      <c r="E123" s="102" t="s">
        <v>2</v>
      </c>
      <c r="F123" s="102" t="s">
        <v>178</v>
      </c>
      <c r="G123" s="102" t="s">
        <v>634</v>
      </c>
      <c r="H123" s="103">
        <v>1218</v>
      </c>
      <c r="I123" s="101">
        <v>1</v>
      </c>
      <c r="J123" s="104">
        <f>หนองบัวลำภู!F38</f>
        <v>385128.13</v>
      </c>
      <c r="K123" s="105">
        <f>หนองบัวลำภู!AF38</f>
        <v>398204.53</v>
      </c>
      <c r="L123" s="106">
        <f>หนองบัวลำภู!AG38</f>
        <v>1111842.4100000001</v>
      </c>
      <c r="M123" s="106">
        <f>หนองบัวลำภู!AH38</f>
        <v>1036412.95</v>
      </c>
      <c r="N123" s="102"/>
      <c r="O123" s="102"/>
      <c r="P123" s="102"/>
      <c r="Q123" s="94">
        <f t="shared" si="2"/>
        <v>75429.460000000196</v>
      </c>
      <c r="R123" s="95">
        <f t="shared" si="3"/>
        <v>912.84270114942547</v>
      </c>
    </row>
    <row r="124" spans="1:18" x14ac:dyDescent="0.35">
      <c r="A124" s="101">
        <v>5</v>
      </c>
      <c r="B124" s="102" t="s">
        <v>61</v>
      </c>
      <c r="C124" s="102" t="s">
        <v>286</v>
      </c>
      <c r="D124" s="102" t="s">
        <v>89</v>
      </c>
      <c r="E124" s="102" t="s">
        <v>2</v>
      </c>
      <c r="F124" s="102" t="s">
        <v>178</v>
      </c>
      <c r="G124" s="102" t="s">
        <v>635</v>
      </c>
      <c r="H124" s="103">
        <v>5296</v>
      </c>
      <c r="I124" s="101">
        <v>4</v>
      </c>
      <c r="J124" s="104">
        <f>หนองบัวลำภู!F39</f>
        <v>734697.99</v>
      </c>
      <c r="K124" s="105">
        <f>หนองบัวลำภู!AF39</f>
        <v>835497.31</v>
      </c>
      <c r="L124" s="106">
        <f>หนองบัวลำภู!AG39</f>
        <v>1978711.6099999999</v>
      </c>
      <c r="M124" s="106">
        <f>หนองบัวลำภู!AH39</f>
        <v>1648249.68</v>
      </c>
      <c r="N124" s="102"/>
      <c r="O124" s="102"/>
      <c r="P124" s="102"/>
      <c r="Q124" s="94">
        <f t="shared" si="2"/>
        <v>330461.92999999993</v>
      </c>
      <c r="R124" s="95">
        <f t="shared" si="3"/>
        <v>373.623793429003</v>
      </c>
    </row>
    <row r="125" spans="1:18" x14ac:dyDescent="0.35">
      <c r="A125" s="101">
        <v>6</v>
      </c>
      <c r="B125" s="102" t="s">
        <v>61</v>
      </c>
      <c r="C125" s="102" t="s">
        <v>286</v>
      </c>
      <c r="D125" s="102" t="s">
        <v>89</v>
      </c>
      <c r="E125" s="102" t="s">
        <v>2</v>
      </c>
      <c r="F125" s="102" t="s">
        <v>178</v>
      </c>
      <c r="G125" s="102" t="s">
        <v>636</v>
      </c>
      <c r="H125" s="103">
        <v>3642</v>
      </c>
      <c r="I125" s="101">
        <v>3</v>
      </c>
      <c r="J125" s="104">
        <f>หนองบัวลำภู!F40</f>
        <v>939459.7</v>
      </c>
      <c r="K125" s="105">
        <f>หนองบัวลำภู!AF40</f>
        <v>1034613.99</v>
      </c>
      <c r="L125" s="106">
        <f>หนองบัวลำภู!AG40</f>
        <v>2304777.2599999998</v>
      </c>
      <c r="M125" s="106">
        <f>หนองบัวลำภู!AH40</f>
        <v>1740701.66</v>
      </c>
      <c r="N125" s="102"/>
      <c r="O125" s="102"/>
      <c r="P125" s="102"/>
      <c r="Q125" s="94">
        <f t="shared" si="2"/>
        <v>564075.59999999986</v>
      </c>
      <c r="R125" s="95">
        <f t="shared" si="3"/>
        <v>632.83285557386046</v>
      </c>
    </row>
    <row r="126" spans="1:18" x14ac:dyDescent="0.35">
      <c r="A126" s="101">
        <v>7</v>
      </c>
      <c r="B126" s="102" t="s">
        <v>61</v>
      </c>
      <c r="C126" s="102" t="s">
        <v>286</v>
      </c>
      <c r="D126" s="102" t="s">
        <v>89</v>
      </c>
      <c r="E126" s="102" t="s">
        <v>2</v>
      </c>
      <c r="F126" s="102" t="s">
        <v>178</v>
      </c>
      <c r="G126" s="102" t="s">
        <v>637</v>
      </c>
      <c r="H126" s="103">
        <v>3621</v>
      </c>
      <c r="I126" s="101">
        <v>3</v>
      </c>
      <c r="J126" s="104">
        <f>หนองบัวลำภู!F41</f>
        <v>1203294.08</v>
      </c>
      <c r="K126" s="105">
        <f>หนองบัวลำภู!AF41</f>
        <v>1253619.6600000001</v>
      </c>
      <c r="L126" s="106">
        <f>หนองบัวลำภู!AG41</f>
        <v>2712335.71</v>
      </c>
      <c r="M126" s="106">
        <f>หนองบัวลำภู!AH41</f>
        <v>2294446.23</v>
      </c>
      <c r="N126" s="102"/>
      <c r="O126" s="102"/>
      <c r="P126" s="102"/>
      <c r="Q126" s="94">
        <f t="shared" si="2"/>
        <v>417889.48</v>
      </c>
      <c r="R126" s="95">
        <f t="shared" si="3"/>
        <v>749.0570864402099</v>
      </c>
    </row>
    <row r="127" spans="1:18" x14ac:dyDescent="0.35">
      <c r="A127" s="101">
        <v>8</v>
      </c>
      <c r="B127" s="102" t="s">
        <v>61</v>
      </c>
      <c r="C127" s="102" t="s">
        <v>286</v>
      </c>
      <c r="D127" s="102" t="s">
        <v>89</v>
      </c>
      <c r="E127" s="102" t="s">
        <v>2</v>
      </c>
      <c r="F127" s="102" t="s">
        <v>178</v>
      </c>
      <c r="G127" s="102" t="s">
        <v>638</v>
      </c>
      <c r="H127" s="103">
        <v>1853</v>
      </c>
      <c r="I127" s="101">
        <v>2</v>
      </c>
      <c r="J127" s="104">
        <f>หนองบัวลำภู!F42</f>
        <v>481091.71</v>
      </c>
      <c r="K127" s="105">
        <f>หนองบัวลำภู!AF42</f>
        <v>537179.03</v>
      </c>
      <c r="L127" s="106">
        <f>หนองบัวลำภู!AG42</f>
        <v>1681411.38</v>
      </c>
      <c r="M127" s="106">
        <f>หนองบัวลำภู!AH42</f>
        <v>1487916.41</v>
      </c>
      <c r="N127" s="102"/>
      <c r="O127" s="102"/>
      <c r="P127" s="102"/>
      <c r="Q127" s="94">
        <f t="shared" si="2"/>
        <v>193494.96999999997</v>
      </c>
      <c r="R127" s="95">
        <f t="shared" si="3"/>
        <v>907.39955747436579</v>
      </c>
    </row>
    <row r="128" spans="1:18" x14ac:dyDescent="0.35">
      <c r="A128" s="101">
        <v>9</v>
      </c>
      <c r="B128" s="102" t="s">
        <v>61</v>
      </c>
      <c r="C128" s="102" t="s">
        <v>286</v>
      </c>
      <c r="D128" s="102" t="s">
        <v>89</v>
      </c>
      <c r="E128" s="102" t="s">
        <v>2</v>
      </c>
      <c r="F128" s="102" t="s">
        <v>178</v>
      </c>
      <c r="G128" s="102" t="s">
        <v>639</v>
      </c>
      <c r="H128" s="103">
        <v>1606</v>
      </c>
      <c r="I128" s="101">
        <v>2</v>
      </c>
      <c r="J128" s="104">
        <f>หนองบัวลำภู!F43</f>
        <v>475238.67</v>
      </c>
      <c r="K128" s="105">
        <f>หนองบัวลำภู!AF43</f>
        <v>488205.73</v>
      </c>
      <c r="L128" s="106">
        <f>หนองบัวลำภู!AG43</f>
        <v>1275039.5</v>
      </c>
      <c r="M128" s="106">
        <f>หนองบัวลำภู!AH43</f>
        <v>1122214.6600000001</v>
      </c>
      <c r="N128" s="102"/>
      <c r="O128" s="102"/>
      <c r="P128" s="102"/>
      <c r="Q128" s="94">
        <f t="shared" si="2"/>
        <v>152824.83999999985</v>
      </c>
      <c r="R128" s="95">
        <f t="shared" si="3"/>
        <v>793.9224782067248</v>
      </c>
    </row>
    <row r="129" spans="1:18" x14ac:dyDescent="0.35">
      <c r="A129" s="101">
        <v>10</v>
      </c>
      <c r="B129" s="102" t="s">
        <v>61</v>
      </c>
      <c r="C129" s="102" t="s">
        <v>286</v>
      </c>
      <c r="D129" s="102" t="s">
        <v>89</v>
      </c>
      <c r="E129" s="102" t="s">
        <v>2</v>
      </c>
      <c r="F129" s="102" t="s">
        <v>178</v>
      </c>
      <c r="G129" s="102" t="s">
        <v>640</v>
      </c>
      <c r="H129" s="103">
        <v>4293</v>
      </c>
      <c r="I129" s="101">
        <v>3</v>
      </c>
      <c r="J129" s="104">
        <f>หนองบัวลำภู!F44</f>
        <v>1237265.48</v>
      </c>
      <c r="K129" s="105">
        <f>หนองบัวลำภู!AF44</f>
        <v>1316583.6599999999</v>
      </c>
      <c r="L129" s="106">
        <f>หนองบัวลำภู!AG44</f>
        <v>2420573.41</v>
      </c>
      <c r="M129" s="106">
        <f>หนองบัวลำภู!AH44</f>
        <v>1602113.49</v>
      </c>
      <c r="N129" s="102"/>
      <c r="O129" s="102"/>
      <c r="P129" s="102"/>
      <c r="Q129" s="94">
        <f t="shared" si="2"/>
        <v>818459.92000000016</v>
      </c>
      <c r="R129" s="95">
        <f t="shared" si="3"/>
        <v>563.84193105054749</v>
      </c>
    </row>
    <row r="130" spans="1:18" x14ac:dyDescent="0.35">
      <c r="A130" s="101">
        <v>11</v>
      </c>
      <c r="B130" s="102" t="s">
        <v>61</v>
      </c>
      <c r="C130" s="102" t="s">
        <v>286</v>
      </c>
      <c r="D130" s="102" t="s">
        <v>89</v>
      </c>
      <c r="E130" s="102" t="s">
        <v>2</v>
      </c>
      <c r="F130" s="102" t="s">
        <v>178</v>
      </c>
      <c r="G130" s="102" t="s">
        <v>641</v>
      </c>
      <c r="H130" s="103">
        <v>2536</v>
      </c>
      <c r="I130" s="101">
        <v>2</v>
      </c>
      <c r="J130" s="104">
        <f>หนองบัวลำภู!F45</f>
        <v>418738.76</v>
      </c>
      <c r="K130" s="105">
        <f>หนองบัวลำภู!AF45</f>
        <v>453774.64</v>
      </c>
      <c r="L130" s="106">
        <f>หนองบัวลำภู!AG45</f>
        <v>945148.15</v>
      </c>
      <c r="M130" s="106">
        <f>หนองบัวลำภู!AH45</f>
        <v>902410.16999999993</v>
      </c>
      <c r="N130" s="102"/>
      <c r="O130" s="102"/>
      <c r="P130" s="102"/>
      <c r="Q130" s="94">
        <f t="shared" si="2"/>
        <v>42737.980000000098</v>
      </c>
      <c r="R130" s="95">
        <f t="shared" si="3"/>
        <v>372.69248817034702</v>
      </c>
    </row>
    <row r="131" spans="1:18" x14ac:dyDescent="0.35">
      <c r="A131" s="101">
        <v>12</v>
      </c>
      <c r="B131" s="102" t="s">
        <v>61</v>
      </c>
      <c r="C131" s="102" t="s">
        <v>286</v>
      </c>
      <c r="D131" s="102" t="s">
        <v>89</v>
      </c>
      <c r="E131" s="102" t="s">
        <v>2</v>
      </c>
      <c r="F131" s="102" t="s">
        <v>178</v>
      </c>
      <c r="G131" s="102" t="s">
        <v>642</v>
      </c>
      <c r="H131" s="103">
        <v>3568</v>
      </c>
      <c r="I131" s="101">
        <v>3</v>
      </c>
      <c r="J131" s="104">
        <f>หนองบัวลำภู!F46</f>
        <v>370647.33</v>
      </c>
      <c r="K131" s="105">
        <f>หนองบัวลำภู!AF46</f>
        <v>450506.59</v>
      </c>
      <c r="L131" s="106">
        <f>หนองบัวลำภู!AG46</f>
        <v>2011004.4100000001</v>
      </c>
      <c r="M131" s="106">
        <f>หนองบัวลำภู!AH46</f>
        <v>1818937.27</v>
      </c>
      <c r="N131" s="102"/>
      <c r="O131" s="102"/>
      <c r="P131" s="102"/>
      <c r="Q131" s="94">
        <f t="shared" si="2"/>
        <v>192067.14000000013</v>
      </c>
      <c r="R131" s="95">
        <f t="shared" si="3"/>
        <v>563.62231221973093</v>
      </c>
    </row>
    <row r="132" spans="1:18" x14ac:dyDescent="0.35">
      <c r="A132" s="101">
        <v>13</v>
      </c>
      <c r="B132" s="102" t="s">
        <v>61</v>
      </c>
      <c r="C132" s="102" t="s">
        <v>286</v>
      </c>
      <c r="D132" s="102" t="s">
        <v>89</v>
      </c>
      <c r="E132" s="102" t="s">
        <v>2</v>
      </c>
      <c r="F132" s="102" t="s">
        <v>178</v>
      </c>
      <c r="G132" s="102" t="s">
        <v>643</v>
      </c>
      <c r="H132" s="103">
        <v>2724</v>
      </c>
      <c r="I132" s="101">
        <v>2</v>
      </c>
      <c r="J132" s="104">
        <f>หนองบัวลำภู!F47</f>
        <v>237592.07</v>
      </c>
      <c r="K132" s="105">
        <f>หนองบัวลำภู!AF47</f>
        <v>300902.64</v>
      </c>
      <c r="L132" s="106">
        <f>หนองบัวลำภู!AG47</f>
        <v>1433000.6800000002</v>
      </c>
      <c r="M132" s="106">
        <f>หนองบัวลำภู!AH47</f>
        <v>1375285.4800000002</v>
      </c>
      <c r="N132" s="102"/>
      <c r="O132" s="102"/>
      <c r="P132" s="102"/>
      <c r="Q132" s="94">
        <f t="shared" si="2"/>
        <v>57715.199999999953</v>
      </c>
      <c r="R132" s="95">
        <f t="shared" si="3"/>
        <v>526.06486049926582</v>
      </c>
    </row>
    <row r="133" spans="1:18" x14ac:dyDescent="0.35">
      <c r="A133" s="101">
        <v>14</v>
      </c>
      <c r="B133" s="102" t="s">
        <v>61</v>
      </c>
      <c r="C133" s="102" t="s">
        <v>286</v>
      </c>
      <c r="D133" s="102" t="s">
        <v>89</v>
      </c>
      <c r="E133" s="102" t="s">
        <v>2</v>
      </c>
      <c r="F133" s="102" t="s">
        <v>178</v>
      </c>
      <c r="G133" s="102" t="s">
        <v>644</v>
      </c>
      <c r="H133" s="103">
        <v>1550</v>
      </c>
      <c r="I133" s="101">
        <v>2</v>
      </c>
      <c r="J133" s="104">
        <f>หนองบัวลำภู!F48</f>
        <v>477957.06</v>
      </c>
      <c r="K133" s="105">
        <f>หนองบัวลำภู!AF48</f>
        <v>513079.42999999993</v>
      </c>
      <c r="L133" s="106">
        <f>หนองบัวลำภู!AG48</f>
        <v>1168030.96</v>
      </c>
      <c r="M133" s="106">
        <f>หนองบัวลำภู!AH48</f>
        <v>1120103.9999999998</v>
      </c>
      <c r="N133" s="102"/>
      <c r="O133" s="102"/>
      <c r="P133" s="102"/>
      <c r="Q133" s="94">
        <f t="shared" si="2"/>
        <v>47926.960000000196</v>
      </c>
      <c r="R133" s="95">
        <f t="shared" si="3"/>
        <v>753.56836129032251</v>
      </c>
    </row>
    <row r="134" spans="1:18" x14ac:dyDescent="0.35">
      <c r="A134" s="101">
        <v>15</v>
      </c>
      <c r="B134" s="102" t="s">
        <v>61</v>
      </c>
      <c r="C134" s="102" t="s">
        <v>286</v>
      </c>
      <c r="D134" s="102" t="s">
        <v>89</v>
      </c>
      <c r="E134" s="102" t="s">
        <v>2</v>
      </c>
      <c r="F134" s="102" t="s">
        <v>178</v>
      </c>
      <c r="G134" s="102" t="s">
        <v>645</v>
      </c>
      <c r="H134" s="103">
        <v>2348</v>
      </c>
      <c r="I134" s="101">
        <v>2</v>
      </c>
      <c r="J134" s="104">
        <f>หนองบัวลำภู!F49</f>
        <v>307006.08000000002</v>
      </c>
      <c r="K134" s="105">
        <f>หนองบัวลำภู!AF49</f>
        <v>363657.03</v>
      </c>
      <c r="L134" s="106">
        <f>หนองบัวลำภู!AG49</f>
        <v>1181909.6099999999</v>
      </c>
      <c r="M134" s="106">
        <f>หนองบัวลำภู!AH49</f>
        <v>1081155.52</v>
      </c>
      <c r="N134" s="102"/>
      <c r="O134" s="102"/>
      <c r="P134" s="102"/>
      <c r="Q134" s="94">
        <f t="shared" si="2"/>
        <v>100754.08999999985</v>
      </c>
      <c r="R134" s="95">
        <f t="shared" si="3"/>
        <v>503.36865843270863</v>
      </c>
    </row>
    <row r="135" spans="1:18" s="113" customFormat="1" x14ac:dyDescent="0.35">
      <c r="A135" s="107">
        <v>3</v>
      </c>
      <c r="B135" s="108" t="s">
        <v>61</v>
      </c>
      <c r="C135" s="108"/>
      <c r="D135" s="108"/>
      <c r="E135" s="108" t="s">
        <v>75</v>
      </c>
      <c r="F135" s="108"/>
      <c r="G135" s="108" t="s">
        <v>288</v>
      </c>
      <c r="H135" s="114">
        <f>SUM(H120:H134)</f>
        <v>40327</v>
      </c>
      <c r="I135" s="107"/>
      <c r="J135" s="110">
        <f>SUM(J121:J134)</f>
        <v>8302286.0699999994</v>
      </c>
      <c r="K135" s="110">
        <f>SUM(K120:K134)</f>
        <v>9017113.4399999995</v>
      </c>
      <c r="L135" s="110">
        <f>SUM(L120:L134)</f>
        <v>23759161.959999997</v>
      </c>
      <c r="M135" s="110">
        <f>SUM(M120:M134)</f>
        <v>20250420.419999998</v>
      </c>
      <c r="N135" s="108">
        <v>14</v>
      </c>
      <c r="O135" s="108">
        <v>14</v>
      </c>
      <c r="P135" s="108">
        <f>N135-O135</f>
        <v>0</v>
      </c>
      <c r="Q135" s="111">
        <f t="shared" ref="Q135:Q198" si="5">L135-M135</f>
        <v>3508741.5399999991</v>
      </c>
      <c r="R135" s="112">
        <f>L135/H135</f>
        <v>589.1626443821757</v>
      </c>
    </row>
    <row r="136" spans="1:18" x14ac:dyDescent="0.35">
      <c r="A136" s="101">
        <v>1</v>
      </c>
      <c r="B136" s="102" t="s">
        <v>61</v>
      </c>
      <c r="C136" s="102" t="s">
        <v>289</v>
      </c>
      <c r="D136" s="102" t="s">
        <v>96</v>
      </c>
      <c r="E136" s="102" t="s">
        <v>3</v>
      </c>
      <c r="F136" s="102" t="s">
        <v>208</v>
      </c>
      <c r="G136" s="102" t="s">
        <v>290</v>
      </c>
      <c r="H136" s="103"/>
      <c r="I136" s="101"/>
      <c r="J136" s="104"/>
      <c r="K136" s="105"/>
      <c r="L136" s="106"/>
      <c r="M136" s="106"/>
      <c r="N136" s="102"/>
      <c r="O136" s="102"/>
      <c r="P136" s="102"/>
    </row>
    <row r="137" spans="1:18" x14ac:dyDescent="0.35">
      <c r="A137" s="101">
        <v>2</v>
      </c>
      <c r="B137" s="102" t="s">
        <v>61</v>
      </c>
      <c r="C137" s="102" t="s">
        <v>289</v>
      </c>
      <c r="D137" s="102" t="s">
        <v>96</v>
      </c>
      <c r="E137" s="102" t="s">
        <v>3</v>
      </c>
      <c r="F137" s="102" t="s">
        <v>178</v>
      </c>
      <c r="G137" s="102" t="s">
        <v>646</v>
      </c>
      <c r="H137" s="103">
        <v>5674</v>
      </c>
      <c r="I137" s="101">
        <v>4</v>
      </c>
      <c r="J137" s="104">
        <f>หนองบัวลำภู!F50</f>
        <v>946086.31</v>
      </c>
      <c r="K137" s="105">
        <f>หนองบัวลำภู!AF50</f>
        <v>956101.81</v>
      </c>
      <c r="L137" s="106">
        <f>หนองบัวลำภู!AG50</f>
        <v>2782331.2199999997</v>
      </c>
      <c r="M137" s="106">
        <f>หนองบัวลำภู!AH50</f>
        <v>2246125.1</v>
      </c>
      <c r="N137" s="102"/>
      <c r="O137" s="102"/>
      <c r="P137" s="102"/>
      <c r="Q137" s="94">
        <f t="shared" si="5"/>
        <v>536206.11999999965</v>
      </c>
      <c r="R137" s="95">
        <f t="shared" ref="R137:R198" si="6">L137/H137</f>
        <v>490.36503701092698</v>
      </c>
    </row>
    <row r="138" spans="1:18" x14ac:dyDescent="0.35">
      <c r="A138" s="101">
        <v>3</v>
      </c>
      <c r="B138" s="102" t="s">
        <v>61</v>
      </c>
      <c r="C138" s="102" t="s">
        <v>289</v>
      </c>
      <c r="D138" s="102" t="s">
        <v>96</v>
      </c>
      <c r="E138" s="102" t="s">
        <v>3</v>
      </c>
      <c r="F138" s="102" t="s">
        <v>178</v>
      </c>
      <c r="G138" s="102" t="s">
        <v>647</v>
      </c>
      <c r="H138" s="103">
        <v>5329</v>
      </c>
      <c r="I138" s="101">
        <v>4</v>
      </c>
      <c r="J138" s="104">
        <f>หนองบัวลำภู!F51</f>
        <v>619975.55000000005</v>
      </c>
      <c r="K138" s="105">
        <f>หนองบัวลำภู!AF51</f>
        <v>670674.15</v>
      </c>
      <c r="L138" s="106">
        <f>หนองบัวลำภู!AG51</f>
        <v>2908103.9699999997</v>
      </c>
      <c r="M138" s="106">
        <f>หนองบัวลำภู!AH51</f>
        <v>2452682.62</v>
      </c>
      <c r="N138" s="102"/>
      <c r="O138" s="102"/>
      <c r="P138" s="102"/>
      <c r="Q138" s="94">
        <f t="shared" si="5"/>
        <v>455421.34999999963</v>
      </c>
      <c r="R138" s="95">
        <f t="shared" si="6"/>
        <v>545.71288609495207</v>
      </c>
    </row>
    <row r="139" spans="1:18" x14ac:dyDescent="0.35">
      <c r="A139" s="101">
        <v>4</v>
      </c>
      <c r="B139" s="102" t="s">
        <v>61</v>
      </c>
      <c r="C139" s="102" t="s">
        <v>289</v>
      </c>
      <c r="D139" s="102" t="s">
        <v>96</v>
      </c>
      <c r="E139" s="102" t="s">
        <v>3</v>
      </c>
      <c r="F139" s="102" t="s">
        <v>178</v>
      </c>
      <c r="G139" s="102" t="s">
        <v>648</v>
      </c>
      <c r="H139" s="103">
        <v>3741</v>
      </c>
      <c r="I139" s="101">
        <v>3</v>
      </c>
      <c r="J139" s="104">
        <f>หนองบัวลำภู!F52</f>
        <v>644230.76</v>
      </c>
      <c r="K139" s="105">
        <f>หนองบัวลำภู!AF52</f>
        <v>663168.44999999995</v>
      </c>
      <c r="L139" s="106">
        <f>หนองบัวลำภู!AG52</f>
        <v>1223122.54</v>
      </c>
      <c r="M139" s="106">
        <f>หนองบัวลำภู!AH52</f>
        <v>945883.69</v>
      </c>
      <c r="N139" s="102"/>
      <c r="O139" s="102"/>
      <c r="P139" s="102"/>
      <c r="Q139" s="94">
        <f t="shared" si="5"/>
        <v>277238.85000000009</v>
      </c>
      <c r="R139" s="95">
        <f t="shared" si="6"/>
        <v>326.95069232825449</v>
      </c>
    </row>
    <row r="140" spans="1:18" x14ac:dyDescent="0.35">
      <c r="A140" s="101">
        <v>5</v>
      </c>
      <c r="B140" s="102" t="s">
        <v>61</v>
      </c>
      <c r="C140" s="102" t="s">
        <v>289</v>
      </c>
      <c r="D140" s="102" t="s">
        <v>96</v>
      </c>
      <c r="E140" s="102" t="s">
        <v>3</v>
      </c>
      <c r="F140" s="102" t="s">
        <v>178</v>
      </c>
      <c r="G140" s="102" t="s">
        <v>649</v>
      </c>
      <c r="H140" s="103">
        <v>10085</v>
      </c>
      <c r="I140" s="101">
        <v>5</v>
      </c>
      <c r="J140" s="104">
        <f>หนองบัวลำภู!F53</f>
        <v>886067.98</v>
      </c>
      <c r="K140" s="105">
        <f>หนองบัวลำภู!AF53</f>
        <v>1020269.46</v>
      </c>
      <c r="L140" s="106">
        <f>หนองบัวลำภู!AG53</f>
        <v>10387554.620000001</v>
      </c>
      <c r="M140" s="106">
        <f>หนองบัวลำภู!AH53</f>
        <v>9951109.7400000002</v>
      </c>
      <c r="N140" s="102"/>
      <c r="O140" s="102"/>
      <c r="P140" s="102"/>
      <c r="Q140" s="94">
        <f t="shared" si="5"/>
        <v>436444.88000000082</v>
      </c>
      <c r="R140" s="95">
        <f t="shared" si="6"/>
        <v>1030.0004581060982</v>
      </c>
    </row>
    <row r="141" spans="1:18" x14ac:dyDescent="0.35">
      <c r="A141" s="101">
        <v>6</v>
      </c>
      <c r="B141" s="102" t="s">
        <v>61</v>
      </c>
      <c r="C141" s="102" t="s">
        <v>289</v>
      </c>
      <c r="D141" s="102" t="s">
        <v>96</v>
      </c>
      <c r="E141" s="102" t="s">
        <v>3</v>
      </c>
      <c r="F141" s="102" t="s">
        <v>178</v>
      </c>
      <c r="G141" s="102" t="s">
        <v>650</v>
      </c>
      <c r="H141" s="103">
        <v>1758</v>
      </c>
      <c r="I141" s="101">
        <v>2</v>
      </c>
      <c r="J141" s="104">
        <f>หนองบัวลำภู!F54</f>
        <v>292605.53999999998</v>
      </c>
      <c r="K141" s="105">
        <f>หนองบัวลำภู!AF54</f>
        <v>314042.48</v>
      </c>
      <c r="L141" s="106">
        <f>หนองบัวลำภู!AG54</f>
        <v>1535815.9</v>
      </c>
      <c r="M141" s="106">
        <f>หนองบัวลำภู!AH54</f>
        <v>1428594.61</v>
      </c>
      <c r="N141" s="102"/>
      <c r="O141" s="102"/>
      <c r="P141" s="102"/>
      <c r="Q141" s="94">
        <f t="shared" si="5"/>
        <v>107221.2899999998</v>
      </c>
      <c r="R141" s="95">
        <f t="shared" si="6"/>
        <v>873.61541524459608</v>
      </c>
    </row>
    <row r="142" spans="1:18" x14ac:dyDescent="0.35">
      <c r="A142" s="101">
        <v>7</v>
      </c>
      <c r="B142" s="102" t="s">
        <v>61</v>
      </c>
      <c r="C142" s="102" t="s">
        <v>289</v>
      </c>
      <c r="D142" s="102" t="s">
        <v>96</v>
      </c>
      <c r="E142" s="102" t="s">
        <v>3</v>
      </c>
      <c r="F142" s="102" t="s">
        <v>178</v>
      </c>
      <c r="G142" s="102" t="s">
        <v>651</v>
      </c>
      <c r="H142" s="103">
        <v>3359</v>
      </c>
      <c r="I142" s="101">
        <v>3</v>
      </c>
      <c r="J142" s="104">
        <f>หนองบัวลำภู!F55</f>
        <v>258941.74</v>
      </c>
      <c r="K142" s="105">
        <f>หนองบัวลำภู!AF55</f>
        <v>260801.76</v>
      </c>
      <c r="L142" s="106">
        <f>หนองบัวลำภู!AG55</f>
        <v>2036380.12</v>
      </c>
      <c r="M142" s="106">
        <f>หนองบัวลำภู!AH55</f>
        <v>1953225.56</v>
      </c>
      <c r="N142" s="102"/>
      <c r="O142" s="102"/>
      <c r="P142" s="102"/>
      <c r="Q142" s="94">
        <f t="shared" si="5"/>
        <v>83154.560000000056</v>
      </c>
      <c r="R142" s="95">
        <f t="shared" si="6"/>
        <v>606.24594224471571</v>
      </c>
    </row>
    <row r="143" spans="1:18" x14ac:dyDescent="0.35">
      <c r="A143" s="101">
        <v>8</v>
      </c>
      <c r="B143" s="102" t="s">
        <v>61</v>
      </c>
      <c r="C143" s="102" t="s">
        <v>289</v>
      </c>
      <c r="D143" s="102" t="s">
        <v>96</v>
      </c>
      <c r="E143" s="102" t="s">
        <v>3</v>
      </c>
      <c r="F143" s="102" t="s">
        <v>178</v>
      </c>
      <c r="G143" s="102" t="s">
        <v>1417</v>
      </c>
      <c r="H143" s="103">
        <v>5691</v>
      </c>
      <c r="I143" s="101">
        <v>4</v>
      </c>
      <c r="J143" s="104">
        <f>หนองบัวลำภู!F56</f>
        <v>438197.29</v>
      </c>
      <c r="K143" s="105">
        <f>หนองบัวลำภู!AF56</f>
        <v>483449.19999999995</v>
      </c>
      <c r="L143" s="106">
        <f>หนองบัวลำภู!AG56</f>
        <v>2280191.73</v>
      </c>
      <c r="M143" s="106">
        <f>หนองบัวลำภู!AH56</f>
        <v>1820055.3</v>
      </c>
      <c r="N143" s="102"/>
      <c r="O143" s="102"/>
      <c r="P143" s="102"/>
      <c r="Q143" s="94">
        <f t="shared" si="5"/>
        <v>460136.42999999993</v>
      </c>
      <c r="R143" s="95">
        <f t="shared" si="6"/>
        <v>400.66626779124931</v>
      </c>
    </row>
    <row r="144" spans="1:18" x14ac:dyDescent="0.35">
      <c r="A144" s="101">
        <v>9</v>
      </c>
      <c r="B144" s="102" t="s">
        <v>61</v>
      </c>
      <c r="C144" s="102" t="s">
        <v>289</v>
      </c>
      <c r="D144" s="102" t="s">
        <v>96</v>
      </c>
      <c r="E144" s="102" t="s">
        <v>3</v>
      </c>
      <c r="F144" s="102" t="s">
        <v>178</v>
      </c>
      <c r="G144" s="102" t="s">
        <v>653</v>
      </c>
      <c r="H144" s="103">
        <v>2989</v>
      </c>
      <c r="I144" s="101">
        <v>2</v>
      </c>
      <c r="J144" s="104">
        <f>หนองบัวลำภู!F57</f>
        <v>354231.23</v>
      </c>
      <c r="K144" s="105">
        <f>หนองบัวลำภู!AF57</f>
        <v>399792.99</v>
      </c>
      <c r="L144" s="106">
        <f>หนองบัวลำภู!AG57</f>
        <v>1643084.27</v>
      </c>
      <c r="M144" s="106">
        <f>หนองบัวลำภู!AH57</f>
        <v>1399929.96</v>
      </c>
      <c r="N144" s="102"/>
      <c r="O144" s="102"/>
      <c r="P144" s="102"/>
      <c r="Q144" s="94">
        <f t="shared" si="5"/>
        <v>243154.31000000006</v>
      </c>
      <c r="R144" s="95">
        <f t="shared" si="6"/>
        <v>549.71036132485779</v>
      </c>
    </row>
    <row r="145" spans="1:18" x14ac:dyDescent="0.35">
      <c r="A145" s="101">
        <v>10</v>
      </c>
      <c r="B145" s="102" t="s">
        <v>61</v>
      </c>
      <c r="C145" s="102" t="s">
        <v>289</v>
      </c>
      <c r="D145" s="102" t="s">
        <v>96</v>
      </c>
      <c r="E145" s="102" t="s">
        <v>3</v>
      </c>
      <c r="F145" s="102" t="s">
        <v>178</v>
      </c>
      <c r="G145" s="102" t="s">
        <v>654</v>
      </c>
      <c r="H145" s="103">
        <v>5028</v>
      </c>
      <c r="I145" s="101">
        <v>4</v>
      </c>
      <c r="J145" s="104">
        <f>หนองบัวลำภู!F58</f>
        <v>612707.04</v>
      </c>
      <c r="K145" s="105">
        <f>หนองบัวลำภู!AF58</f>
        <v>722206.8</v>
      </c>
      <c r="L145" s="106">
        <f>หนองบัวลำภู!AG58</f>
        <v>3124516.0700000003</v>
      </c>
      <c r="M145" s="106">
        <f>หนองบัวลำภู!AH58</f>
        <v>2436930.65</v>
      </c>
      <c r="N145" s="102"/>
      <c r="O145" s="102"/>
      <c r="P145" s="102"/>
      <c r="Q145" s="94">
        <f t="shared" si="5"/>
        <v>687585.42000000039</v>
      </c>
      <c r="R145" s="95">
        <f t="shared" si="6"/>
        <v>621.42324383452672</v>
      </c>
    </row>
    <row r="146" spans="1:18" x14ac:dyDescent="0.35">
      <c r="A146" s="101">
        <v>11</v>
      </c>
      <c r="B146" s="102" t="s">
        <v>61</v>
      </c>
      <c r="C146" s="102" t="s">
        <v>289</v>
      </c>
      <c r="D146" s="102" t="s">
        <v>96</v>
      </c>
      <c r="E146" s="102" t="s">
        <v>3</v>
      </c>
      <c r="F146" s="102" t="s">
        <v>178</v>
      </c>
      <c r="G146" s="102" t="s">
        <v>655</v>
      </c>
      <c r="H146" s="103">
        <v>3475</v>
      </c>
      <c r="I146" s="101">
        <v>3</v>
      </c>
      <c r="J146" s="104">
        <f>หนองบัวลำภู!F59</f>
        <v>279390.94</v>
      </c>
      <c r="K146" s="105">
        <f>หนองบัวลำภู!AF59</f>
        <v>242058.09499999997</v>
      </c>
      <c r="L146" s="106">
        <f>หนองบัวลำภู!AG59</f>
        <v>1501394.08</v>
      </c>
      <c r="M146" s="106">
        <f>หนองบัวลำภู!AH59</f>
        <v>1282976.7449999999</v>
      </c>
      <c r="N146" s="102"/>
      <c r="O146" s="102"/>
      <c r="P146" s="102"/>
      <c r="Q146" s="94">
        <f t="shared" si="5"/>
        <v>218417.3350000002</v>
      </c>
      <c r="R146" s="95">
        <f t="shared" si="6"/>
        <v>432.05585035971222</v>
      </c>
    </row>
    <row r="147" spans="1:18" x14ac:dyDescent="0.35">
      <c r="A147" s="101">
        <v>12</v>
      </c>
      <c r="B147" s="102" t="s">
        <v>61</v>
      </c>
      <c r="C147" s="102" t="s">
        <v>289</v>
      </c>
      <c r="D147" s="102" t="s">
        <v>96</v>
      </c>
      <c r="E147" s="102" t="s">
        <v>3</v>
      </c>
      <c r="F147" s="102" t="s">
        <v>178</v>
      </c>
      <c r="G147" s="102" t="s">
        <v>656</v>
      </c>
      <c r="H147" s="103">
        <v>2888</v>
      </c>
      <c r="I147" s="101">
        <v>2</v>
      </c>
      <c r="J147" s="104">
        <f>หนองบัวลำภู!F60</f>
        <v>172391.76</v>
      </c>
      <c r="K147" s="105">
        <f>หนองบัวลำภู!AF60</f>
        <v>165201.76</v>
      </c>
      <c r="L147" s="106">
        <f>หนองบัวลำภู!AG60</f>
        <v>1237133.6299999999</v>
      </c>
      <c r="M147" s="106">
        <f>หนองบัวลำภู!AH60</f>
        <v>1415092.91</v>
      </c>
      <c r="N147" s="102"/>
      <c r="O147" s="102"/>
      <c r="P147" s="102"/>
      <c r="Q147" s="94">
        <f t="shared" si="5"/>
        <v>-177959.28000000003</v>
      </c>
      <c r="R147" s="95">
        <f t="shared" si="6"/>
        <v>428.37037049861493</v>
      </c>
    </row>
    <row r="148" spans="1:18" x14ac:dyDescent="0.35">
      <c r="A148" s="101">
        <v>13</v>
      </c>
      <c r="B148" s="102" t="s">
        <v>61</v>
      </c>
      <c r="C148" s="102" t="s">
        <v>289</v>
      </c>
      <c r="D148" s="102" t="s">
        <v>96</v>
      </c>
      <c r="E148" s="102" t="s">
        <v>3</v>
      </c>
      <c r="F148" s="102" t="s">
        <v>178</v>
      </c>
      <c r="G148" s="102" t="s">
        <v>657</v>
      </c>
      <c r="H148" s="103">
        <v>1354</v>
      </c>
      <c r="I148" s="101">
        <v>1</v>
      </c>
      <c r="J148" s="104">
        <f>หนองบัวลำภู!F61</f>
        <v>154297.28</v>
      </c>
      <c r="K148" s="105">
        <f>หนองบัวลำภู!AF61</f>
        <v>198759.11</v>
      </c>
      <c r="L148" s="106">
        <f>หนองบัวลำภู!AG61</f>
        <v>1302961.6400000001</v>
      </c>
      <c r="M148" s="106">
        <f>หนองบัวลำภู!AH61</f>
        <v>1212493.75</v>
      </c>
      <c r="N148" s="102"/>
      <c r="O148" s="102"/>
      <c r="P148" s="102"/>
      <c r="Q148" s="94">
        <f t="shared" si="5"/>
        <v>90467.89000000013</v>
      </c>
      <c r="R148" s="95">
        <f t="shared" si="6"/>
        <v>962.30549483013306</v>
      </c>
    </row>
    <row r="149" spans="1:18" x14ac:dyDescent="0.35">
      <c r="A149" s="101">
        <v>14</v>
      </c>
      <c r="B149" s="102" t="s">
        <v>61</v>
      </c>
      <c r="C149" s="102" t="s">
        <v>289</v>
      </c>
      <c r="D149" s="102" t="s">
        <v>96</v>
      </c>
      <c r="E149" s="102" t="s">
        <v>3</v>
      </c>
      <c r="F149" s="102" t="s">
        <v>178</v>
      </c>
      <c r="G149" s="102" t="s">
        <v>658</v>
      </c>
      <c r="H149" s="103">
        <v>3500</v>
      </c>
      <c r="I149" s="101">
        <v>3</v>
      </c>
      <c r="J149" s="104">
        <f>หนองบัวลำภู!F62</f>
        <v>583611.09</v>
      </c>
      <c r="K149" s="105">
        <f>หนองบัวลำภู!AF62</f>
        <v>580294.52</v>
      </c>
      <c r="L149" s="106">
        <f>หนองบัวลำภู!AG62</f>
        <v>1797517.71</v>
      </c>
      <c r="M149" s="106">
        <f>หนองบัวลำภู!AH62</f>
        <v>1698280.63</v>
      </c>
      <c r="N149" s="102"/>
      <c r="O149" s="102"/>
      <c r="P149" s="102"/>
      <c r="Q149" s="94">
        <f t="shared" si="5"/>
        <v>99237.080000000075</v>
      </c>
      <c r="R149" s="95">
        <f t="shared" si="6"/>
        <v>513.57648857142851</v>
      </c>
    </row>
    <row r="150" spans="1:18" x14ac:dyDescent="0.35">
      <c r="A150" s="101">
        <v>15</v>
      </c>
      <c r="B150" s="102" t="s">
        <v>61</v>
      </c>
      <c r="C150" s="102" t="s">
        <v>289</v>
      </c>
      <c r="D150" s="102" t="s">
        <v>96</v>
      </c>
      <c r="E150" s="102" t="s">
        <v>3</v>
      </c>
      <c r="F150" s="102" t="s">
        <v>178</v>
      </c>
      <c r="G150" s="102" t="s">
        <v>659</v>
      </c>
      <c r="H150" s="103">
        <v>6506</v>
      </c>
      <c r="I150" s="101">
        <v>5</v>
      </c>
      <c r="J150" s="104">
        <f>หนองบัวลำภู!F63</f>
        <v>757715.15</v>
      </c>
      <c r="K150" s="105">
        <f>หนองบัวลำภู!AF63</f>
        <v>756600.32000000007</v>
      </c>
      <c r="L150" s="106">
        <f>หนองบัวลำภู!AG63</f>
        <v>2606117.23</v>
      </c>
      <c r="M150" s="106">
        <f>หนองบัวลำภู!AH63</f>
        <v>2233343.0700000003</v>
      </c>
      <c r="N150" s="102"/>
      <c r="O150" s="102"/>
      <c r="P150" s="102"/>
      <c r="Q150" s="94">
        <f t="shared" si="5"/>
        <v>372774.15999999968</v>
      </c>
      <c r="R150" s="95">
        <f t="shared" si="6"/>
        <v>400.57135413464493</v>
      </c>
    </row>
    <row r="151" spans="1:18" x14ac:dyDescent="0.35">
      <c r="A151" s="101">
        <v>16</v>
      </c>
      <c r="B151" s="102" t="s">
        <v>61</v>
      </c>
      <c r="C151" s="102" t="s">
        <v>289</v>
      </c>
      <c r="D151" s="102" t="s">
        <v>96</v>
      </c>
      <c r="E151" s="102" t="s">
        <v>3</v>
      </c>
      <c r="F151" s="102" t="s">
        <v>178</v>
      </c>
      <c r="G151" s="102" t="s">
        <v>660</v>
      </c>
      <c r="H151" s="103">
        <v>4556</v>
      </c>
      <c r="I151" s="101">
        <v>4</v>
      </c>
      <c r="J151" s="104">
        <f>หนองบัวลำภู!F64</f>
        <v>719685.84</v>
      </c>
      <c r="K151" s="105">
        <f>หนองบัวลำภู!AF64</f>
        <v>691925.40999999992</v>
      </c>
      <c r="L151" s="106">
        <f>หนองบัวลำภู!AG64</f>
        <v>2005575.59</v>
      </c>
      <c r="M151" s="106">
        <f>หนองบัวลำภู!AH64</f>
        <v>1548591.78</v>
      </c>
      <c r="N151" s="102"/>
      <c r="O151" s="102"/>
      <c r="P151" s="102"/>
      <c r="Q151" s="94">
        <f t="shared" si="5"/>
        <v>456983.81000000006</v>
      </c>
      <c r="R151" s="95">
        <f t="shared" si="6"/>
        <v>440.20535338015804</v>
      </c>
    </row>
    <row r="152" spans="1:18" x14ac:dyDescent="0.35">
      <c r="A152" s="101">
        <v>17</v>
      </c>
      <c r="B152" s="102" t="s">
        <v>61</v>
      </c>
      <c r="C152" s="102" t="s">
        <v>289</v>
      </c>
      <c r="D152" s="102" t="s">
        <v>96</v>
      </c>
      <c r="E152" s="102" t="s">
        <v>3</v>
      </c>
      <c r="F152" s="102" t="s">
        <v>178</v>
      </c>
      <c r="G152" s="102" t="s">
        <v>661</v>
      </c>
      <c r="H152" s="103">
        <v>3413</v>
      </c>
      <c r="I152" s="101">
        <v>3</v>
      </c>
      <c r="J152" s="104">
        <f>หนองบัวลำภู!F65</f>
        <v>450298.49</v>
      </c>
      <c r="K152" s="105">
        <f>หนองบัวลำภู!AF65</f>
        <v>474518.52999999997</v>
      </c>
      <c r="L152" s="106">
        <f>หนองบัวลำภู!AG65</f>
        <v>2202211.73</v>
      </c>
      <c r="M152" s="106">
        <f>หนองบัวลำภู!AH65</f>
        <v>1913431.1900000002</v>
      </c>
      <c r="N152" s="102"/>
      <c r="O152" s="102"/>
      <c r="P152" s="102"/>
      <c r="Q152" s="94">
        <f t="shared" si="5"/>
        <v>288780.5399999998</v>
      </c>
      <c r="R152" s="95">
        <f t="shared" si="6"/>
        <v>645.24222970993264</v>
      </c>
    </row>
    <row r="153" spans="1:18" x14ac:dyDescent="0.35">
      <c r="A153" s="101">
        <v>18</v>
      </c>
      <c r="B153" s="102" t="s">
        <v>61</v>
      </c>
      <c r="C153" s="102" t="s">
        <v>289</v>
      </c>
      <c r="D153" s="102" t="s">
        <v>96</v>
      </c>
      <c r="E153" s="102" t="s">
        <v>3</v>
      </c>
      <c r="F153" s="102" t="s">
        <v>178</v>
      </c>
      <c r="G153" s="102" t="s">
        <v>662</v>
      </c>
      <c r="H153" s="103">
        <v>3744</v>
      </c>
      <c r="I153" s="101">
        <v>3</v>
      </c>
      <c r="J153" s="104">
        <f>หนองบัวลำภู!F66</f>
        <v>618836.19999999995</v>
      </c>
      <c r="K153" s="105">
        <f>หนองบัวลำภู!AF66</f>
        <v>616403.80999999994</v>
      </c>
      <c r="L153" s="106">
        <f>หนองบัวลำภู!AG66</f>
        <v>1649762.7</v>
      </c>
      <c r="M153" s="106">
        <f>หนองบัวลำภู!AH66</f>
        <v>1235808.6499999999</v>
      </c>
      <c r="N153" s="102"/>
      <c r="O153" s="102"/>
      <c r="P153" s="102"/>
      <c r="Q153" s="94">
        <f t="shared" si="5"/>
        <v>413954.05000000005</v>
      </c>
      <c r="R153" s="95">
        <f t="shared" si="6"/>
        <v>440.64174679487178</v>
      </c>
    </row>
    <row r="154" spans="1:18" s="113" customFormat="1" x14ac:dyDescent="0.35">
      <c r="A154" s="107">
        <v>4</v>
      </c>
      <c r="B154" s="108" t="s">
        <v>61</v>
      </c>
      <c r="C154" s="108"/>
      <c r="D154" s="108"/>
      <c r="E154" s="108" t="s">
        <v>75</v>
      </c>
      <c r="F154" s="108"/>
      <c r="G154" s="108" t="s">
        <v>291</v>
      </c>
      <c r="H154" s="114">
        <f>SUM(H136:H153)</f>
        <v>73090</v>
      </c>
      <c r="I154" s="107"/>
      <c r="J154" s="110">
        <f>SUM(J136:J153)</f>
        <v>8789270.1900000013</v>
      </c>
      <c r="K154" s="110">
        <f>SUM(K136:K153)</f>
        <v>9216268.6550000012</v>
      </c>
      <c r="L154" s="110">
        <f>SUM(L136:L153)</f>
        <v>42223774.75</v>
      </c>
      <c r="M154" s="110">
        <f>SUM(M136:M153)</f>
        <v>37174555.954999998</v>
      </c>
      <c r="N154" s="108">
        <v>17</v>
      </c>
      <c r="O154" s="108">
        <v>17</v>
      </c>
      <c r="P154" s="108">
        <f>N154-O154</f>
        <v>0</v>
      </c>
      <c r="Q154" s="111">
        <f t="shared" si="5"/>
        <v>5049218.7950000018</v>
      </c>
      <c r="R154" s="112">
        <f>L154/H154</f>
        <v>577.6956457791764</v>
      </c>
    </row>
    <row r="155" spans="1:18" x14ac:dyDescent="0.35">
      <c r="A155" s="101">
        <v>1</v>
      </c>
      <c r="B155" s="102" t="s">
        <v>61</v>
      </c>
      <c r="C155" s="102" t="s">
        <v>292</v>
      </c>
      <c r="D155" s="102" t="s">
        <v>103</v>
      </c>
      <c r="E155" s="102" t="s">
        <v>4</v>
      </c>
      <c r="F155" s="102" t="s">
        <v>208</v>
      </c>
      <c r="G155" s="102" t="s">
        <v>293</v>
      </c>
      <c r="H155" s="103"/>
      <c r="I155" s="101"/>
      <c r="J155" s="104"/>
      <c r="K155" s="105"/>
      <c r="L155" s="106"/>
      <c r="M155" s="106"/>
      <c r="N155" s="102"/>
      <c r="O155" s="102"/>
      <c r="P155" s="102"/>
    </row>
    <row r="156" spans="1:18" x14ac:dyDescent="0.35">
      <c r="A156" s="101">
        <v>2</v>
      </c>
      <c r="B156" s="102" t="s">
        <v>61</v>
      </c>
      <c r="C156" s="102" t="s">
        <v>292</v>
      </c>
      <c r="D156" s="102" t="s">
        <v>103</v>
      </c>
      <c r="E156" s="102" t="s">
        <v>4</v>
      </c>
      <c r="F156" s="102" t="s">
        <v>178</v>
      </c>
      <c r="G156" s="102" t="s">
        <v>663</v>
      </c>
      <c r="H156" s="103">
        <v>3395</v>
      </c>
      <c r="I156" s="101">
        <v>3</v>
      </c>
      <c r="J156" s="104">
        <f>หนองบัวลำภู!F67</f>
        <v>884143.34</v>
      </c>
      <c r="K156" s="105">
        <f>หนองบัวลำภู!AF67</f>
        <v>934717.32</v>
      </c>
      <c r="L156" s="106">
        <f>หนองบัวลำภู!AG67</f>
        <v>1515776.58</v>
      </c>
      <c r="M156" s="106">
        <f>หนองบัวลำภู!AH67</f>
        <v>1374624.29</v>
      </c>
      <c r="N156" s="102"/>
      <c r="O156" s="102"/>
      <c r="P156" s="102"/>
      <c r="Q156" s="94">
        <f t="shared" si="5"/>
        <v>141152.29000000004</v>
      </c>
      <c r="R156" s="95">
        <f t="shared" si="6"/>
        <v>446.47321944035349</v>
      </c>
    </row>
    <row r="157" spans="1:18" x14ac:dyDescent="0.35">
      <c r="A157" s="101">
        <v>3</v>
      </c>
      <c r="B157" s="102" t="s">
        <v>61</v>
      </c>
      <c r="C157" s="102" t="s">
        <v>292</v>
      </c>
      <c r="D157" s="102" t="s">
        <v>103</v>
      </c>
      <c r="E157" s="102" t="s">
        <v>4</v>
      </c>
      <c r="F157" s="102" t="s">
        <v>178</v>
      </c>
      <c r="G157" s="102" t="s">
        <v>664</v>
      </c>
      <c r="H157" s="103">
        <v>3310</v>
      </c>
      <c r="I157" s="101">
        <v>3</v>
      </c>
      <c r="J157" s="104">
        <f>หนองบัวลำภู!F68</f>
        <v>502184.63</v>
      </c>
      <c r="K157" s="104">
        <f>หนองบัวลำภู!AF68</f>
        <v>505139.03</v>
      </c>
      <c r="L157" s="106">
        <f>หนองบัวลำภู!AG68</f>
        <v>1946917.08</v>
      </c>
      <c r="M157" s="106">
        <f>หนองบัวลำภู!AH68</f>
        <v>1576774.6900000002</v>
      </c>
      <c r="N157" s="102"/>
      <c r="O157" s="102"/>
      <c r="P157" s="102"/>
      <c r="Q157" s="94">
        <f t="shared" si="5"/>
        <v>370142.3899999999</v>
      </c>
      <c r="R157" s="95">
        <f t="shared" si="6"/>
        <v>588.19247129909365</v>
      </c>
    </row>
    <row r="158" spans="1:18" x14ac:dyDescent="0.35">
      <c r="A158" s="101">
        <v>4</v>
      </c>
      <c r="B158" s="102" t="s">
        <v>61</v>
      </c>
      <c r="C158" s="102" t="s">
        <v>292</v>
      </c>
      <c r="D158" s="102" t="s">
        <v>103</v>
      </c>
      <c r="E158" s="102" t="s">
        <v>4</v>
      </c>
      <c r="F158" s="102" t="s">
        <v>178</v>
      </c>
      <c r="G158" s="102" t="s">
        <v>665</v>
      </c>
      <c r="H158" s="103">
        <v>9421</v>
      </c>
      <c r="I158" s="101">
        <v>5</v>
      </c>
      <c r="J158" s="104">
        <f>หนองบัวลำภู!F69</f>
        <v>881869.6</v>
      </c>
      <c r="K158" s="105">
        <f>หนองบัวลำภู!AF69</f>
        <v>962701.34</v>
      </c>
      <c r="L158" s="106">
        <f>หนองบัวลำภู!AG69</f>
        <v>2784034.01</v>
      </c>
      <c r="M158" s="106">
        <f>หนองบัวลำภู!AH69</f>
        <v>2704293.33</v>
      </c>
      <c r="N158" s="102"/>
      <c r="O158" s="102"/>
      <c r="P158" s="102"/>
      <c r="Q158" s="94">
        <f t="shared" si="5"/>
        <v>79740.679999999702</v>
      </c>
      <c r="R158" s="95">
        <f t="shared" si="6"/>
        <v>295.51364080246253</v>
      </c>
    </row>
    <row r="159" spans="1:18" x14ac:dyDescent="0.35">
      <c r="A159" s="101">
        <v>5</v>
      </c>
      <c r="B159" s="102" t="s">
        <v>61</v>
      </c>
      <c r="C159" s="102" t="s">
        <v>292</v>
      </c>
      <c r="D159" s="102" t="s">
        <v>103</v>
      </c>
      <c r="E159" s="102" t="s">
        <v>4</v>
      </c>
      <c r="F159" s="102" t="s">
        <v>178</v>
      </c>
      <c r="G159" s="102" t="s">
        <v>666</v>
      </c>
      <c r="H159" s="103">
        <v>2850</v>
      </c>
      <c r="I159" s="101">
        <v>2</v>
      </c>
      <c r="J159" s="104">
        <f>หนองบัวลำภู!F70</f>
        <v>265158</v>
      </c>
      <c r="K159" s="104">
        <f>หนองบัวลำภู!AF70</f>
        <v>328070.59999999998</v>
      </c>
      <c r="L159" s="106">
        <f>หนองบัวลำภู!AG70</f>
        <v>1465785.3</v>
      </c>
      <c r="M159" s="106">
        <f>หนองบัวลำภู!AH70</f>
        <v>1417282.07</v>
      </c>
      <c r="N159" s="102"/>
      <c r="O159" s="102"/>
      <c r="P159" s="102"/>
      <c r="Q159" s="94">
        <f t="shared" si="5"/>
        <v>48503.229999999981</v>
      </c>
      <c r="R159" s="95">
        <f t="shared" si="6"/>
        <v>514.31063157894744</v>
      </c>
    </row>
    <row r="160" spans="1:18" x14ac:dyDescent="0.35">
      <c r="A160" s="101">
        <v>6</v>
      </c>
      <c r="B160" s="102" t="s">
        <v>61</v>
      </c>
      <c r="C160" s="102" t="s">
        <v>292</v>
      </c>
      <c r="D160" s="102" t="s">
        <v>103</v>
      </c>
      <c r="E160" s="102" t="s">
        <v>4</v>
      </c>
      <c r="F160" s="102" t="s">
        <v>178</v>
      </c>
      <c r="G160" s="102" t="s">
        <v>667</v>
      </c>
      <c r="H160" s="103">
        <v>3674</v>
      </c>
      <c r="I160" s="101">
        <v>3</v>
      </c>
      <c r="J160" s="104">
        <f>หนองบัวลำภู!F71</f>
        <v>758298.53</v>
      </c>
      <c r="K160" s="105">
        <f>หนองบัวลำภู!AF71</f>
        <v>775884.54</v>
      </c>
      <c r="L160" s="106">
        <f>หนองบัวลำภู!AG71</f>
        <v>1492514.5899999999</v>
      </c>
      <c r="M160" s="106">
        <f>หนองบัวลำภู!AH71</f>
        <v>1527982.8900000001</v>
      </c>
      <c r="N160" s="102"/>
      <c r="O160" s="102"/>
      <c r="P160" s="102"/>
      <c r="Q160" s="94">
        <f t="shared" si="5"/>
        <v>-35468.300000000279</v>
      </c>
      <c r="R160" s="95">
        <f t="shared" si="6"/>
        <v>406.23695971692973</v>
      </c>
    </row>
    <row r="161" spans="1:18" x14ac:dyDescent="0.35">
      <c r="A161" s="101">
        <v>7</v>
      </c>
      <c r="B161" s="102" t="s">
        <v>61</v>
      </c>
      <c r="C161" s="102" t="s">
        <v>292</v>
      </c>
      <c r="D161" s="102" t="s">
        <v>103</v>
      </c>
      <c r="E161" s="102" t="s">
        <v>4</v>
      </c>
      <c r="F161" s="102" t="s">
        <v>178</v>
      </c>
      <c r="G161" s="102" t="s">
        <v>668</v>
      </c>
      <c r="H161" s="103">
        <v>3134</v>
      </c>
      <c r="I161" s="101">
        <v>3</v>
      </c>
      <c r="J161" s="104">
        <f>หนองบัวลำภู!F72</f>
        <v>369751.17</v>
      </c>
      <c r="K161" s="105">
        <f>หนองบัวลำภู!AF72</f>
        <v>440842.10000000003</v>
      </c>
      <c r="L161" s="106">
        <f>หนองบัวลำภู!AG72</f>
        <v>1772148.0099999998</v>
      </c>
      <c r="M161" s="106">
        <f>หนองบัวลำภู!AH72</f>
        <v>1522520.73</v>
      </c>
      <c r="N161" s="102"/>
      <c r="O161" s="102"/>
      <c r="P161" s="102"/>
      <c r="Q161" s="94">
        <f t="shared" si="5"/>
        <v>249627.2799999998</v>
      </c>
      <c r="R161" s="95">
        <f t="shared" si="6"/>
        <v>565.45884173580077</v>
      </c>
    </row>
    <row r="162" spans="1:18" x14ac:dyDescent="0.35">
      <c r="A162" s="101">
        <v>8</v>
      </c>
      <c r="B162" s="102" t="s">
        <v>61</v>
      </c>
      <c r="C162" s="102" t="s">
        <v>292</v>
      </c>
      <c r="D162" s="102" t="s">
        <v>103</v>
      </c>
      <c r="E162" s="102" t="s">
        <v>4</v>
      </c>
      <c r="F162" s="102" t="s">
        <v>178</v>
      </c>
      <c r="G162" s="102" t="s">
        <v>669</v>
      </c>
      <c r="H162" s="103">
        <v>3983</v>
      </c>
      <c r="I162" s="101">
        <v>3</v>
      </c>
      <c r="J162" s="104">
        <f>หนองบัวลำภู!F73</f>
        <v>258812.62</v>
      </c>
      <c r="K162" s="104">
        <f>หนองบัวลำภู!AF73</f>
        <v>328258.08</v>
      </c>
      <c r="L162" s="106">
        <f>หนองบัวลำภู!AG73</f>
        <v>1706886.08</v>
      </c>
      <c r="M162" s="106">
        <f>หนองบัวลำภู!AH73</f>
        <v>1554378.73</v>
      </c>
      <c r="N162" s="102"/>
      <c r="O162" s="102"/>
      <c r="P162" s="102"/>
      <c r="Q162" s="94">
        <f t="shared" si="5"/>
        <v>152507.35000000009</v>
      </c>
      <c r="R162" s="95">
        <f t="shared" si="6"/>
        <v>428.54282701481299</v>
      </c>
    </row>
    <row r="163" spans="1:18" x14ac:dyDescent="0.35">
      <c r="A163" s="101">
        <v>9</v>
      </c>
      <c r="B163" s="102" t="s">
        <v>61</v>
      </c>
      <c r="C163" s="102" t="s">
        <v>292</v>
      </c>
      <c r="D163" s="102" t="s">
        <v>103</v>
      </c>
      <c r="E163" s="102" t="s">
        <v>4</v>
      </c>
      <c r="F163" s="102" t="s">
        <v>178</v>
      </c>
      <c r="G163" s="102" t="s">
        <v>670</v>
      </c>
      <c r="H163" s="103">
        <v>4514</v>
      </c>
      <c r="I163" s="101">
        <v>4</v>
      </c>
      <c r="J163" s="104">
        <f>หนองบัวลำภู!F74</f>
        <v>534033.42000000004</v>
      </c>
      <c r="K163" s="104">
        <f>หนองบัวลำภู!AF74</f>
        <v>605292.84</v>
      </c>
      <c r="L163" s="106">
        <f>หนองบัวลำภู!AG74</f>
        <v>1473590.8399999999</v>
      </c>
      <c r="M163" s="106">
        <f>หนองบัวลำภู!AH74</f>
        <v>1193440.54</v>
      </c>
      <c r="N163" s="102"/>
      <c r="O163" s="102"/>
      <c r="P163" s="102"/>
      <c r="Q163" s="94">
        <f t="shared" si="5"/>
        <v>280150.29999999981</v>
      </c>
      <c r="R163" s="95">
        <f t="shared" si="6"/>
        <v>326.44901196278244</v>
      </c>
    </row>
    <row r="164" spans="1:18" x14ac:dyDescent="0.35">
      <c r="A164" s="101">
        <v>10</v>
      </c>
      <c r="B164" s="102" t="s">
        <v>61</v>
      </c>
      <c r="C164" s="102" t="s">
        <v>292</v>
      </c>
      <c r="D164" s="102" t="s">
        <v>103</v>
      </c>
      <c r="E164" s="102" t="s">
        <v>4</v>
      </c>
      <c r="F164" s="102" t="s">
        <v>178</v>
      </c>
      <c r="G164" s="102" t="s">
        <v>671</v>
      </c>
      <c r="H164" s="103">
        <v>2730</v>
      </c>
      <c r="I164" s="101">
        <v>2</v>
      </c>
      <c r="J164" s="104">
        <f>หนองบัวลำภู!F75</f>
        <v>118143.71</v>
      </c>
      <c r="K164" s="104">
        <f>หนองบัวลำภู!AF75</f>
        <v>82718.210000000021</v>
      </c>
      <c r="L164" s="106">
        <f>หนองบัวลำภู!AG75</f>
        <v>1248112.74</v>
      </c>
      <c r="M164" s="106">
        <f>หนองบัวลำภู!AH75</f>
        <v>1160634.1100000001</v>
      </c>
      <c r="N164" s="102"/>
      <c r="O164" s="102"/>
      <c r="P164" s="102"/>
      <c r="Q164" s="94">
        <f t="shared" si="5"/>
        <v>87478.629999999888</v>
      </c>
      <c r="R164" s="95">
        <f t="shared" si="6"/>
        <v>457.18415384615383</v>
      </c>
    </row>
    <row r="165" spans="1:18" x14ac:dyDescent="0.35">
      <c r="A165" s="101">
        <v>11</v>
      </c>
      <c r="B165" s="102" t="s">
        <v>61</v>
      </c>
      <c r="C165" s="102" t="s">
        <v>292</v>
      </c>
      <c r="D165" s="102" t="s">
        <v>103</v>
      </c>
      <c r="E165" s="102" t="s">
        <v>4</v>
      </c>
      <c r="F165" s="102" t="s">
        <v>178</v>
      </c>
      <c r="G165" s="102" t="s">
        <v>672</v>
      </c>
      <c r="H165" s="103">
        <v>2300</v>
      </c>
      <c r="I165" s="101">
        <v>2</v>
      </c>
      <c r="J165" s="104">
        <f>หนองบัวลำภู!F76</f>
        <v>159597.6</v>
      </c>
      <c r="K165" s="105">
        <f>หนองบัวลำภู!AF76</f>
        <v>208120.86000000002</v>
      </c>
      <c r="L165" s="106">
        <f>หนองบัวลำภู!AG76</f>
        <v>939945.8</v>
      </c>
      <c r="M165" s="106">
        <f>หนองบัวลำภู!AH76</f>
        <v>800862.36</v>
      </c>
      <c r="N165" s="102"/>
      <c r="O165" s="102"/>
      <c r="P165" s="102"/>
      <c r="Q165" s="94">
        <f t="shared" si="5"/>
        <v>139083.44000000006</v>
      </c>
      <c r="R165" s="95">
        <f t="shared" si="6"/>
        <v>408.67208695652175</v>
      </c>
    </row>
    <row r="166" spans="1:18" x14ac:dyDescent="0.35">
      <c r="A166" s="101">
        <v>12</v>
      </c>
      <c r="B166" s="102" t="s">
        <v>61</v>
      </c>
      <c r="C166" s="102" t="s">
        <v>292</v>
      </c>
      <c r="D166" s="102" t="s">
        <v>103</v>
      </c>
      <c r="E166" s="102" t="s">
        <v>4</v>
      </c>
      <c r="F166" s="102" t="s">
        <v>178</v>
      </c>
      <c r="G166" s="102" t="s">
        <v>673</v>
      </c>
      <c r="H166" s="103">
        <v>4344</v>
      </c>
      <c r="I166" s="101">
        <v>3</v>
      </c>
      <c r="J166" s="104">
        <f>หนองบัวลำภู!F77</f>
        <v>707452.61</v>
      </c>
      <c r="K166" s="105">
        <f>หนองบัวลำภู!AF77</f>
        <v>770033.88</v>
      </c>
      <c r="L166" s="106">
        <f>หนองบัวลำภู!AG77</f>
        <v>1913300.09</v>
      </c>
      <c r="M166" s="106">
        <f>หนองบัวลำภู!AH77</f>
        <v>1601093.4</v>
      </c>
      <c r="N166" s="102"/>
      <c r="O166" s="102"/>
      <c r="P166" s="102"/>
      <c r="Q166" s="94">
        <f t="shared" si="5"/>
        <v>312206.69000000018</v>
      </c>
      <c r="R166" s="95">
        <f t="shared" si="6"/>
        <v>440.44661372007369</v>
      </c>
    </row>
    <row r="167" spans="1:18" x14ac:dyDescent="0.35">
      <c r="A167" s="101">
        <v>13</v>
      </c>
      <c r="B167" s="102" t="s">
        <v>61</v>
      </c>
      <c r="C167" s="102" t="s">
        <v>292</v>
      </c>
      <c r="D167" s="102" t="s">
        <v>103</v>
      </c>
      <c r="E167" s="102" t="s">
        <v>4</v>
      </c>
      <c r="F167" s="102" t="s">
        <v>178</v>
      </c>
      <c r="G167" s="102" t="s">
        <v>674</v>
      </c>
      <c r="H167" s="103">
        <v>1502</v>
      </c>
      <c r="I167" s="101">
        <v>1</v>
      </c>
      <c r="J167" s="104">
        <f>หนองบัวลำภู!F78</f>
        <v>126751.64</v>
      </c>
      <c r="K167" s="104">
        <f>หนองบัวลำภู!AF78</f>
        <v>166358.54999999999</v>
      </c>
      <c r="L167" s="106">
        <f>หนองบัวลำภู!AG78</f>
        <v>993474.34000000008</v>
      </c>
      <c r="M167" s="106">
        <f>หนองบัวลำภู!AH78</f>
        <v>993971.85</v>
      </c>
      <c r="N167" s="102"/>
      <c r="O167" s="102"/>
      <c r="P167" s="102"/>
      <c r="Q167" s="94">
        <f t="shared" si="5"/>
        <v>-497.5099999998929</v>
      </c>
      <c r="R167" s="95">
        <f t="shared" si="6"/>
        <v>661.43431424766982</v>
      </c>
    </row>
    <row r="168" spans="1:18" x14ac:dyDescent="0.35">
      <c r="A168" s="101">
        <v>14</v>
      </c>
      <c r="B168" s="102" t="s">
        <v>61</v>
      </c>
      <c r="C168" s="102" t="s">
        <v>292</v>
      </c>
      <c r="D168" s="102" t="s">
        <v>103</v>
      </c>
      <c r="E168" s="102" t="s">
        <v>4</v>
      </c>
      <c r="F168" s="102" t="s">
        <v>178</v>
      </c>
      <c r="G168" s="102" t="s">
        <v>675</v>
      </c>
      <c r="H168" s="103">
        <v>2803</v>
      </c>
      <c r="I168" s="101">
        <v>2</v>
      </c>
      <c r="J168" s="104">
        <f>หนองบัวลำภู!F79</f>
        <v>336525.04</v>
      </c>
      <c r="K168" s="105">
        <f>หนองบัวลำภู!AF79</f>
        <v>337713.38</v>
      </c>
      <c r="L168" s="106">
        <f>หนองบัวลำภู!AG79</f>
        <v>1604765.92</v>
      </c>
      <c r="M168" s="106">
        <f>หนองบัวลำภู!AH79</f>
        <v>1637154.17</v>
      </c>
      <c r="N168" s="102"/>
      <c r="O168" s="102"/>
      <c r="P168" s="102"/>
      <c r="Q168" s="94">
        <f t="shared" si="5"/>
        <v>-32388.25</v>
      </c>
      <c r="R168" s="95">
        <f t="shared" si="6"/>
        <v>572.51727434891188</v>
      </c>
    </row>
    <row r="169" spans="1:18" s="113" customFormat="1" x14ac:dyDescent="0.35">
      <c r="A169" s="107">
        <v>5</v>
      </c>
      <c r="B169" s="108" t="s">
        <v>61</v>
      </c>
      <c r="C169" s="108"/>
      <c r="D169" s="108"/>
      <c r="E169" s="108" t="s">
        <v>75</v>
      </c>
      <c r="F169" s="108"/>
      <c r="G169" s="108" t="s">
        <v>294</v>
      </c>
      <c r="H169" s="114">
        <f>SUM(H155:H168)</f>
        <v>47960</v>
      </c>
      <c r="I169" s="107"/>
      <c r="J169" s="110">
        <f>SUM(J155:J168)</f>
        <v>5902721.9099999992</v>
      </c>
      <c r="K169" s="110">
        <f>SUM(K155:K168)</f>
        <v>6445850.7299999995</v>
      </c>
      <c r="L169" s="110">
        <f>SUM(L155:L168)</f>
        <v>20857251.380000003</v>
      </c>
      <c r="M169" s="110">
        <f>SUM(M155:M168)</f>
        <v>19065013.160000004</v>
      </c>
      <c r="N169" s="108">
        <v>13</v>
      </c>
      <c r="O169" s="108">
        <v>13</v>
      </c>
      <c r="P169" s="108">
        <f>N169-O169</f>
        <v>0</v>
      </c>
      <c r="Q169" s="111">
        <f t="shared" si="5"/>
        <v>1792238.2199999988</v>
      </c>
      <c r="R169" s="112">
        <f>L169/H169</f>
        <v>434.88847748123442</v>
      </c>
    </row>
    <row r="170" spans="1:18" x14ac:dyDescent="0.35">
      <c r="A170" s="101">
        <v>1</v>
      </c>
      <c r="B170" s="102" t="s">
        <v>61</v>
      </c>
      <c r="C170" s="102" t="s">
        <v>295</v>
      </c>
      <c r="D170" s="102" t="s">
        <v>110</v>
      </c>
      <c r="E170" s="102" t="s">
        <v>5</v>
      </c>
      <c r="F170" s="102" t="s">
        <v>208</v>
      </c>
      <c r="G170" s="102" t="s">
        <v>296</v>
      </c>
      <c r="H170" s="103"/>
      <c r="I170" s="101"/>
      <c r="J170" s="104"/>
      <c r="K170" s="105"/>
      <c r="L170" s="106"/>
      <c r="M170" s="106"/>
      <c r="N170" s="102"/>
      <c r="O170" s="102"/>
      <c r="P170" s="102"/>
    </row>
    <row r="171" spans="1:18" x14ac:dyDescent="0.35">
      <c r="A171" s="101">
        <v>2</v>
      </c>
      <c r="B171" s="102" t="s">
        <v>61</v>
      </c>
      <c r="C171" s="102" t="s">
        <v>295</v>
      </c>
      <c r="D171" s="102" t="s">
        <v>110</v>
      </c>
      <c r="E171" s="102" t="s">
        <v>5</v>
      </c>
      <c r="F171" s="102" t="s">
        <v>178</v>
      </c>
      <c r="G171" s="102" t="s">
        <v>676</v>
      </c>
      <c r="H171" s="103">
        <v>4273</v>
      </c>
      <c r="I171" s="101">
        <v>3</v>
      </c>
      <c r="J171" s="104">
        <f>หนองบัวลำภู!F80</f>
        <v>372951.34</v>
      </c>
      <c r="K171" s="105">
        <f>หนองบัวลำภู!AF80</f>
        <v>377728.04000000004</v>
      </c>
      <c r="L171" s="106">
        <f>หนองบัวลำภู!AG80</f>
        <v>1552980.1400000001</v>
      </c>
      <c r="M171" s="106">
        <f>หนองบัวลำภู!AH80</f>
        <v>1364988.67</v>
      </c>
      <c r="N171" s="102"/>
      <c r="O171" s="102"/>
      <c r="P171" s="102"/>
      <c r="Q171" s="94">
        <f t="shared" si="5"/>
        <v>187991.4700000002</v>
      </c>
      <c r="R171" s="95">
        <f t="shared" si="6"/>
        <v>363.44023870816761</v>
      </c>
    </row>
    <row r="172" spans="1:18" x14ac:dyDescent="0.35">
      <c r="A172" s="101">
        <v>3</v>
      </c>
      <c r="B172" s="102" t="s">
        <v>61</v>
      </c>
      <c r="C172" s="102" t="s">
        <v>295</v>
      </c>
      <c r="D172" s="102" t="s">
        <v>110</v>
      </c>
      <c r="E172" s="102" t="s">
        <v>5</v>
      </c>
      <c r="F172" s="102" t="s">
        <v>178</v>
      </c>
      <c r="G172" s="102" t="s">
        <v>677</v>
      </c>
      <c r="H172" s="103">
        <v>1852</v>
      </c>
      <c r="I172" s="101">
        <v>2</v>
      </c>
      <c r="J172" s="104">
        <f>หนองบัวลำภู!F81</f>
        <v>242968.76</v>
      </c>
      <c r="K172" s="105">
        <f>หนองบัวลำภู!AF81</f>
        <v>277417.42000000004</v>
      </c>
      <c r="L172" s="106">
        <f>หนองบัวลำภู!AG81</f>
        <v>1188974.49</v>
      </c>
      <c r="M172" s="106">
        <f>หนองบัวลำภู!AH81</f>
        <v>1024251.91</v>
      </c>
      <c r="N172" s="102"/>
      <c r="O172" s="102"/>
      <c r="P172" s="102"/>
      <c r="Q172" s="94">
        <f t="shared" si="5"/>
        <v>164722.57999999996</v>
      </c>
      <c r="R172" s="95">
        <f t="shared" si="6"/>
        <v>641.99486501079912</v>
      </c>
    </row>
    <row r="173" spans="1:18" x14ac:dyDescent="0.35">
      <c r="A173" s="101">
        <v>4</v>
      </c>
      <c r="B173" s="102" t="s">
        <v>61</v>
      </c>
      <c r="C173" s="102" t="s">
        <v>295</v>
      </c>
      <c r="D173" s="102" t="s">
        <v>110</v>
      </c>
      <c r="E173" s="102" t="s">
        <v>5</v>
      </c>
      <c r="F173" s="102" t="s">
        <v>178</v>
      </c>
      <c r="G173" s="102" t="s">
        <v>678</v>
      </c>
      <c r="H173" s="103">
        <v>4269</v>
      </c>
      <c r="I173" s="101">
        <v>3</v>
      </c>
      <c r="J173" s="104">
        <f>หนองบัวลำภู!F82</f>
        <v>315717.82</v>
      </c>
      <c r="K173" s="105">
        <f>หนองบัวลำภู!AF82</f>
        <v>229056.97999999998</v>
      </c>
      <c r="L173" s="106">
        <f>หนองบัวลำภู!AG82</f>
        <v>1846240.7099999997</v>
      </c>
      <c r="M173" s="106">
        <f>หนองบัวลำภู!AH82</f>
        <v>1725357.71</v>
      </c>
      <c r="N173" s="102"/>
      <c r="O173" s="102"/>
      <c r="P173" s="102"/>
      <c r="Q173" s="94">
        <f t="shared" si="5"/>
        <v>120882.99999999977</v>
      </c>
      <c r="R173" s="95">
        <f t="shared" si="6"/>
        <v>432.47615600843284</v>
      </c>
    </row>
    <row r="174" spans="1:18" x14ac:dyDescent="0.35">
      <c r="A174" s="101">
        <v>5</v>
      </c>
      <c r="B174" s="102" t="s">
        <v>61</v>
      </c>
      <c r="C174" s="102" t="s">
        <v>295</v>
      </c>
      <c r="D174" s="102" t="s">
        <v>110</v>
      </c>
      <c r="E174" s="102" t="s">
        <v>5</v>
      </c>
      <c r="F174" s="102" t="s">
        <v>178</v>
      </c>
      <c r="G174" s="102" t="s">
        <v>679</v>
      </c>
      <c r="H174" s="103">
        <v>4484</v>
      </c>
      <c r="I174" s="101">
        <v>3</v>
      </c>
      <c r="J174" s="104">
        <f>หนองบัวลำภู!F83</f>
        <v>456231.7</v>
      </c>
      <c r="K174" s="105">
        <f>หนองบัวลำภู!AF83</f>
        <v>499162.24000000005</v>
      </c>
      <c r="L174" s="106">
        <f>หนองบัวลำภู!AG83</f>
        <v>1480797.02</v>
      </c>
      <c r="M174" s="106">
        <f>หนองบัวลำภู!AH83</f>
        <v>1706626.4000000001</v>
      </c>
      <c r="N174" s="102"/>
      <c r="O174" s="102"/>
      <c r="P174" s="102"/>
      <c r="Q174" s="94">
        <f t="shared" si="5"/>
        <v>-225829.38000000012</v>
      </c>
      <c r="R174" s="95">
        <f t="shared" si="6"/>
        <v>330.24019179304196</v>
      </c>
    </row>
    <row r="175" spans="1:18" x14ac:dyDescent="0.35">
      <c r="A175" s="101">
        <v>6</v>
      </c>
      <c r="B175" s="102" t="s">
        <v>61</v>
      </c>
      <c r="C175" s="102" t="s">
        <v>295</v>
      </c>
      <c r="D175" s="102" t="s">
        <v>110</v>
      </c>
      <c r="E175" s="102" t="s">
        <v>5</v>
      </c>
      <c r="F175" s="102" t="s">
        <v>178</v>
      </c>
      <c r="G175" s="102" t="s">
        <v>680</v>
      </c>
      <c r="H175" s="103">
        <v>2010</v>
      </c>
      <c r="I175" s="101">
        <v>2</v>
      </c>
      <c r="J175" s="104">
        <f>หนองบัวลำภู!F84</f>
        <v>94364.35</v>
      </c>
      <c r="K175" s="105">
        <f>หนองบัวลำภู!AF84</f>
        <v>78856.94</v>
      </c>
      <c r="L175" s="106">
        <f>หนองบัวลำภู!AG84</f>
        <v>1227962.8599999999</v>
      </c>
      <c r="M175" s="106">
        <f>หนองบัวลำภู!AH84</f>
        <v>1286647.28</v>
      </c>
      <c r="N175" s="102"/>
      <c r="O175" s="102"/>
      <c r="P175" s="102"/>
      <c r="Q175" s="94">
        <f t="shared" si="5"/>
        <v>-58684.420000000158</v>
      </c>
      <c r="R175" s="95">
        <f t="shared" si="6"/>
        <v>610.92679601990039</v>
      </c>
    </row>
    <row r="176" spans="1:18" x14ac:dyDescent="0.35">
      <c r="A176" s="101">
        <v>7</v>
      </c>
      <c r="B176" s="102" t="s">
        <v>61</v>
      </c>
      <c r="C176" s="102" t="s">
        <v>295</v>
      </c>
      <c r="D176" s="102" t="s">
        <v>110</v>
      </c>
      <c r="E176" s="102" t="s">
        <v>5</v>
      </c>
      <c r="F176" s="102" t="s">
        <v>178</v>
      </c>
      <c r="G176" s="102" t="s">
        <v>681</v>
      </c>
      <c r="H176" s="103">
        <v>5203</v>
      </c>
      <c r="I176" s="101">
        <v>4</v>
      </c>
      <c r="J176" s="104">
        <f>หนองบัวลำภู!F85</f>
        <v>416408.29</v>
      </c>
      <c r="K176" s="105">
        <f>หนองบัวลำภู!AF85</f>
        <v>447774.97</v>
      </c>
      <c r="L176" s="106">
        <f>หนองบัวลำภู!AG85</f>
        <v>1632864.74</v>
      </c>
      <c r="M176" s="106">
        <f>หนองบัวลำภู!AH85</f>
        <v>1650498.64</v>
      </c>
      <c r="N176" s="102"/>
      <c r="O176" s="102"/>
      <c r="P176" s="102"/>
      <c r="Q176" s="94">
        <f t="shared" si="5"/>
        <v>-17633.899999999907</v>
      </c>
      <c r="R176" s="95">
        <f t="shared" si="6"/>
        <v>313.83139342686911</v>
      </c>
    </row>
    <row r="177" spans="1:18" x14ac:dyDescent="0.35">
      <c r="A177" s="101">
        <v>8</v>
      </c>
      <c r="B177" s="102" t="s">
        <v>61</v>
      </c>
      <c r="C177" s="102" t="s">
        <v>295</v>
      </c>
      <c r="D177" s="102" t="s">
        <v>110</v>
      </c>
      <c r="E177" s="102" t="s">
        <v>5</v>
      </c>
      <c r="F177" s="102" t="s">
        <v>178</v>
      </c>
      <c r="G177" s="102" t="s">
        <v>682</v>
      </c>
      <c r="H177" s="103">
        <v>3490</v>
      </c>
      <c r="I177" s="101">
        <v>3</v>
      </c>
      <c r="J177" s="104">
        <f>หนองบัวลำภู!F86</f>
        <v>386741.34</v>
      </c>
      <c r="K177" s="105">
        <f>หนองบัวลำภู!AF86</f>
        <v>397722.55</v>
      </c>
      <c r="L177" s="106">
        <f>หนองบัวลำภู!AG86</f>
        <v>1288669.6599999999</v>
      </c>
      <c r="M177" s="106">
        <f>หนองบัวลำภู!AH86</f>
        <v>1437839.8499999999</v>
      </c>
      <c r="N177" s="102"/>
      <c r="O177" s="102"/>
      <c r="P177" s="102"/>
      <c r="Q177" s="94">
        <f t="shared" si="5"/>
        <v>-149170.18999999994</v>
      </c>
      <c r="R177" s="95">
        <f t="shared" si="6"/>
        <v>369.2463209169054</v>
      </c>
    </row>
    <row r="178" spans="1:18" s="113" customFormat="1" x14ac:dyDescent="0.35">
      <c r="A178" s="107">
        <v>6</v>
      </c>
      <c r="B178" s="108" t="s">
        <v>61</v>
      </c>
      <c r="C178" s="108"/>
      <c r="D178" s="108"/>
      <c r="E178" s="108" t="s">
        <v>75</v>
      </c>
      <c r="F178" s="108"/>
      <c r="G178" s="108" t="s">
        <v>297</v>
      </c>
      <c r="H178" s="114">
        <f>SUM(H170:H177)</f>
        <v>25581</v>
      </c>
      <c r="I178" s="107"/>
      <c r="J178" s="110">
        <f>SUM(J170:J177)</f>
        <v>2285383.6</v>
      </c>
      <c r="K178" s="110">
        <f>SUM(K170:K177)</f>
        <v>2307719.14</v>
      </c>
      <c r="L178" s="110">
        <f>SUM(L170:L177)</f>
        <v>10218489.619999999</v>
      </c>
      <c r="M178" s="110">
        <f>SUM(M170:M177)</f>
        <v>10196210.460000001</v>
      </c>
      <c r="N178" s="108">
        <v>7</v>
      </c>
      <c r="O178" s="108">
        <v>7</v>
      </c>
      <c r="P178" s="108">
        <v>0</v>
      </c>
      <c r="Q178" s="111">
        <f t="shared" si="5"/>
        <v>22279.159999998286</v>
      </c>
      <c r="R178" s="112">
        <f t="shared" si="6"/>
        <v>399.45622219616121</v>
      </c>
    </row>
    <row r="179" spans="1:18" s="113" customFormat="1" ht="21.75" thickBot="1" x14ac:dyDescent="0.4">
      <c r="A179" s="122"/>
      <c r="B179" s="123" t="s">
        <v>61</v>
      </c>
      <c r="C179" s="123" t="s">
        <v>61</v>
      </c>
      <c r="D179" s="123" t="s">
        <v>61</v>
      </c>
      <c r="E179" s="123" t="s">
        <v>61</v>
      </c>
      <c r="F179" s="123"/>
      <c r="G179" s="123" t="s">
        <v>298</v>
      </c>
      <c r="H179" s="124">
        <f>H105+H119+H135+H154+H169+H178</f>
        <v>331181</v>
      </c>
      <c r="I179" s="122"/>
      <c r="J179" s="125">
        <f t="shared" ref="J179:N179" si="7">J105+J119+J135+J154+J169+J178</f>
        <v>44339937.619999997</v>
      </c>
      <c r="K179" s="126">
        <f t="shared" si="7"/>
        <v>47539066.445</v>
      </c>
      <c r="L179" s="125">
        <f t="shared" si="7"/>
        <v>156892007.22</v>
      </c>
      <c r="M179" s="125">
        <f t="shared" si="7"/>
        <v>142453109.745</v>
      </c>
      <c r="N179" s="123">
        <f t="shared" si="7"/>
        <v>83</v>
      </c>
      <c r="O179" s="123">
        <f>O105+O119+O135+O154+O169+O178</f>
        <v>83</v>
      </c>
      <c r="P179" s="123">
        <f>N179-O179</f>
        <v>0</v>
      </c>
      <c r="Q179" s="111">
        <f t="shared" si="5"/>
        <v>14438897.474999994</v>
      </c>
      <c r="R179" s="112">
        <f t="shared" si="6"/>
        <v>473.73492809068154</v>
      </c>
    </row>
    <row r="180" spans="1:18" s="113" customFormat="1" ht="22.5" thickTop="1" thickBot="1" x14ac:dyDescent="0.4">
      <c r="A180" s="127"/>
      <c r="B180" s="128"/>
      <c r="C180" s="128"/>
      <c r="D180" s="128"/>
      <c r="E180" s="388" t="s">
        <v>299</v>
      </c>
      <c r="F180" s="389"/>
      <c r="G180" s="390"/>
      <c r="H180" s="129"/>
      <c r="I180" s="127"/>
      <c r="J180" s="130">
        <f>J179/O179</f>
        <v>534216.11590361444</v>
      </c>
      <c r="K180" s="131">
        <f>K179/O179</f>
        <v>572759.83668674703</v>
      </c>
      <c r="L180" s="130">
        <f>L179/O179</f>
        <v>1890265.1472289157</v>
      </c>
      <c r="M180" s="130">
        <f>M179/O179</f>
        <v>1716302.5270481929</v>
      </c>
      <c r="N180" s="128"/>
      <c r="O180" s="128"/>
      <c r="P180" s="128"/>
      <c r="Q180" s="94">
        <f t="shared" si="5"/>
        <v>173962.62018072279</v>
      </c>
      <c r="R180" s="95"/>
    </row>
    <row r="181" spans="1:18" s="113" customFormat="1" ht="21.75" thickTop="1" x14ac:dyDescent="0.35">
      <c r="A181" s="138">
        <v>1</v>
      </c>
      <c r="B181" s="139" t="s">
        <v>62</v>
      </c>
      <c r="C181" s="139" t="s">
        <v>300</v>
      </c>
      <c r="D181" s="139" t="s">
        <v>301</v>
      </c>
      <c r="E181" s="139" t="s">
        <v>41</v>
      </c>
      <c r="F181" s="139" t="s">
        <v>302</v>
      </c>
      <c r="G181" s="139" t="s">
        <v>41</v>
      </c>
      <c r="H181" s="140"/>
      <c r="I181" s="138"/>
      <c r="J181" s="141"/>
      <c r="K181" s="142"/>
      <c r="L181" s="143"/>
      <c r="M181" s="143"/>
      <c r="N181" s="144"/>
      <c r="O181" s="144"/>
      <c r="P181" s="144"/>
      <c r="Q181" s="111"/>
      <c r="R181" s="112"/>
    </row>
    <row r="182" spans="1:18" x14ac:dyDescent="0.35">
      <c r="A182" s="101">
        <v>2</v>
      </c>
      <c r="B182" s="102" t="s">
        <v>62</v>
      </c>
      <c r="C182" s="102" t="s">
        <v>300</v>
      </c>
      <c r="D182" s="102" t="s">
        <v>301</v>
      </c>
      <c r="E182" s="102" t="s">
        <v>41</v>
      </c>
      <c r="F182" s="102" t="s">
        <v>178</v>
      </c>
      <c r="G182" s="102" t="s">
        <v>811</v>
      </c>
      <c r="H182" s="103">
        <v>7213</v>
      </c>
      <c r="I182" s="101">
        <v>5</v>
      </c>
      <c r="J182" s="104">
        <f>อุดรธานี!F10</f>
        <v>860917.71</v>
      </c>
      <c r="K182" s="105">
        <f>อุดรธานี!AM10</f>
        <v>1259837.71</v>
      </c>
      <c r="L182" s="106">
        <f>อุดรธานี!AN10</f>
        <v>3134668.93</v>
      </c>
      <c r="M182" s="106">
        <f>อุดรธานี!AO10</f>
        <v>3063196.25</v>
      </c>
      <c r="N182" s="102"/>
      <c r="O182" s="102"/>
      <c r="P182" s="102"/>
      <c r="Q182" s="94">
        <f t="shared" si="5"/>
        <v>71472.680000000168</v>
      </c>
      <c r="R182" s="95">
        <f t="shared" si="6"/>
        <v>434.58601552751981</v>
      </c>
    </row>
    <row r="183" spans="1:18" x14ac:dyDescent="0.35">
      <c r="A183" s="101">
        <v>3</v>
      </c>
      <c r="B183" s="102" t="s">
        <v>62</v>
      </c>
      <c r="C183" s="102" t="s">
        <v>300</v>
      </c>
      <c r="D183" s="102" t="s">
        <v>301</v>
      </c>
      <c r="E183" s="102" t="s">
        <v>41</v>
      </c>
      <c r="F183" s="102" t="s">
        <v>178</v>
      </c>
      <c r="G183" s="102" t="s">
        <v>812</v>
      </c>
      <c r="H183" s="103">
        <v>7809</v>
      </c>
      <c r="I183" s="101">
        <v>5</v>
      </c>
      <c r="J183" s="104">
        <f>อุดรธานี!F11</f>
        <v>1073966.03</v>
      </c>
      <c r="K183" s="105">
        <f>อุดรธานี!AM11</f>
        <v>1627847.09</v>
      </c>
      <c r="L183" s="106">
        <f>อุดรธานี!AN11</f>
        <v>2860551.45</v>
      </c>
      <c r="M183" s="106">
        <f>อุดรธานี!AO11</f>
        <v>2889766.23</v>
      </c>
      <c r="N183" s="102"/>
      <c r="O183" s="102"/>
      <c r="P183" s="102"/>
      <c r="Q183" s="94">
        <f t="shared" si="5"/>
        <v>-29214.779999999795</v>
      </c>
      <c r="R183" s="95">
        <f t="shared" si="6"/>
        <v>366.31469458317326</v>
      </c>
    </row>
    <row r="184" spans="1:18" x14ac:dyDescent="0.35">
      <c r="A184" s="101">
        <v>4</v>
      </c>
      <c r="B184" s="102" t="s">
        <v>62</v>
      </c>
      <c r="C184" s="102" t="s">
        <v>300</v>
      </c>
      <c r="D184" s="102" t="s">
        <v>301</v>
      </c>
      <c r="E184" s="102" t="s">
        <v>41</v>
      </c>
      <c r="F184" s="102" t="s">
        <v>178</v>
      </c>
      <c r="G184" s="102" t="s">
        <v>813</v>
      </c>
      <c r="H184" s="103">
        <v>11200</v>
      </c>
      <c r="I184" s="101">
        <v>5</v>
      </c>
      <c r="J184" s="104">
        <f>อุดรธานี!F12</f>
        <v>3456993.9</v>
      </c>
      <c r="K184" s="105">
        <f>อุดรธานี!AM12</f>
        <v>4155878.2300000004</v>
      </c>
      <c r="L184" s="106">
        <f>อุดรธานี!AN12</f>
        <v>3639240.03</v>
      </c>
      <c r="M184" s="106">
        <f>อุดรธานี!AO12</f>
        <v>2784637.69</v>
      </c>
      <c r="N184" s="102"/>
      <c r="O184" s="102"/>
      <c r="P184" s="102"/>
      <c r="Q184" s="94">
        <f t="shared" si="5"/>
        <v>854602.33999999985</v>
      </c>
      <c r="R184" s="95">
        <f t="shared" si="6"/>
        <v>324.93214553571426</v>
      </c>
    </row>
    <row r="185" spans="1:18" x14ac:dyDescent="0.35">
      <c r="A185" s="101">
        <v>5</v>
      </c>
      <c r="B185" s="102" t="s">
        <v>62</v>
      </c>
      <c r="C185" s="102" t="s">
        <v>300</v>
      </c>
      <c r="D185" s="102" t="s">
        <v>301</v>
      </c>
      <c r="E185" s="102" t="s">
        <v>41</v>
      </c>
      <c r="F185" s="102" t="s">
        <v>178</v>
      </c>
      <c r="G185" s="102" t="s">
        <v>814</v>
      </c>
      <c r="H185" s="103">
        <v>5373</v>
      </c>
      <c r="I185" s="101">
        <v>4</v>
      </c>
      <c r="J185" s="104">
        <f>อุดรธานี!F13</f>
        <v>1565968.66</v>
      </c>
      <c r="K185" s="105">
        <f>อุดรธานี!AM13</f>
        <v>1726679.51</v>
      </c>
      <c r="L185" s="106">
        <f>อุดรธานี!AN13</f>
        <v>2503674.71</v>
      </c>
      <c r="M185" s="106">
        <f>อุดรธานี!AO13</f>
        <v>2337419.7000000002</v>
      </c>
      <c r="N185" s="102"/>
      <c r="O185" s="102"/>
      <c r="P185" s="102"/>
      <c r="Q185" s="94">
        <f t="shared" si="5"/>
        <v>166255.00999999978</v>
      </c>
      <c r="R185" s="95">
        <f t="shared" si="6"/>
        <v>465.97333147217569</v>
      </c>
    </row>
    <row r="186" spans="1:18" x14ac:dyDescent="0.35">
      <c r="A186" s="101">
        <v>6</v>
      </c>
      <c r="B186" s="102" t="s">
        <v>62</v>
      </c>
      <c r="C186" s="102" t="s">
        <v>300</v>
      </c>
      <c r="D186" s="102" t="s">
        <v>301</v>
      </c>
      <c r="E186" s="102" t="s">
        <v>41</v>
      </c>
      <c r="F186" s="102" t="s">
        <v>178</v>
      </c>
      <c r="G186" s="102" t="s">
        <v>815</v>
      </c>
      <c r="H186" s="103">
        <v>4595</v>
      </c>
      <c r="I186" s="101">
        <v>4</v>
      </c>
      <c r="J186" s="104">
        <f>อุดรธานี!F14</f>
        <v>599807.31999999995</v>
      </c>
      <c r="K186" s="105">
        <f>อุดรธานี!AM14</f>
        <v>793293.91999999993</v>
      </c>
      <c r="L186" s="106">
        <f>อุดรธานี!AN14</f>
        <v>2134364.2599999998</v>
      </c>
      <c r="M186" s="106">
        <f>อุดรธานี!AO14</f>
        <v>2114606.27</v>
      </c>
      <c r="N186" s="102"/>
      <c r="O186" s="102"/>
      <c r="P186" s="102"/>
      <c r="Q186" s="94">
        <f t="shared" si="5"/>
        <v>19757.989999999758</v>
      </c>
      <c r="R186" s="95">
        <f t="shared" si="6"/>
        <v>464.49711860718168</v>
      </c>
    </row>
    <row r="187" spans="1:18" x14ac:dyDescent="0.35">
      <c r="A187" s="101">
        <v>7</v>
      </c>
      <c r="B187" s="102" t="s">
        <v>62</v>
      </c>
      <c r="C187" s="102" t="s">
        <v>300</v>
      </c>
      <c r="D187" s="102" t="s">
        <v>301</v>
      </c>
      <c r="E187" s="102" t="s">
        <v>41</v>
      </c>
      <c r="F187" s="102" t="s">
        <v>178</v>
      </c>
      <c r="G187" s="102" t="s">
        <v>816</v>
      </c>
      <c r="H187" s="103">
        <v>8160</v>
      </c>
      <c r="I187" s="101">
        <v>5</v>
      </c>
      <c r="J187" s="104">
        <f>อุดรธานี!F15</f>
        <v>1286444.73</v>
      </c>
      <c r="K187" s="105">
        <f>อุดรธานี!AM15</f>
        <v>916234.3899999999</v>
      </c>
      <c r="L187" s="106">
        <f>อุดรธานี!AN15</f>
        <v>3004769.9</v>
      </c>
      <c r="M187" s="106">
        <f>อุดรธานี!AO15</f>
        <v>3773376.7399999998</v>
      </c>
      <c r="N187" s="102"/>
      <c r="O187" s="102"/>
      <c r="P187" s="102"/>
      <c r="Q187" s="94">
        <f t="shared" si="5"/>
        <v>-768606.83999999985</v>
      </c>
      <c r="R187" s="95">
        <f t="shared" si="6"/>
        <v>368.23160539215684</v>
      </c>
    </row>
    <row r="188" spans="1:18" x14ac:dyDescent="0.35">
      <c r="A188" s="101">
        <v>8</v>
      </c>
      <c r="B188" s="102" t="s">
        <v>62</v>
      </c>
      <c r="C188" s="102" t="s">
        <v>300</v>
      </c>
      <c r="D188" s="102" t="s">
        <v>301</v>
      </c>
      <c r="E188" s="102" t="s">
        <v>41</v>
      </c>
      <c r="F188" s="102" t="s">
        <v>178</v>
      </c>
      <c r="G188" s="102" t="s">
        <v>817</v>
      </c>
      <c r="H188" s="103">
        <v>9211</v>
      </c>
      <c r="I188" s="101">
        <v>5</v>
      </c>
      <c r="J188" s="104">
        <f>อุดรธานี!F16</f>
        <v>1928850.43</v>
      </c>
      <c r="K188" s="105">
        <f>อุดรธานี!AM16</f>
        <v>2345544.9500000002</v>
      </c>
      <c r="L188" s="106">
        <f>อุดรธานี!AN16</f>
        <v>2865558.9699999997</v>
      </c>
      <c r="M188" s="106">
        <f>อุดรธานี!AO16</f>
        <v>2868563.14</v>
      </c>
      <c r="N188" s="102"/>
      <c r="O188" s="102"/>
      <c r="P188" s="102"/>
      <c r="Q188" s="94">
        <f t="shared" si="5"/>
        <v>-3004.1700000003912</v>
      </c>
      <c r="R188" s="95">
        <f t="shared" si="6"/>
        <v>311.10183150580826</v>
      </c>
    </row>
    <row r="189" spans="1:18" x14ac:dyDescent="0.35">
      <c r="A189" s="101">
        <v>9</v>
      </c>
      <c r="B189" s="102" t="s">
        <v>62</v>
      </c>
      <c r="C189" s="102" t="s">
        <v>300</v>
      </c>
      <c r="D189" s="102" t="s">
        <v>301</v>
      </c>
      <c r="E189" s="102" t="s">
        <v>41</v>
      </c>
      <c r="F189" s="102" t="s">
        <v>178</v>
      </c>
      <c r="G189" s="102" t="s">
        <v>818</v>
      </c>
      <c r="H189" s="103">
        <v>4740</v>
      </c>
      <c r="I189" s="101">
        <v>4</v>
      </c>
      <c r="J189" s="104">
        <f>อุดรธานี!F17</f>
        <v>847348.08</v>
      </c>
      <c r="K189" s="105">
        <f>อุดรธานี!AM17</f>
        <v>1014111.2399999999</v>
      </c>
      <c r="L189" s="106">
        <f>อุดรธานี!AN17</f>
        <v>3070749.92</v>
      </c>
      <c r="M189" s="106">
        <f>อุดรธานี!AO17</f>
        <v>2870630.1</v>
      </c>
      <c r="N189" s="102"/>
      <c r="O189" s="102"/>
      <c r="P189" s="102"/>
      <c r="Q189" s="94">
        <f t="shared" si="5"/>
        <v>200119.81999999983</v>
      </c>
      <c r="R189" s="95">
        <f t="shared" si="6"/>
        <v>647.83753586497892</v>
      </c>
    </row>
    <row r="190" spans="1:18" x14ac:dyDescent="0.35">
      <c r="A190" s="101">
        <v>10</v>
      </c>
      <c r="B190" s="102" t="s">
        <v>62</v>
      </c>
      <c r="C190" s="102" t="s">
        <v>300</v>
      </c>
      <c r="D190" s="102" t="s">
        <v>301</v>
      </c>
      <c r="E190" s="102" t="s">
        <v>41</v>
      </c>
      <c r="F190" s="102" t="s">
        <v>178</v>
      </c>
      <c r="G190" s="102" t="s">
        <v>819</v>
      </c>
      <c r="H190" s="103">
        <v>8307</v>
      </c>
      <c r="I190" s="101">
        <v>5</v>
      </c>
      <c r="J190" s="104">
        <f>อุดรธานี!F18</f>
        <v>1570865.91</v>
      </c>
      <c r="K190" s="105">
        <f>อุดรธานี!AM18</f>
        <v>1688505.47</v>
      </c>
      <c r="L190" s="106">
        <f>อุดรธานี!AN18</f>
        <v>3096676.9699999997</v>
      </c>
      <c r="M190" s="106">
        <f>อุดรธานี!AO18</f>
        <v>3533592.3500000006</v>
      </c>
      <c r="N190" s="102"/>
      <c r="O190" s="102"/>
      <c r="P190" s="102"/>
      <c r="Q190" s="94">
        <f t="shared" si="5"/>
        <v>-436915.38000000082</v>
      </c>
      <c r="R190" s="95">
        <f t="shared" si="6"/>
        <v>372.77921873119055</v>
      </c>
    </row>
    <row r="191" spans="1:18" x14ac:dyDescent="0.35">
      <c r="A191" s="101">
        <v>11</v>
      </c>
      <c r="B191" s="102" t="s">
        <v>62</v>
      </c>
      <c r="C191" s="102" t="s">
        <v>300</v>
      </c>
      <c r="D191" s="102" t="s">
        <v>301</v>
      </c>
      <c r="E191" s="102" t="s">
        <v>41</v>
      </c>
      <c r="F191" s="102" t="s">
        <v>178</v>
      </c>
      <c r="G191" s="102" t="s">
        <v>820</v>
      </c>
      <c r="H191" s="103">
        <v>9108</v>
      </c>
      <c r="I191" s="101">
        <v>5</v>
      </c>
      <c r="J191" s="104">
        <f>อุดรธานี!F19</f>
        <v>2752366.18</v>
      </c>
      <c r="K191" s="105">
        <f>อุดรธานี!AM19</f>
        <v>2823835.93</v>
      </c>
      <c r="L191" s="106">
        <f>อุดรธานี!AN19</f>
        <v>4274206.93</v>
      </c>
      <c r="M191" s="106">
        <f>อุดรธานี!AO19</f>
        <v>3560140.68</v>
      </c>
      <c r="N191" s="102"/>
      <c r="O191" s="102"/>
      <c r="P191" s="102"/>
      <c r="Q191" s="94">
        <f t="shared" si="5"/>
        <v>714066.24999999953</v>
      </c>
      <c r="R191" s="95">
        <f t="shared" si="6"/>
        <v>469.28051493192794</v>
      </c>
    </row>
    <row r="192" spans="1:18" x14ac:dyDescent="0.35">
      <c r="A192" s="101">
        <v>12</v>
      </c>
      <c r="B192" s="102" t="s">
        <v>62</v>
      </c>
      <c r="C192" s="102" t="s">
        <v>300</v>
      </c>
      <c r="D192" s="102" t="s">
        <v>301</v>
      </c>
      <c r="E192" s="102" t="s">
        <v>41</v>
      </c>
      <c r="F192" s="102" t="s">
        <v>178</v>
      </c>
      <c r="G192" s="102" t="s">
        <v>821</v>
      </c>
      <c r="H192" s="103">
        <v>6368</v>
      </c>
      <c r="I192" s="101">
        <v>5</v>
      </c>
      <c r="J192" s="104">
        <f>อุดรธานี!F20</f>
        <v>2154291.37</v>
      </c>
      <c r="K192" s="105">
        <f>อุดรธานี!AM20</f>
        <v>2617540.94</v>
      </c>
      <c r="L192" s="106">
        <f>อุดรธานี!AN20</f>
        <v>2845242.7199999997</v>
      </c>
      <c r="M192" s="106">
        <f>อุดรธานี!AO20</f>
        <v>3044603.28</v>
      </c>
      <c r="N192" s="102"/>
      <c r="O192" s="102"/>
      <c r="P192" s="102"/>
      <c r="Q192" s="94">
        <f t="shared" si="5"/>
        <v>-199360.56000000006</v>
      </c>
      <c r="R192" s="95">
        <f t="shared" si="6"/>
        <v>446.80319095477381</v>
      </c>
    </row>
    <row r="193" spans="1:18" x14ac:dyDescent="0.35">
      <c r="A193" s="101">
        <v>13</v>
      </c>
      <c r="B193" s="102" t="s">
        <v>62</v>
      </c>
      <c r="C193" s="102" t="s">
        <v>300</v>
      </c>
      <c r="D193" s="102" t="s">
        <v>301</v>
      </c>
      <c r="E193" s="102" t="s">
        <v>41</v>
      </c>
      <c r="F193" s="102" t="s">
        <v>178</v>
      </c>
      <c r="G193" s="102" t="s">
        <v>822</v>
      </c>
      <c r="H193" s="103">
        <v>5228</v>
      </c>
      <c r="I193" s="101">
        <v>4</v>
      </c>
      <c r="J193" s="104">
        <f>อุดรธานี!F21</f>
        <v>957547.72</v>
      </c>
      <c r="K193" s="105">
        <f>อุดรธานี!AM21</f>
        <v>1182331.94</v>
      </c>
      <c r="L193" s="106">
        <f>อุดรธานี!AN21</f>
        <v>2045516.42</v>
      </c>
      <c r="M193" s="106">
        <f>อุดรธานี!AO21</f>
        <v>1692247.07</v>
      </c>
      <c r="N193" s="102"/>
      <c r="O193" s="102"/>
      <c r="P193" s="102"/>
      <c r="Q193" s="94">
        <f t="shared" si="5"/>
        <v>353269.34999999986</v>
      </c>
      <c r="R193" s="95">
        <f t="shared" si="6"/>
        <v>391.26174827850036</v>
      </c>
    </row>
    <row r="194" spans="1:18" x14ac:dyDescent="0.35">
      <c r="A194" s="101">
        <v>14</v>
      </c>
      <c r="B194" s="102" t="s">
        <v>62</v>
      </c>
      <c r="C194" s="102" t="s">
        <v>300</v>
      </c>
      <c r="D194" s="102" t="s">
        <v>301</v>
      </c>
      <c r="E194" s="102" t="s">
        <v>41</v>
      </c>
      <c r="F194" s="102" t="s">
        <v>178</v>
      </c>
      <c r="G194" s="102" t="s">
        <v>823</v>
      </c>
      <c r="H194" s="103">
        <v>10722</v>
      </c>
      <c r="I194" s="101">
        <v>5</v>
      </c>
      <c r="J194" s="104">
        <f>อุดรธานี!F22</f>
        <v>3737608.6</v>
      </c>
      <c r="K194" s="105">
        <f>อุดรธานี!AM22</f>
        <v>4330386.2600000007</v>
      </c>
      <c r="L194" s="106">
        <f>อุดรธานี!AN22</f>
        <v>5459613.2599999998</v>
      </c>
      <c r="M194" s="106">
        <f>อุดรธานี!AO22</f>
        <v>4168918.83</v>
      </c>
      <c r="N194" s="102"/>
      <c r="O194" s="102"/>
      <c r="P194" s="102"/>
      <c r="Q194" s="94">
        <f t="shared" si="5"/>
        <v>1290694.4299999997</v>
      </c>
      <c r="R194" s="95">
        <f t="shared" si="6"/>
        <v>509.19728222346578</v>
      </c>
    </row>
    <row r="195" spans="1:18" x14ac:dyDescent="0.35">
      <c r="A195" s="101">
        <v>15</v>
      </c>
      <c r="B195" s="102" t="s">
        <v>62</v>
      </c>
      <c r="C195" s="102" t="s">
        <v>300</v>
      </c>
      <c r="D195" s="102" t="s">
        <v>301</v>
      </c>
      <c r="E195" s="102" t="s">
        <v>41</v>
      </c>
      <c r="F195" s="102" t="s">
        <v>178</v>
      </c>
      <c r="G195" s="102" t="s">
        <v>824</v>
      </c>
      <c r="H195" s="103">
        <v>9139</v>
      </c>
      <c r="I195" s="101">
        <v>5</v>
      </c>
      <c r="J195" s="104">
        <f>อุดรธานี!F23</f>
        <v>1067207.3899999999</v>
      </c>
      <c r="K195" s="105">
        <f>อุดรธานี!AM23</f>
        <v>1399199.91</v>
      </c>
      <c r="L195" s="106">
        <f>อุดรธานี!AN23</f>
        <v>3846260.74</v>
      </c>
      <c r="M195" s="106">
        <f>อุดรธานี!AO23</f>
        <v>3848751.91</v>
      </c>
      <c r="N195" s="102"/>
      <c r="O195" s="102"/>
      <c r="P195" s="102"/>
      <c r="Q195" s="94">
        <f t="shared" si="5"/>
        <v>-2491.1699999999255</v>
      </c>
      <c r="R195" s="95">
        <f t="shared" si="6"/>
        <v>420.86231972863555</v>
      </c>
    </row>
    <row r="196" spans="1:18" x14ac:dyDescent="0.35">
      <c r="A196" s="101">
        <v>16</v>
      </c>
      <c r="B196" s="102" t="s">
        <v>62</v>
      </c>
      <c r="C196" s="102" t="s">
        <v>300</v>
      </c>
      <c r="D196" s="102" t="s">
        <v>301</v>
      </c>
      <c r="E196" s="102" t="s">
        <v>41</v>
      </c>
      <c r="F196" s="102" t="s">
        <v>178</v>
      </c>
      <c r="G196" s="102" t="s">
        <v>825</v>
      </c>
      <c r="H196" s="103">
        <v>13991</v>
      </c>
      <c r="I196" s="101">
        <v>5</v>
      </c>
      <c r="J196" s="104">
        <f>อุดรธานี!F24</f>
        <v>2188092.09</v>
      </c>
      <c r="K196" s="105">
        <f>อุดรธานี!AM24</f>
        <v>2897850.9299999997</v>
      </c>
      <c r="L196" s="106">
        <f>อุดรธานี!AN24</f>
        <v>5021864.03</v>
      </c>
      <c r="M196" s="106">
        <f>อุดรธานี!AO24</f>
        <v>5105134.51</v>
      </c>
      <c r="N196" s="102"/>
      <c r="O196" s="102"/>
      <c r="P196" s="102"/>
      <c r="Q196" s="94">
        <f t="shared" si="5"/>
        <v>-83270.479999999516</v>
      </c>
      <c r="R196" s="95">
        <f t="shared" si="6"/>
        <v>358.93531770423846</v>
      </c>
    </row>
    <row r="197" spans="1:18" x14ac:dyDescent="0.35">
      <c r="A197" s="101">
        <v>17</v>
      </c>
      <c r="B197" s="102" t="s">
        <v>62</v>
      </c>
      <c r="C197" s="102" t="s">
        <v>300</v>
      </c>
      <c r="D197" s="102" t="s">
        <v>301</v>
      </c>
      <c r="E197" s="102" t="s">
        <v>41</v>
      </c>
      <c r="F197" s="102" t="s">
        <v>178</v>
      </c>
      <c r="G197" s="102" t="s">
        <v>826</v>
      </c>
      <c r="H197" s="103">
        <v>6392</v>
      </c>
      <c r="I197" s="101">
        <v>5</v>
      </c>
      <c r="J197" s="104">
        <f>อุดรธานี!F25</f>
        <v>1466112.37</v>
      </c>
      <c r="K197" s="105">
        <f>อุดรธานี!AM25</f>
        <v>1866352.6200000003</v>
      </c>
      <c r="L197" s="106">
        <f>อุดรธานี!AN25</f>
        <v>3350704.31</v>
      </c>
      <c r="M197" s="106">
        <f>อุดรธานี!AO25</f>
        <v>3470948.66</v>
      </c>
      <c r="N197" s="102"/>
      <c r="O197" s="102"/>
      <c r="P197" s="102"/>
      <c r="Q197" s="94">
        <f t="shared" si="5"/>
        <v>-120244.35000000009</v>
      </c>
      <c r="R197" s="95">
        <f t="shared" si="6"/>
        <v>524.20280193992494</v>
      </c>
    </row>
    <row r="198" spans="1:18" x14ac:dyDescent="0.35">
      <c r="A198" s="101">
        <v>18</v>
      </c>
      <c r="B198" s="102" t="s">
        <v>62</v>
      </c>
      <c r="C198" s="102" t="s">
        <v>300</v>
      </c>
      <c r="D198" s="102" t="s">
        <v>301</v>
      </c>
      <c r="E198" s="102" t="s">
        <v>41</v>
      </c>
      <c r="F198" s="102" t="s">
        <v>178</v>
      </c>
      <c r="G198" s="102" t="s">
        <v>827</v>
      </c>
      <c r="H198" s="103">
        <v>4858</v>
      </c>
      <c r="I198" s="101">
        <v>4</v>
      </c>
      <c r="J198" s="104">
        <f>อุดรธานี!F26</f>
        <v>1212446.8</v>
      </c>
      <c r="K198" s="105">
        <f>อุดรธานี!AM26</f>
        <v>1394689.21</v>
      </c>
      <c r="L198" s="106">
        <f>อุดรธานี!AN26</f>
        <v>1970634.24</v>
      </c>
      <c r="M198" s="106">
        <f>อุดรธานี!AO26</f>
        <v>2069777.8099999998</v>
      </c>
      <c r="N198" s="102"/>
      <c r="O198" s="102"/>
      <c r="P198" s="102"/>
      <c r="Q198" s="94">
        <f t="shared" si="5"/>
        <v>-99143.569999999832</v>
      </c>
      <c r="R198" s="95">
        <f t="shared" si="6"/>
        <v>405.64722931247428</v>
      </c>
    </row>
    <row r="199" spans="1:18" x14ac:dyDescent="0.35">
      <c r="A199" s="101">
        <v>19</v>
      </c>
      <c r="B199" s="102" t="s">
        <v>62</v>
      </c>
      <c r="C199" s="102" t="s">
        <v>300</v>
      </c>
      <c r="D199" s="102" t="s">
        <v>301</v>
      </c>
      <c r="E199" s="102" t="s">
        <v>41</v>
      </c>
      <c r="F199" s="102" t="s">
        <v>178</v>
      </c>
      <c r="G199" s="102" t="s">
        <v>828</v>
      </c>
      <c r="H199" s="103">
        <v>5038</v>
      </c>
      <c r="I199" s="101">
        <v>4</v>
      </c>
      <c r="J199" s="104">
        <f>อุดรธานี!F27</f>
        <v>1028469.72</v>
      </c>
      <c r="K199" s="105">
        <f>อุดรธานี!AM27</f>
        <v>1463185.1800000002</v>
      </c>
      <c r="L199" s="106">
        <f>อุดรธานี!AN27</f>
        <v>2334242.04</v>
      </c>
      <c r="M199" s="106">
        <f>อุดรธานี!AO27</f>
        <v>1974016.9300000002</v>
      </c>
      <c r="N199" s="102"/>
      <c r="O199" s="102"/>
      <c r="P199" s="102"/>
      <c r="Q199" s="94">
        <f t="shared" ref="Q199:Q261" si="8">L199-M199</f>
        <v>360225.10999999987</v>
      </c>
      <c r="R199" s="95">
        <f t="shared" ref="R199:R261" si="9">L199/H199</f>
        <v>463.32712187375944</v>
      </c>
    </row>
    <row r="200" spans="1:18" x14ac:dyDescent="0.35">
      <c r="A200" s="101">
        <v>20</v>
      </c>
      <c r="B200" s="102" t="s">
        <v>62</v>
      </c>
      <c r="C200" s="102" t="s">
        <v>300</v>
      </c>
      <c r="D200" s="102" t="s">
        <v>301</v>
      </c>
      <c r="E200" s="102" t="s">
        <v>41</v>
      </c>
      <c r="F200" s="102" t="s">
        <v>178</v>
      </c>
      <c r="G200" s="102" t="s">
        <v>829</v>
      </c>
      <c r="H200" s="103">
        <v>5026</v>
      </c>
      <c r="I200" s="101">
        <v>4</v>
      </c>
      <c r="J200" s="104">
        <f>อุดรธานี!F28</f>
        <v>1094518.71</v>
      </c>
      <c r="K200" s="105">
        <f>อุดรธานี!AM28</f>
        <v>1470824.5899999999</v>
      </c>
      <c r="L200" s="106">
        <f>อุดรธานี!AN28</f>
        <v>2535696.67</v>
      </c>
      <c r="M200" s="106">
        <f>อุดรธานี!AO28</f>
        <v>3097744.2</v>
      </c>
      <c r="N200" s="102"/>
      <c r="O200" s="102"/>
      <c r="P200" s="102"/>
      <c r="Q200" s="94">
        <f t="shared" si="8"/>
        <v>-562047.53000000026</v>
      </c>
      <c r="R200" s="95">
        <f t="shared" si="9"/>
        <v>504.51585157182649</v>
      </c>
    </row>
    <row r="201" spans="1:18" x14ac:dyDescent="0.35">
      <c r="A201" s="101">
        <v>21</v>
      </c>
      <c r="B201" s="102" t="s">
        <v>62</v>
      </c>
      <c r="C201" s="102" t="s">
        <v>300</v>
      </c>
      <c r="D201" s="102" t="s">
        <v>301</v>
      </c>
      <c r="E201" s="102" t="s">
        <v>41</v>
      </c>
      <c r="F201" s="102" t="s">
        <v>178</v>
      </c>
      <c r="G201" s="102" t="s">
        <v>830</v>
      </c>
      <c r="H201" s="103">
        <v>4590</v>
      </c>
      <c r="I201" s="101">
        <v>4</v>
      </c>
      <c r="J201" s="104">
        <f>อุดรธานี!F29</f>
        <v>613140.34</v>
      </c>
      <c r="K201" s="105">
        <f>อุดรธานี!AM29</f>
        <v>619154.09999999986</v>
      </c>
      <c r="L201" s="106">
        <f>อุดรธานี!AN29</f>
        <v>1991104.2999999998</v>
      </c>
      <c r="M201" s="106">
        <f>อุดรธานี!AO29</f>
        <v>2098119.88</v>
      </c>
      <c r="N201" s="102"/>
      <c r="O201" s="102"/>
      <c r="P201" s="102"/>
      <c r="Q201" s="94">
        <f t="shared" si="8"/>
        <v>-107015.58000000007</v>
      </c>
      <c r="R201" s="95">
        <f t="shared" si="9"/>
        <v>433.79178649237468</v>
      </c>
    </row>
    <row r="202" spans="1:18" x14ac:dyDescent="0.35">
      <c r="A202" s="101">
        <v>22</v>
      </c>
      <c r="B202" s="102" t="s">
        <v>62</v>
      </c>
      <c r="C202" s="102" t="s">
        <v>300</v>
      </c>
      <c r="D202" s="102" t="s">
        <v>301</v>
      </c>
      <c r="E202" s="102" t="s">
        <v>41</v>
      </c>
      <c r="F202" s="102" t="s">
        <v>178</v>
      </c>
      <c r="G202" s="102" t="s">
        <v>831</v>
      </c>
      <c r="H202" s="103">
        <v>7725</v>
      </c>
      <c r="I202" s="101">
        <v>5</v>
      </c>
      <c r="J202" s="104">
        <f>อุดรธานี!F30</f>
        <v>1288943.67</v>
      </c>
      <c r="K202" s="105">
        <f>อุดรธานี!AM30</f>
        <v>1492837.5599999998</v>
      </c>
      <c r="L202" s="106">
        <f>อุดรธานี!AN30</f>
        <v>2947575.33</v>
      </c>
      <c r="M202" s="106">
        <f>อุดรธานี!AO30</f>
        <v>3078907.48</v>
      </c>
      <c r="N202" s="102"/>
      <c r="O202" s="102"/>
      <c r="P202" s="102"/>
      <c r="Q202" s="94">
        <f t="shared" si="8"/>
        <v>-131332.14999999991</v>
      </c>
      <c r="R202" s="95">
        <f t="shared" si="9"/>
        <v>381.56314951456312</v>
      </c>
    </row>
    <row r="203" spans="1:18" x14ac:dyDescent="0.35">
      <c r="A203" s="101">
        <v>23</v>
      </c>
      <c r="B203" s="102" t="s">
        <v>62</v>
      </c>
      <c r="C203" s="102" t="s">
        <v>300</v>
      </c>
      <c r="D203" s="102" t="s">
        <v>301</v>
      </c>
      <c r="E203" s="102" t="s">
        <v>41</v>
      </c>
      <c r="F203" s="102" t="s">
        <v>178</v>
      </c>
      <c r="G203" s="102" t="s">
        <v>832</v>
      </c>
      <c r="H203" s="103">
        <v>5622</v>
      </c>
      <c r="I203" s="101">
        <v>4</v>
      </c>
      <c r="J203" s="104">
        <f>อุดรธานี!F31</f>
        <v>2266609.92</v>
      </c>
      <c r="K203" s="105">
        <f>อุดรธานี!AM31</f>
        <v>2396055.06</v>
      </c>
      <c r="L203" s="106">
        <f>อุดรธานี!AN31</f>
        <v>2099531.4</v>
      </c>
      <c r="M203" s="106">
        <f>อุดรธานี!AO31</f>
        <v>1967636.59</v>
      </c>
      <c r="N203" s="102"/>
      <c r="O203" s="102"/>
      <c r="P203" s="102"/>
      <c r="Q203" s="94">
        <f t="shared" si="8"/>
        <v>131894.80999999982</v>
      </c>
      <c r="R203" s="95">
        <f t="shared" si="9"/>
        <v>373.44919957310566</v>
      </c>
    </row>
    <row r="204" spans="1:18" x14ac:dyDescent="0.35">
      <c r="A204" s="101">
        <v>24</v>
      </c>
      <c r="B204" s="102" t="s">
        <v>62</v>
      </c>
      <c r="C204" s="102" t="s">
        <v>300</v>
      </c>
      <c r="D204" s="102" t="s">
        <v>301</v>
      </c>
      <c r="E204" s="102" t="s">
        <v>41</v>
      </c>
      <c r="F204" s="102" t="s">
        <v>178</v>
      </c>
      <c r="G204" s="102" t="s">
        <v>833</v>
      </c>
      <c r="H204" s="103">
        <v>5752</v>
      </c>
      <c r="I204" s="101">
        <v>4</v>
      </c>
      <c r="J204" s="104">
        <f>อุดรธานี!F32</f>
        <v>1091807.3899999999</v>
      </c>
      <c r="K204" s="105">
        <f>อุดรธานี!AM32</f>
        <v>1278574.5899999999</v>
      </c>
      <c r="L204" s="106">
        <f>อุดรธานี!AN32</f>
        <v>2566692.09</v>
      </c>
      <c r="M204" s="106">
        <f>อุดรธานี!AO32</f>
        <v>2457263.0700000003</v>
      </c>
      <c r="N204" s="102"/>
      <c r="O204" s="102"/>
      <c r="P204" s="102"/>
      <c r="Q204" s="94">
        <f t="shared" si="8"/>
        <v>109429.01999999955</v>
      </c>
      <c r="R204" s="95">
        <f t="shared" si="9"/>
        <v>446.22602399165504</v>
      </c>
    </row>
    <row r="205" spans="1:18" x14ac:dyDescent="0.35">
      <c r="A205" s="101">
        <v>25</v>
      </c>
      <c r="B205" s="102" t="s">
        <v>62</v>
      </c>
      <c r="C205" s="102" t="s">
        <v>300</v>
      </c>
      <c r="D205" s="102" t="s">
        <v>301</v>
      </c>
      <c r="E205" s="102" t="s">
        <v>41</v>
      </c>
      <c r="F205" s="102" t="s">
        <v>178</v>
      </c>
      <c r="G205" s="102" t="s">
        <v>834</v>
      </c>
      <c r="H205" s="103">
        <v>3706</v>
      </c>
      <c r="I205" s="101">
        <v>3</v>
      </c>
      <c r="J205" s="104">
        <f>อุดรธานี!F33</f>
        <v>1069811.1299999999</v>
      </c>
      <c r="K205" s="105">
        <f>อุดรธานี!AM33</f>
        <v>1239895.42</v>
      </c>
      <c r="L205" s="106">
        <f>อุดรธานี!AN33</f>
        <v>2268900.88</v>
      </c>
      <c r="M205" s="106">
        <f>อุดรธานี!AO33</f>
        <v>1938154.13</v>
      </c>
      <c r="N205" s="102"/>
      <c r="O205" s="102"/>
      <c r="P205" s="102"/>
      <c r="Q205" s="94">
        <f t="shared" si="8"/>
        <v>330746.75</v>
      </c>
      <c r="R205" s="95">
        <f t="shared" si="9"/>
        <v>612.22365893146241</v>
      </c>
    </row>
    <row r="206" spans="1:18" x14ac:dyDescent="0.35">
      <c r="A206" s="101">
        <v>26</v>
      </c>
      <c r="B206" s="102" t="s">
        <v>62</v>
      </c>
      <c r="C206" s="102" t="s">
        <v>300</v>
      </c>
      <c r="D206" s="102" t="s">
        <v>301</v>
      </c>
      <c r="E206" s="102" t="s">
        <v>41</v>
      </c>
      <c r="F206" s="102" t="s">
        <v>178</v>
      </c>
      <c r="G206" s="102" t="s">
        <v>835</v>
      </c>
      <c r="H206" s="103">
        <v>6469</v>
      </c>
      <c r="I206" s="101">
        <v>5</v>
      </c>
      <c r="J206" s="104">
        <f>อุดรธานี!F34</f>
        <v>1080883.23</v>
      </c>
      <c r="K206" s="105">
        <f>อุดรธานี!AM34</f>
        <v>1509782.3900000001</v>
      </c>
      <c r="L206" s="106">
        <f>อุดรธานี!AN34</f>
        <v>2515504.48</v>
      </c>
      <c r="M206" s="106">
        <f>อุดรธานี!AO34</f>
        <v>2289179.7000000002</v>
      </c>
      <c r="N206" s="102"/>
      <c r="O206" s="102"/>
      <c r="P206" s="102"/>
      <c r="Q206" s="94">
        <f t="shared" si="8"/>
        <v>226324.7799999998</v>
      </c>
      <c r="R206" s="95">
        <f t="shared" si="9"/>
        <v>388.85522955634565</v>
      </c>
    </row>
    <row r="207" spans="1:18" x14ac:dyDescent="0.35">
      <c r="A207" s="101">
        <v>27</v>
      </c>
      <c r="B207" s="102" t="s">
        <v>62</v>
      </c>
      <c r="C207" s="102" t="s">
        <v>300</v>
      </c>
      <c r="D207" s="102" t="s">
        <v>301</v>
      </c>
      <c r="E207" s="102" t="s">
        <v>41</v>
      </c>
      <c r="F207" s="102" t="s">
        <v>178</v>
      </c>
      <c r="G207" s="102" t="s">
        <v>836</v>
      </c>
      <c r="H207" s="103">
        <v>8575</v>
      </c>
      <c r="I207" s="101">
        <v>5</v>
      </c>
      <c r="J207" s="104">
        <f>อุดรธานี!F35</f>
        <v>1426879.59</v>
      </c>
      <c r="K207" s="105">
        <f>อุดรธานี!AM35</f>
        <v>1780121.06</v>
      </c>
      <c r="L207" s="106">
        <f>อุดรธานี!AN35</f>
        <v>2520397.31</v>
      </c>
      <c r="M207" s="106">
        <f>อุดรธานี!AO35</f>
        <v>2438764.3000000003</v>
      </c>
      <c r="N207" s="102"/>
      <c r="O207" s="102"/>
      <c r="P207" s="102"/>
      <c r="Q207" s="94">
        <f t="shared" si="8"/>
        <v>81633.009999999776</v>
      </c>
      <c r="R207" s="95">
        <f t="shared" si="9"/>
        <v>293.92388454810498</v>
      </c>
    </row>
    <row r="208" spans="1:18" x14ac:dyDescent="0.35">
      <c r="A208" s="101">
        <v>28</v>
      </c>
      <c r="B208" s="102" t="s">
        <v>62</v>
      </c>
      <c r="C208" s="102" t="s">
        <v>300</v>
      </c>
      <c r="D208" s="102" t="s">
        <v>301</v>
      </c>
      <c r="E208" s="102" t="s">
        <v>41</v>
      </c>
      <c r="F208" s="102" t="s">
        <v>178</v>
      </c>
      <c r="G208" s="102" t="s">
        <v>837</v>
      </c>
      <c r="H208" s="103">
        <v>2704</v>
      </c>
      <c r="I208" s="101">
        <v>2</v>
      </c>
      <c r="J208" s="104">
        <f>อุดรธานี!F36</f>
        <v>786182.11</v>
      </c>
      <c r="K208" s="105">
        <f>อุดรธานี!AM36</f>
        <v>976041.7699999999</v>
      </c>
      <c r="L208" s="106">
        <f>อุดรธานี!AN36</f>
        <v>1650445.57</v>
      </c>
      <c r="M208" s="106">
        <f>อุดรธานี!AO36</f>
        <v>1333070.2</v>
      </c>
      <c r="N208" s="102"/>
      <c r="O208" s="102"/>
      <c r="P208" s="102"/>
      <c r="Q208" s="94">
        <f t="shared" si="8"/>
        <v>317375.37000000011</v>
      </c>
      <c r="R208" s="95">
        <f t="shared" si="9"/>
        <v>610.37188239644968</v>
      </c>
    </row>
    <row r="209" spans="1:18" x14ac:dyDescent="0.35">
      <c r="A209" s="101">
        <v>29</v>
      </c>
      <c r="B209" s="102" t="s">
        <v>62</v>
      </c>
      <c r="C209" s="102" t="s">
        <v>300</v>
      </c>
      <c r="D209" s="102" t="s">
        <v>301</v>
      </c>
      <c r="E209" s="102" t="s">
        <v>41</v>
      </c>
      <c r="F209" s="102" t="s">
        <v>178</v>
      </c>
      <c r="G209" s="102" t="s">
        <v>838</v>
      </c>
      <c r="H209" s="103">
        <v>5541</v>
      </c>
      <c r="I209" s="101">
        <v>4</v>
      </c>
      <c r="J209" s="104">
        <f>อุดรธานี!F37</f>
        <v>853925.5</v>
      </c>
      <c r="K209" s="105">
        <f>อุดรธานี!AM37</f>
        <v>989139.02</v>
      </c>
      <c r="L209" s="106">
        <f>อุดรธานี!AN37</f>
        <v>1223131.32</v>
      </c>
      <c r="M209" s="106">
        <f>อุดรธานี!AO37</f>
        <v>1343227.79</v>
      </c>
      <c r="N209" s="102"/>
      <c r="O209" s="102"/>
      <c r="P209" s="102"/>
      <c r="Q209" s="94">
        <f t="shared" si="8"/>
        <v>-120096.46999999997</v>
      </c>
      <c r="R209" s="95">
        <f t="shared" si="9"/>
        <v>220.74198159177044</v>
      </c>
    </row>
    <row r="210" spans="1:18" s="113" customFormat="1" x14ac:dyDescent="0.35">
      <c r="A210" s="107">
        <v>1</v>
      </c>
      <c r="B210" s="108" t="s">
        <v>62</v>
      </c>
      <c r="C210" s="108"/>
      <c r="D210" s="108"/>
      <c r="E210" s="108" t="s">
        <v>75</v>
      </c>
      <c r="F210" s="108"/>
      <c r="G210" s="108" t="s">
        <v>303</v>
      </c>
      <c r="H210" s="114">
        <f>SUM(H181:H209)</f>
        <v>193162</v>
      </c>
      <c r="I210" s="107"/>
      <c r="J210" s="110">
        <f>SUM(J181:J209)</f>
        <v>41328006.600000009</v>
      </c>
      <c r="K210" s="145">
        <f>SUM(K181:K209)</f>
        <v>49255730.990000024</v>
      </c>
      <c r="L210" s="110">
        <f>SUM(L181:L209)</f>
        <v>79777519.179999992</v>
      </c>
      <c r="M210" s="110">
        <f>SUM(M181:M209)</f>
        <v>77212395.49000001</v>
      </c>
      <c r="N210" s="108">
        <v>28</v>
      </c>
      <c r="O210" s="108">
        <v>28</v>
      </c>
      <c r="P210" s="108">
        <f>N210-O210</f>
        <v>0</v>
      </c>
      <c r="Q210" s="111">
        <f t="shared" si="8"/>
        <v>2565123.6899999827</v>
      </c>
      <c r="R210" s="112">
        <f>L210/H210</f>
        <v>413.00835143558254</v>
      </c>
    </row>
    <row r="211" spans="1:18" x14ac:dyDescent="0.35">
      <c r="A211" s="101">
        <v>1</v>
      </c>
      <c r="B211" s="102" t="s">
        <v>62</v>
      </c>
      <c r="C211" s="102" t="s">
        <v>304</v>
      </c>
      <c r="D211" s="102" t="s">
        <v>83</v>
      </c>
      <c r="E211" s="102" t="s">
        <v>42</v>
      </c>
      <c r="F211" s="102" t="s">
        <v>208</v>
      </c>
      <c r="G211" s="102" t="s">
        <v>305</v>
      </c>
      <c r="H211" s="103"/>
      <c r="I211" s="101"/>
      <c r="J211" s="104"/>
      <c r="K211" s="105"/>
      <c r="L211" s="106"/>
      <c r="M211" s="106"/>
      <c r="N211" s="102"/>
      <c r="O211" s="102"/>
      <c r="P211" s="102"/>
    </row>
    <row r="212" spans="1:18" x14ac:dyDescent="0.35">
      <c r="A212" s="101">
        <v>2</v>
      </c>
      <c r="B212" s="102" t="s">
        <v>62</v>
      </c>
      <c r="C212" s="102" t="s">
        <v>304</v>
      </c>
      <c r="D212" s="102" t="s">
        <v>83</v>
      </c>
      <c r="E212" s="102" t="s">
        <v>42</v>
      </c>
      <c r="F212" s="102" t="s">
        <v>178</v>
      </c>
      <c r="G212" s="102" t="s">
        <v>839</v>
      </c>
      <c r="H212" s="103">
        <v>3427</v>
      </c>
      <c r="I212" s="101">
        <v>3</v>
      </c>
      <c r="J212" s="104">
        <f>อุดรธานี!F38</f>
        <v>1162195.18</v>
      </c>
      <c r="K212" s="105">
        <f>อุดรธานี!AM38</f>
        <v>1199868.33</v>
      </c>
      <c r="L212" s="106">
        <f>อุดรธานี!AN38</f>
        <v>2008504.27</v>
      </c>
      <c r="M212" s="106">
        <f>อุดรธานี!AO38</f>
        <v>1755316.81</v>
      </c>
      <c r="N212" s="102"/>
      <c r="O212" s="102"/>
      <c r="P212" s="102"/>
      <c r="Q212" s="94">
        <f t="shared" si="8"/>
        <v>253187.45999999996</v>
      </c>
      <c r="R212" s="95">
        <f t="shared" si="9"/>
        <v>586.08236650131312</v>
      </c>
    </row>
    <row r="213" spans="1:18" x14ac:dyDescent="0.35">
      <c r="A213" s="101">
        <v>3</v>
      </c>
      <c r="B213" s="102" t="s">
        <v>62</v>
      </c>
      <c r="C213" s="102" t="s">
        <v>304</v>
      </c>
      <c r="D213" s="102" t="s">
        <v>83</v>
      </c>
      <c r="E213" s="102" t="s">
        <v>42</v>
      </c>
      <c r="F213" s="102" t="s">
        <v>178</v>
      </c>
      <c r="G213" s="102" t="s">
        <v>840</v>
      </c>
      <c r="H213" s="103">
        <v>4040</v>
      </c>
      <c r="I213" s="101">
        <v>3</v>
      </c>
      <c r="J213" s="104">
        <f>อุดรธานี!F39</f>
        <v>1412619.05</v>
      </c>
      <c r="K213" s="105">
        <f>อุดรธานี!AM39</f>
        <v>1148775.01</v>
      </c>
      <c r="L213" s="106">
        <f>อุดรธานี!AN39</f>
        <v>1789097.76</v>
      </c>
      <c r="M213" s="106">
        <f>อุดรธานี!AO39</f>
        <v>1745558.8599999999</v>
      </c>
      <c r="N213" s="102"/>
      <c r="O213" s="102"/>
      <c r="P213" s="102"/>
      <c r="Q213" s="94">
        <f t="shared" si="8"/>
        <v>43538.90000000014</v>
      </c>
      <c r="R213" s="95">
        <f t="shared" si="9"/>
        <v>442.84598019801979</v>
      </c>
    </row>
    <row r="214" spans="1:18" x14ac:dyDescent="0.35">
      <c r="A214" s="101">
        <v>4</v>
      </c>
      <c r="B214" s="102" t="s">
        <v>62</v>
      </c>
      <c r="C214" s="102" t="s">
        <v>304</v>
      </c>
      <c r="D214" s="102" t="s">
        <v>83</v>
      </c>
      <c r="E214" s="102" t="s">
        <v>42</v>
      </c>
      <c r="F214" s="102" t="s">
        <v>178</v>
      </c>
      <c r="G214" s="102" t="s">
        <v>841</v>
      </c>
      <c r="H214" s="103">
        <v>3777</v>
      </c>
      <c r="I214" s="101">
        <v>3</v>
      </c>
      <c r="J214" s="104">
        <f>อุดรธานี!F40</f>
        <v>654359.43000000005</v>
      </c>
      <c r="K214" s="105">
        <f>อุดรธานี!AM40</f>
        <v>787075.39</v>
      </c>
      <c r="L214" s="106">
        <f>อุดรธานี!AN40</f>
        <v>2419998.3200000003</v>
      </c>
      <c r="M214" s="106">
        <f>อุดรธานี!AO40</f>
        <v>2399448.7799999998</v>
      </c>
      <c r="N214" s="102"/>
      <c r="O214" s="102"/>
      <c r="P214" s="102"/>
      <c r="Q214" s="94">
        <f t="shared" si="8"/>
        <v>20549.540000000503</v>
      </c>
      <c r="R214" s="95">
        <f t="shared" si="9"/>
        <v>640.71970346836122</v>
      </c>
    </row>
    <row r="215" spans="1:18" x14ac:dyDescent="0.35">
      <c r="A215" s="101">
        <v>5</v>
      </c>
      <c r="B215" s="102" t="s">
        <v>62</v>
      </c>
      <c r="C215" s="102" t="s">
        <v>304</v>
      </c>
      <c r="D215" s="102" t="s">
        <v>83</v>
      </c>
      <c r="E215" s="102" t="s">
        <v>42</v>
      </c>
      <c r="F215" s="102" t="s">
        <v>178</v>
      </c>
      <c r="G215" s="102" t="s">
        <v>842</v>
      </c>
      <c r="H215" s="103">
        <v>3629</v>
      </c>
      <c r="I215" s="101">
        <v>3</v>
      </c>
      <c r="J215" s="104">
        <f>อุดรธานี!F41</f>
        <v>514231.34</v>
      </c>
      <c r="K215" s="105">
        <f>อุดรธานี!AM41</f>
        <v>562256.12000000011</v>
      </c>
      <c r="L215" s="106">
        <f>อุดรธานี!AN41</f>
        <v>2629146.9500000002</v>
      </c>
      <c r="M215" s="106">
        <f>อุดรธานี!AO41</f>
        <v>2211645.63</v>
      </c>
      <c r="N215" s="102"/>
      <c r="O215" s="102"/>
      <c r="P215" s="102"/>
      <c r="Q215" s="94">
        <f t="shared" si="8"/>
        <v>417501.3200000003</v>
      </c>
      <c r="R215" s="95">
        <f t="shared" si="9"/>
        <v>724.48248828878479</v>
      </c>
    </row>
    <row r="216" spans="1:18" x14ac:dyDescent="0.35">
      <c r="A216" s="101">
        <v>6</v>
      </c>
      <c r="B216" s="102" t="s">
        <v>62</v>
      </c>
      <c r="C216" s="102" t="s">
        <v>304</v>
      </c>
      <c r="D216" s="102" t="s">
        <v>83</v>
      </c>
      <c r="E216" s="102" t="s">
        <v>42</v>
      </c>
      <c r="F216" s="102" t="s">
        <v>178</v>
      </c>
      <c r="G216" s="102" t="s">
        <v>843</v>
      </c>
      <c r="H216" s="103">
        <v>7375</v>
      </c>
      <c r="I216" s="101">
        <v>5</v>
      </c>
      <c r="J216" s="104">
        <f>อุดรธานี!F42</f>
        <v>1015847.96</v>
      </c>
      <c r="K216" s="105">
        <f>อุดรธานี!AM42</f>
        <v>1129244.8699999996</v>
      </c>
      <c r="L216" s="106">
        <f>อุดรธานี!AN42</f>
        <v>4062826.2899999996</v>
      </c>
      <c r="M216" s="106">
        <f>อุดรธานี!AO42</f>
        <v>3780939.9099999997</v>
      </c>
      <c r="N216" s="102"/>
      <c r="O216" s="102"/>
      <c r="P216" s="102"/>
      <c r="Q216" s="94">
        <f t="shared" si="8"/>
        <v>281886.37999999989</v>
      </c>
      <c r="R216" s="95">
        <f t="shared" si="9"/>
        <v>550.89170033898301</v>
      </c>
    </row>
    <row r="217" spans="1:18" x14ac:dyDescent="0.35">
      <c r="A217" s="101">
        <v>7</v>
      </c>
      <c r="B217" s="102" t="s">
        <v>62</v>
      </c>
      <c r="C217" s="102" t="s">
        <v>304</v>
      </c>
      <c r="D217" s="102" t="s">
        <v>83</v>
      </c>
      <c r="E217" s="102" t="s">
        <v>42</v>
      </c>
      <c r="F217" s="102" t="s">
        <v>178</v>
      </c>
      <c r="G217" s="102" t="s">
        <v>844</v>
      </c>
      <c r="H217" s="103">
        <v>7220</v>
      </c>
      <c r="I217" s="101">
        <v>5</v>
      </c>
      <c r="J217" s="104">
        <f>อุดรธานี!F43</f>
        <v>1113334.22</v>
      </c>
      <c r="K217" s="105">
        <f>อุดรธานี!AM43</f>
        <v>1231291.45</v>
      </c>
      <c r="L217" s="106">
        <f>อุดรธานี!AN43</f>
        <v>3770215.08</v>
      </c>
      <c r="M217" s="106">
        <f>อุดรธานี!AO43</f>
        <v>3166693.7800000003</v>
      </c>
      <c r="N217" s="102"/>
      <c r="O217" s="102"/>
      <c r="P217" s="102"/>
      <c r="Q217" s="94">
        <f t="shared" si="8"/>
        <v>603521.29999999981</v>
      </c>
      <c r="R217" s="95">
        <f t="shared" si="9"/>
        <v>522.19045429362882</v>
      </c>
    </row>
    <row r="218" spans="1:18" x14ac:dyDescent="0.35">
      <c r="A218" s="101">
        <v>8</v>
      </c>
      <c r="B218" s="102" t="s">
        <v>62</v>
      </c>
      <c r="C218" s="102" t="s">
        <v>304</v>
      </c>
      <c r="D218" s="102" t="s">
        <v>83</v>
      </c>
      <c r="E218" s="102" t="s">
        <v>42</v>
      </c>
      <c r="F218" s="102" t="s">
        <v>178</v>
      </c>
      <c r="G218" s="102" t="s">
        <v>845</v>
      </c>
      <c r="H218" s="103">
        <v>2933</v>
      </c>
      <c r="I218" s="101">
        <v>2</v>
      </c>
      <c r="J218" s="104">
        <f>อุดรธานี!F44</f>
        <v>1018501.27</v>
      </c>
      <c r="K218" s="105">
        <f>อุดรธานี!AM44</f>
        <v>756321.18</v>
      </c>
      <c r="L218" s="106">
        <f>อุดรธานี!AN44</f>
        <v>1914539.42</v>
      </c>
      <c r="M218" s="106">
        <f>อุดรธานี!AO44</f>
        <v>1815265.63</v>
      </c>
      <c r="N218" s="102"/>
      <c r="O218" s="102"/>
      <c r="P218" s="102"/>
      <c r="Q218" s="94">
        <f t="shared" si="8"/>
        <v>99273.790000000037</v>
      </c>
      <c r="R218" s="95">
        <f t="shared" si="9"/>
        <v>652.75807023525397</v>
      </c>
    </row>
    <row r="219" spans="1:18" x14ac:dyDescent="0.35">
      <c r="A219" s="101">
        <v>9</v>
      </c>
      <c r="B219" s="102" t="s">
        <v>62</v>
      </c>
      <c r="C219" s="102" t="s">
        <v>304</v>
      </c>
      <c r="D219" s="102" t="s">
        <v>83</v>
      </c>
      <c r="E219" s="102" t="s">
        <v>42</v>
      </c>
      <c r="F219" s="102" t="s">
        <v>178</v>
      </c>
      <c r="G219" s="102" t="s">
        <v>846</v>
      </c>
      <c r="H219" s="103">
        <v>3400</v>
      </c>
      <c r="I219" s="101">
        <v>3</v>
      </c>
      <c r="J219" s="104">
        <f>อุดรธานี!F45</f>
        <v>603214.16</v>
      </c>
      <c r="K219" s="105">
        <f>อุดรธานี!AM45</f>
        <v>348560.44999999995</v>
      </c>
      <c r="L219" s="106">
        <f>อุดรธานี!AN45</f>
        <v>1667872.96</v>
      </c>
      <c r="M219" s="106">
        <f>อุดรธานี!AO45</f>
        <v>1711615.58</v>
      </c>
      <c r="N219" s="102"/>
      <c r="O219" s="102"/>
      <c r="P219" s="102"/>
      <c r="Q219" s="94">
        <f t="shared" si="8"/>
        <v>-43742.620000000112</v>
      </c>
      <c r="R219" s="95">
        <f t="shared" si="9"/>
        <v>490.55087058823528</v>
      </c>
    </row>
    <row r="220" spans="1:18" x14ac:dyDescent="0.35">
      <c r="A220" s="101">
        <v>10</v>
      </c>
      <c r="B220" s="102" t="s">
        <v>62</v>
      </c>
      <c r="C220" s="102" t="s">
        <v>304</v>
      </c>
      <c r="D220" s="102" t="s">
        <v>83</v>
      </c>
      <c r="E220" s="102" t="s">
        <v>42</v>
      </c>
      <c r="F220" s="102" t="s">
        <v>178</v>
      </c>
      <c r="G220" s="102" t="s">
        <v>847</v>
      </c>
      <c r="H220" s="103">
        <v>2041</v>
      </c>
      <c r="I220" s="101">
        <v>2</v>
      </c>
      <c r="J220" s="104">
        <f>อุดรธานี!F46</f>
        <v>347099.63</v>
      </c>
      <c r="K220" s="105">
        <f>อุดรธานี!AM46</f>
        <v>363967.03</v>
      </c>
      <c r="L220" s="106">
        <f>อุดรธานี!AN46</f>
        <v>1535889.38</v>
      </c>
      <c r="M220" s="106">
        <f>อุดรธานี!AO46</f>
        <v>1455623.29</v>
      </c>
      <c r="N220" s="102"/>
      <c r="O220" s="102"/>
      <c r="P220" s="102"/>
      <c r="Q220" s="94">
        <f t="shared" si="8"/>
        <v>80266.089999999851</v>
      </c>
      <c r="R220" s="95">
        <f t="shared" si="9"/>
        <v>752.51806957373833</v>
      </c>
    </row>
    <row r="221" spans="1:18" x14ac:dyDescent="0.35">
      <c r="A221" s="101">
        <v>11</v>
      </c>
      <c r="B221" s="102" t="s">
        <v>62</v>
      </c>
      <c r="C221" s="102" t="s">
        <v>304</v>
      </c>
      <c r="D221" s="102" t="s">
        <v>83</v>
      </c>
      <c r="E221" s="102" t="s">
        <v>42</v>
      </c>
      <c r="F221" s="102" t="s">
        <v>178</v>
      </c>
      <c r="G221" s="102" t="s">
        <v>848</v>
      </c>
      <c r="H221" s="103">
        <v>3738</v>
      </c>
      <c r="I221" s="101">
        <v>3</v>
      </c>
      <c r="J221" s="104">
        <f>อุดรธานี!F47</f>
        <v>608075.43999999994</v>
      </c>
      <c r="K221" s="105">
        <f>อุดรธานี!AM47</f>
        <v>594427.25999999989</v>
      </c>
      <c r="L221" s="106">
        <f>อุดรธานี!AN47</f>
        <v>2178616.0300000003</v>
      </c>
      <c r="M221" s="106">
        <f>อุดรธานี!AO47</f>
        <v>1789782.98</v>
      </c>
      <c r="N221" s="102"/>
      <c r="O221" s="102"/>
      <c r="P221" s="102"/>
      <c r="Q221" s="94">
        <f t="shared" si="8"/>
        <v>388833.05000000028</v>
      </c>
      <c r="R221" s="95">
        <f t="shared" si="9"/>
        <v>582.82932851792407</v>
      </c>
    </row>
    <row r="222" spans="1:18" x14ac:dyDescent="0.35">
      <c r="A222" s="101">
        <v>12</v>
      </c>
      <c r="B222" s="102" t="s">
        <v>62</v>
      </c>
      <c r="C222" s="102" t="s">
        <v>304</v>
      </c>
      <c r="D222" s="102" t="s">
        <v>83</v>
      </c>
      <c r="E222" s="102" t="s">
        <v>42</v>
      </c>
      <c r="F222" s="102" t="s">
        <v>178</v>
      </c>
      <c r="G222" s="102" t="s">
        <v>849</v>
      </c>
      <c r="H222" s="103">
        <v>3574</v>
      </c>
      <c r="I222" s="101">
        <v>3</v>
      </c>
      <c r="J222" s="104">
        <f>อุดรธานี!F48</f>
        <v>503568.96</v>
      </c>
      <c r="K222" s="105">
        <f>อุดรธานี!AM48</f>
        <v>543609.75</v>
      </c>
      <c r="L222" s="106">
        <f>อุดรธานี!AN48</f>
        <v>1625746.68</v>
      </c>
      <c r="M222" s="106">
        <f>อุดรธานี!AO48</f>
        <v>1601945.21</v>
      </c>
      <c r="N222" s="102"/>
      <c r="O222" s="102"/>
      <c r="P222" s="102"/>
      <c r="Q222" s="94">
        <f t="shared" si="8"/>
        <v>23801.469999999972</v>
      </c>
      <c r="R222" s="95">
        <f t="shared" si="9"/>
        <v>454.88155567991043</v>
      </c>
    </row>
    <row r="223" spans="1:18" s="113" customFormat="1" x14ac:dyDescent="0.35">
      <c r="A223" s="107">
        <v>2</v>
      </c>
      <c r="B223" s="108" t="s">
        <v>62</v>
      </c>
      <c r="C223" s="108"/>
      <c r="D223" s="108"/>
      <c r="E223" s="108" t="s">
        <v>75</v>
      </c>
      <c r="F223" s="108"/>
      <c r="G223" s="108" t="s">
        <v>306</v>
      </c>
      <c r="H223" s="114">
        <f>SUM(H211:H222)</f>
        <v>45154</v>
      </c>
      <c r="I223" s="107"/>
      <c r="J223" s="110">
        <f>SUM(J211:J222)</f>
        <v>8953046.6400000006</v>
      </c>
      <c r="K223" s="110">
        <f>SUM(K211:K222)</f>
        <v>8665396.8399999999</v>
      </c>
      <c r="L223" s="110">
        <f>SUM(L211:L222)</f>
        <v>25602453.140000001</v>
      </c>
      <c r="M223" s="110">
        <f>SUM(M211:M222)</f>
        <v>23433836.459999997</v>
      </c>
      <c r="N223" s="108">
        <v>11</v>
      </c>
      <c r="O223" s="108">
        <v>11</v>
      </c>
      <c r="P223" s="108">
        <f>N223-O223</f>
        <v>0</v>
      </c>
      <c r="Q223" s="111">
        <f t="shared" si="8"/>
        <v>2168616.6800000034</v>
      </c>
      <c r="R223" s="112">
        <f>L223/H223</f>
        <v>567.00299286884888</v>
      </c>
    </row>
    <row r="224" spans="1:18" x14ac:dyDescent="0.35">
      <c r="A224" s="101">
        <v>1</v>
      </c>
      <c r="B224" s="102" t="s">
        <v>62</v>
      </c>
      <c r="C224" s="102" t="s">
        <v>29</v>
      </c>
      <c r="D224" s="102" t="s">
        <v>90</v>
      </c>
      <c r="E224" s="102" t="s">
        <v>30</v>
      </c>
      <c r="F224" s="102" t="s">
        <v>208</v>
      </c>
      <c r="G224" s="102" t="s">
        <v>307</v>
      </c>
      <c r="H224" s="103"/>
      <c r="I224" s="101"/>
      <c r="J224" s="104"/>
      <c r="K224" s="105"/>
      <c r="L224" s="106"/>
      <c r="M224" s="106"/>
      <c r="N224" s="102"/>
      <c r="O224" s="102"/>
      <c r="P224" s="102"/>
    </row>
    <row r="225" spans="1:18" x14ac:dyDescent="0.35">
      <c r="A225" s="101">
        <v>2</v>
      </c>
      <c r="B225" s="102" t="s">
        <v>62</v>
      </c>
      <c r="C225" s="102" t="s">
        <v>29</v>
      </c>
      <c r="D225" s="102" t="s">
        <v>90</v>
      </c>
      <c r="E225" s="102" t="s">
        <v>30</v>
      </c>
      <c r="F225" s="102" t="s">
        <v>178</v>
      </c>
      <c r="G225" s="102" t="s">
        <v>850</v>
      </c>
      <c r="H225" s="103">
        <v>3277</v>
      </c>
      <c r="I225" s="101">
        <v>3</v>
      </c>
      <c r="J225" s="104">
        <f>อุดรธานี!F49</f>
        <v>232976.53</v>
      </c>
      <c r="K225" s="105">
        <f>อุดรธานี!AM49</f>
        <v>500048</v>
      </c>
      <c r="L225" s="106">
        <f>อุดรธานี!AN49</f>
        <v>1770108.31</v>
      </c>
      <c r="M225" s="106">
        <f>อุดรธานี!AO49</f>
        <v>1768586.49</v>
      </c>
      <c r="N225" s="102"/>
      <c r="O225" s="102"/>
      <c r="P225" s="102"/>
      <c r="Q225" s="94">
        <f t="shared" si="8"/>
        <v>1521.8200000000652</v>
      </c>
      <c r="R225" s="95">
        <f t="shared" si="9"/>
        <v>540.16121757705218</v>
      </c>
    </row>
    <row r="226" spans="1:18" x14ac:dyDescent="0.35">
      <c r="A226" s="101">
        <v>3</v>
      </c>
      <c r="B226" s="102" t="s">
        <v>62</v>
      </c>
      <c r="C226" s="102" t="s">
        <v>29</v>
      </c>
      <c r="D226" s="102" t="s">
        <v>90</v>
      </c>
      <c r="E226" s="102" t="s">
        <v>30</v>
      </c>
      <c r="F226" s="102" t="s">
        <v>178</v>
      </c>
      <c r="G226" s="102" t="s">
        <v>851</v>
      </c>
      <c r="H226" s="103">
        <v>3411</v>
      </c>
      <c r="I226" s="101">
        <v>3</v>
      </c>
      <c r="J226" s="104">
        <f>อุดรธานี!F50</f>
        <v>81633.97</v>
      </c>
      <c r="K226" s="104">
        <f>อุดรธานี!AM50</f>
        <v>352115.95</v>
      </c>
      <c r="L226" s="106">
        <f>อุดรธานี!AN50</f>
        <v>2418986.37</v>
      </c>
      <c r="M226" s="106">
        <f>อุดรธานี!AO50</f>
        <v>2216124.2699999996</v>
      </c>
      <c r="N226" s="102"/>
      <c r="O226" s="102"/>
      <c r="P226" s="102"/>
      <c r="Q226" s="94">
        <f t="shared" si="8"/>
        <v>202862.10000000056</v>
      </c>
      <c r="R226" s="95">
        <f t="shared" si="9"/>
        <v>709.17219876868955</v>
      </c>
    </row>
    <row r="227" spans="1:18" s="152" customFormat="1" x14ac:dyDescent="0.35">
      <c r="A227" s="146">
        <v>4</v>
      </c>
      <c r="B227" s="147" t="s">
        <v>62</v>
      </c>
      <c r="C227" s="147" t="s">
        <v>29</v>
      </c>
      <c r="D227" s="147" t="s">
        <v>90</v>
      </c>
      <c r="E227" s="147" t="s">
        <v>30</v>
      </c>
      <c r="F227" s="147" t="s">
        <v>178</v>
      </c>
      <c r="G227" s="147" t="s">
        <v>852</v>
      </c>
      <c r="H227" s="148">
        <v>2894</v>
      </c>
      <c r="I227" s="149">
        <v>2</v>
      </c>
      <c r="J227" s="155">
        <f>อุดรธานี!F51</f>
        <v>61733.41</v>
      </c>
      <c r="K227" s="155">
        <f>อุดรธานี!AM51</f>
        <v>146354.22</v>
      </c>
      <c r="L227" s="155">
        <f>อุดรธานี!AN51</f>
        <v>1771607.3199999998</v>
      </c>
      <c r="M227" s="155">
        <f>อุดรธานี!AO51</f>
        <v>1788603.52</v>
      </c>
      <c r="N227" s="147"/>
      <c r="O227" s="147"/>
      <c r="P227" s="147"/>
      <c r="Q227" s="151">
        <f t="shared" si="8"/>
        <v>-16996.200000000186</v>
      </c>
      <c r="R227" s="151">
        <f t="shared" si="9"/>
        <v>612.16562543192811</v>
      </c>
    </row>
    <row r="228" spans="1:18" s="152" customFormat="1" x14ac:dyDescent="0.35">
      <c r="A228" s="146">
        <v>5</v>
      </c>
      <c r="B228" s="147" t="s">
        <v>62</v>
      </c>
      <c r="C228" s="147" t="s">
        <v>29</v>
      </c>
      <c r="D228" s="147" t="s">
        <v>90</v>
      </c>
      <c r="E228" s="147" t="s">
        <v>30</v>
      </c>
      <c r="F228" s="147" t="s">
        <v>178</v>
      </c>
      <c r="G228" s="147" t="s">
        <v>853</v>
      </c>
      <c r="H228" s="148">
        <v>2458</v>
      </c>
      <c r="I228" s="149">
        <v>2</v>
      </c>
      <c r="J228" s="155">
        <f>อุดรธานี!F52</f>
        <v>66585.279999999999</v>
      </c>
      <c r="K228" s="155">
        <f>อุดรธานี!AM52</f>
        <v>174191.54</v>
      </c>
      <c r="L228" s="155">
        <f>อุดรธานี!AN52</f>
        <v>2390285.39</v>
      </c>
      <c r="M228" s="155">
        <f>อุดรธานี!AO52</f>
        <v>2309020.58</v>
      </c>
      <c r="N228" s="147"/>
      <c r="O228" s="147"/>
      <c r="P228" s="147"/>
      <c r="Q228" s="151">
        <f t="shared" si="8"/>
        <v>81264.810000000056</v>
      </c>
      <c r="R228" s="151">
        <f t="shared" si="9"/>
        <v>972.45133848657451</v>
      </c>
    </row>
    <row r="229" spans="1:18" s="152" customFormat="1" x14ac:dyDescent="0.35">
      <c r="A229" s="146">
        <v>6</v>
      </c>
      <c r="B229" s="147" t="s">
        <v>62</v>
      </c>
      <c r="C229" s="147" t="s">
        <v>29</v>
      </c>
      <c r="D229" s="147" t="s">
        <v>90</v>
      </c>
      <c r="E229" s="147" t="s">
        <v>30</v>
      </c>
      <c r="F229" s="147" t="s">
        <v>178</v>
      </c>
      <c r="G229" s="147" t="s">
        <v>854</v>
      </c>
      <c r="H229" s="148">
        <v>5253</v>
      </c>
      <c r="I229" s="149">
        <v>4</v>
      </c>
      <c r="J229" s="155">
        <f>อุดรธานี!F53</f>
        <v>514376.48</v>
      </c>
      <c r="K229" s="155">
        <f>อุดรธานี!AM53</f>
        <v>289716.38000000012</v>
      </c>
      <c r="L229" s="155">
        <f>อุดรธานี!AN53</f>
        <v>2523526.67</v>
      </c>
      <c r="M229" s="155">
        <f>อุดรธานี!AO53</f>
        <v>2793255.06</v>
      </c>
      <c r="N229" s="147"/>
      <c r="O229" s="147"/>
      <c r="P229" s="147"/>
      <c r="Q229" s="151">
        <f t="shared" si="8"/>
        <v>-269728.39000000013</v>
      </c>
      <c r="R229" s="151">
        <f t="shared" si="9"/>
        <v>480.39723396154579</v>
      </c>
    </row>
    <row r="230" spans="1:18" s="159" customFormat="1" x14ac:dyDescent="0.35">
      <c r="A230" s="153">
        <v>7</v>
      </c>
      <c r="B230" s="154" t="s">
        <v>62</v>
      </c>
      <c r="C230" s="154" t="s">
        <v>29</v>
      </c>
      <c r="D230" s="154" t="s">
        <v>90</v>
      </c>
      <c r="E230" s="154" t="s">
        <v>30</v>
      </c>
      <c r="F230" s="154" t="s">
        <v>178</v>
      </c>
      <c r="G230" s="154" t="s">
        <v>855</v>
      </c>
      <c r="H230" s="148">
        <v>2165</v>
      </c>
      <c r="I230" s="153">
        <v>2</v>
      </c>
      <c r="J230" s="155">
        <f>อุดรธานี!F54</f>
        <v>300623.08</v>
      </c>
      <c r="K230" s="155">
        <f>อุดรธานี!AM54</f>
        <v>557476.54</v>
      </c>
      <c r="L230" s="155">
        <f>อุดรธานี!AN54</f>
        <v>1704467.49</v>
      </c>
      <c r="M230" s="155">
        <f>อุดรธานี!AO54</f>
        <v>1722835.1300000001</v>
      </c>
      <c r="N230" s="154"/>
      <c r="O230" s="154"/>
      <c r="P230" s="154"/>
      <c r="Q230" s="157">
        <f t="shared" si="8"/>
        <v>-18367.64000000013</v>
      </c>
      <c r="R230" s="158">
        <f t="shared" si="9"/>
        <v>787.28290531177834</v>
      </c>
    </row>
    <row r="231" spans="1:18" s="159" customFormat="1" x14ac:dyDescent="0.35">
      <c r="A231" s="153">
        <v>8</v>
      </c>
      <c r="B231" s="154" t="s">
        <v>62</v>
      </c>
      <c r="C231" s="154" t="s">
        <v>29</v>
      </c>
      <c r="D231" s="154" t="s">
        <v>90</v>
      </c>
      <c r="E231" s="154" t="s">
        <v>30</v>
      </c>
      <c r="F231" s="154" t="s">
        <v>178</v>
      </c>
      <c r="G231" s="154" t="s">
        <v>856</v>
      </c>
      <c r="H231" s="148">
        <v>2520</v>
      </c>
      <c r="I231" s="153">
        <v>2</v>
      </c>
      <c r="J231" s="155">
        <f>อุดรธานี!F55</f>
        <v>181656.84</v>
      </c>
      <c r="K231" s="155">
        <f>อุดรธานี!AM55</f>
        <v>270685.97000000003</v>
      </c>
      <c r="L231" s="155">
        <f>อุดรธานี!AN55</f>
        <v>1325782.54</v>
      </c>
      <c r="M231" s="155">
        <f>อุดรธานี!AO55</f>
        <v>1267894.3999999999</v>
      </c>
      <c r="N231" s="154"/>
      <c r="O231" s="154"/>
      <c r="P231" s="154"/>
      <c r="Q231" s="157">
        <f t="shared" si="8"/>
        <v>57888.14000000013</v>
      </c>
      <c r="R231" s="158">
        <f t="shared" si="9"/>
        <v>526.1041825396826</v>
      </c>
    </row>
    <row r="232" spans="1:18" s="152" customFormat="1" x14ac:dyDescent="0.35">
      <c r="A232" s="146">
        <v>9</v>
      </c>
      <c r="B232" s="147" t="s">
        <v>62</v>
      </c>
      <c r="C232" s="147" t="s">
        <v>29</v>
      </c>
      <c r="D232" s="147" t="s">
        <v>90</v>
      </c>
      <c r="E232" s="147" t="s">
        <v>30</v>
      </c>
      <c r="F232" s="147" t="s">
        <v>178</v>
      </c>
      <c r="G232" s="147" t="s">
        <v>857</v>
      </c>
      <c r="H232" s="148">
        <v>7151</v>
      </c>
      <c r="I232" s="149">
        <v>5</v>
      </c>
      <c r="J232" s="155">
        <f>อุดรธานี!F56</f>
        <v>199554.92</v>
      </c>
      <c r="K232" s="155">
        <f>อุดรธานี!AM56</f>
        <v>389641.98000000004</v>
      </c>
      <c r="L232" s="155">
        <f>อุดรธานี!AN56</f>
        <v>2623475.06</v>
      </c>
      <c r="M232" s="155">
        <f>อุดรธานี!AO56</f>
        <v>2629568.2800000003</v>
      </c>
      <c r="N232" s="147"/>
      <c r="O232" s="147"/>
      <c r="P232" s="147"/>
      <c r="Q232" s="151">
        <f t="shared" si="8"/>
        <v>-6093.2200000002049</v>
      </c>
      <c r="R232" s="151">
        <f t="shared" si="9"/>
        <v>366.86827856243883</v>
      </c>
    </row>
    <row r="233" spans="1:18" s="159" customFormat="1" x14ac:dyDescent="0.35">
      <c r="A233" s="153">
        <v>10</v>
      </c>
      <c r="B233" s="154" t="s">
        <v>62</v>
      </c>
      <c r="C233" s="154" t="s">
        <v>29</v>
      </c>
      <c r="D233" s="154" t="s">
        <v>90</v>
      </c>
      <c r="E233" s="154" t="s">
        <v>30</v>
      </c>
      <c r="F233" s="154" t="s">
        <v>178</v>
      </c>
      <c r="G233" s="154" t="s">
        <v>858</v>
      </c>
      <c r="H233" s="148">
        <v>6762</v>
      </c>
      <c r="I233" s="153">
        <v>5</v>
      </c>
      <c r="J233" s="155">
        <f>อุดรธานี!F57</f>
        <v>107582.51</v>
      </c>
      <c r="K233" s="156">
        <f>อุดรธานี!AM57</f>
        <v>250942.31</v>
      </c>
      <c r="L233" s="155">
        <f>อุดรธานี!AN57</f>
        <v>2471051.9</v>
      </c>
      <c r="M233" s="155">
        <f>อุดรธานี!AO57</f>
        <v>2413951.2200000002</v>
      </c>
      <c r="N233" s="154"/>
      <c r="O233" s="154"/>
      <c r="P233" s="154"/>
      <c r="Q233" s="157">
        <f t="shared" si="8"/>
        <v>57100.679999999702</v>
      </c>
      <c r="R233" s="158">
        <f t="shared" si="9"/>
        <v>365.43210588583258</v>
      </c>
    </row>
    <row r="234" spans="1:18" s="152" customFormat="1" x14ac:dyDescent="0.35">
      <c r="A234" s="146">
        <v>11</v>
      </c>
      <c r="B234" s="147" t="s">
        <v>62</v>
      </c>
      <c r="C234" s="147" t="s">
        <v>29</v>
      </c>
      <c r="D234" s="147" t="s">
        <v>90</v>
      </c>
      <c r="E234" s="147" t="s">
        <v>30</v>
      </c>
      <c r="F234" s="147" t="s">
        <v>178</v>
      </c>
      <c r="G234" s="147" t="s">
        <v>859</v>
      </c>
      <c r="H234" s="148">
        <v>3820</v>
      </c>
      <c r="I234" s="149">
        <v>3</v>
      </c>
      <c r="J234" s="155">
        <f>อุดรธานี!F58</f>
        <v>46961.93</v>
      </c>
      <c r="K234" s="155">
        <f>อุดรธานี!AM58</f>
        <v>685681.16000000015</v>
      </c>
      <c r="L234" s="155">
        <f>อุดรธานี!AN58</f>
        <v>2955876.25</v>
      </c>
      <c r="M234" s="155">
        <f>อุดรธานี!AO58</f>
        <v>2456116.9299999997</v>
      </c>
      <c r="N234" s="147"/>
      <c r="O234" s="147"/>
      <c r="P234" s="147"/>
      <c r="Q234" s="151">
        <f t="shared" si="8"/>
        <v>499759.3200000003</v>
      </c>
      <c r="R234" s="151">
        <f t="shared" si="9"/>
        <v>773.78959424083769</v>
      </c>
    </row>
    <row r="235" spans="1:18" s="152" customFormat="1" x14ac:dyDescent="0.35">
      <c r="A235" s="146">
        <v>12</v>
      </c>
      <c r="B235" s="147" t="s">
        <v>62</v>
      </c>
      <c r="C235" s="147" t="s">
        <v>29</v>
      </c>
      <c r="D235" s="147" t="s">
        <v>90</v>
      </c>
      <c r="E235" s="147" t="s">
        <v>30</v>
      </c>
      <c r="F235" s="147" t="s">
        <v>178</v>
      </c>
      <c r="G235" s="147" t="s">
        <v>860</v>
      </c>
      <c r="H235" s="148">
        <v>2779</v>
      </c>
      <c r="I235" s="149">
        <v>2</v>
      </c>
      <c r="J235" s="155">
        <f>อุดรธานี!F59</f>
        <v>123123.59</v>
      </c>
      <c r="K235" s="155">
        <f>อุดรธานี!AM59</f>
        <v>453444.07000000007</v>
      </c>
      <c r="L235" s="155">
        <f>อุดรธานี!AN59</f>
        <v>1879922.48</v>
      </c>
      <c r="M235" s="155">
        <f>อุดรธานี!AO59</f>
        <v>1606810.66</v>
      </c>
      <c r="N235" s="147"/>
      <c r="O235" s="147"/>
      <c r="P235" s="147"/>
      <c r="Q235" s="151">
        <f t="shared" si="8"/>
        <v>273111.82000000007</v>
      </c>
      <c r="R235" s="151">
        <f t="shared" si="9"/>
        <v>676.47444404462033</v>
      </c>
    </row>
    <row r="236" spans="1:18" s="113" customFormat="1" x14ac:dyDescent="0.35">
      <c r="A236" s="107">
        <v>3</v>
      </c>
      <c r="B236" s="108" t="s">
        <v>62</v>
      </c>
      <c r="C236" s="108"/>
      <c r="D236" s="108"/>
      <c r="E236" s="108" t="s">
        <v>75</v>
      </c>
      <c r="F236" s="108"/>
      <c r="G236" s="108" t="s">
        <v>308</v>
      </c>
      <c r="H236" s="114">
        <f>SUM(H224:H235)</f>
        <v>42490</v>
      </c>
      <c r="I236" s="107"/>
      <c r="J236" s="110">
        <f>SUM(J224:J235)</f>
        <v>1916808.54</v>
      </c>
      <c r="K236" s="110">
        <f>SUM(K224:K235)</f>
        <v>4070298.12</v>
      </c>
      <c r="L236" s="110">
        <f>SUM(L224:L235)</f>
        <v>23835089.780000001</v>
      </c>
      <c r="M236" s="110">
        <f>SUM(M224:M235)</f>
        <v>22972766.539999999</v>
      </c>
      <c r="N236" s="108">
        <v>11</v>
      </c>
      <c r="O236" s="108">
        <v>11</v>
      </c>
      <c r="P236" s="108">
        <f>N236-O236</f>
        <v>0</v>
      </c>
      <c r="Q236" s="160">
        <f t="shared" si="8"/>
        <v>862323.24000000209</v>
      </c>
      <c r="R236" s="112">
        <f>L236/H236</f>
        <v>560.95763191339142</v>
      </c>
    </row>
    <row r="237" spans="1:18" x14ac:dyDescent="0.35">
      <c r="A237" s="101">
        <v>1</v>
      </c>
      <c r="B237" s="102" t="s">
        <v>62</v>
      </c>
      <c r="C237" s="102" t="s">
        <v>31</v>
      </c>
      <c r="D237" s="102" t="s">
        <v>97</v>
      </c>
      <c r="E237" s="102" t="s">
        <v>32</v>
      </c>
      <c r="F237" s="102" t="s">
        <v>175</v>
      </c>
      <c r="G237" s="102" t="s">
        <v>309</v>
      </c>
      <c r="H237" s="103"/>
      <c r="I237" s="101"/>
      <c r="J237" s="104"/>
      <c r="K237" s="105"/>
      <c r="L237" s="106"/>
      <c r="M237" s="106"/>
      <c r="N237" s="102"/>
      <c r="O237" s="102"/>
      <c r="P237" s="102"/>
    </row>
    <row r="238" spans="1:18" s="121" customFormat="1" x14ac:dyDescent="0.35">
      <c r="A238" s="115">
        <v>2</v>
      </c>
      <c r="B238" s="116" t="s">
        <v>62</v>
      </c>
      <c r="C238" s="116" t="s">
        <v>31</v>
      </c>
      <c r="D238" s="116" t="s">
        <v>97</v>
      </c>
      <c r="E238" s="116" t="s">
        <v>32</v>
      </c>
      <c r="F238" s="116" t="s">
        <v>178</v>
      </c>
      <c r="G238" s="116" t="s">
        <v>861</v>
      </c>
      <c r="H238" s="117">
        <v>4680</v>
      </c>
      <c r="I238" s="115">
        <v>4</v>
      </c>
      <c r="J238" s="106">
        <f>อุดรธานี!F60</f>
        <v>1681190.27</v>
      </c>
      <c r="K238" s="106">
        <f>อุดรธานี!AM60</f>
        <v>1748556.05</v>
      </c>
      <c r="L238" s="106">
        <f>อุดรธานี!AN60</f>
        <v>2193560.59</v>
      </c>
      <c r="M238" s="106">
        <f>อุดรธานี!AO60</f>
        <v>1655417.56</v>
      </c>
      <c r="N238" s="161"/>
      <c r="O238" s="161"/>
      <c r="P238" s="161"/>
      <c r="Q238" s="119">
        <f t="shared" si="8"/>
        <v>538143.0299999998</v>
      </c>
      <c r="R238" s="120">
        <f t="shared" si="9"/>
        <v>468.70952777777774</v>
      </c>
    </row>
    <row r="239" spans="1:18" x14ac:dyDescent="0.35">
      <c r="A239" s="101">
        <v>3</v>
      </c>
      <c r="B239" s="102" t="s">
        <v>62</v>
      </c>
      <c r="C239" s="102" t="s">
        <v>31</v>
      </c>
      <c r="D239" s="102" t="s">
        <v>97</v>
      </c>
      <c r="E239" s="102" t="s">
        <v>32</v>
      </c>
      <c r="F239" s="102" t="s">
        <v>178</v>
      </c>
      <c r="G239" s="102" t="s">
        <v>862</v>
      </c>
      <c r="H239" s="103">
        <v>8548</v>
      </c>
      <c r="I239" s="101">
        <v>5</v>
      </c>
      <c r="J239" s="155">
        <f>อุดรธานี!F61</f>
        <v>3164416.86</v>
      </c>
      <c r="K239" s="155">
        <f>อุดรธานี!AM61</f>
        <v>3331474.08</v>
      </c>
      <c r="L239" s="155">
        <f>อุดรธานี!AN61</f>
        <v>6552014.8800000008</v>
      </c>
      <c r="M239" s="155">
        <f>อุดรธานี!AO61</f>
        <v>4738982.41</v>
      </c>
      <c r="N239" s="102"/>
      <c r="O239" s="102"/>
      <c r="P239" s="102"/>
      <c r="Q239" s="94">
        <f t="shared" si="8"/>
        <v>1813032.4700000007</v>
      </c>
      <c r="R239" s="95">
        <f t="shared" si="9"/>
        <v>766.49682732803001</v>
      </c>
    </row>
    <row r="240" spans="1:18" x14ac:dyDescent="0.35">
      <c r="A240" s="115">
        <v>4</v>
      </c>
      <c r="B240" s="102" t="s">
        <v>62</v>
      </c>
      <c r="C240" s="102" t="s">
        <v>31</v>
      </c>
      <c r="D240" s="102" t="s">
        <v>97</v>
      </c>
      <c r="E240" s="102" t="s">
        <v>32</v>
      </c>
      <c r="F240" s="102" t="s">
        <v>178</v>
      </c>
      <c r="G240" s="102" t="s">
        <v>863</v>
      </c>
      <c r="H240" s="103">
        <v>4511</v>
      </c>
      <c r="I240" s="101">
        <v>4</v>
      </c>
      <c r="J240" s="155">
        <f>อุดรธานี!F62</f>
        <v>722776.95</v>
      </c>
      <c r="K240" s="155">
        <f>อุดรธานี!AM62</f>
        <v>1208992.77</v>
      </c>
      <c r="L240" s="155">
        <f>อุดรธานี!AN62</f>
        <v>2686210.4</v>
      </c>
      <c r="M240" s="155">
        <f>อุดรธานี!AO62</f>
        <v>2185997.7199999997</v>
      </c>
      <c r="N240" s="102"/>
      <c r="O240" s="102"/>
      <c r="P240" s="102"/>
      <c r="Q240" s="94">
        <f t="shared" si="8"/>
        <v>500212.68000000017</v>
      </c>
      <c r="R240" s="95">
        <f t="shared" si="9"/>
        <v>595.48002660164036</v>
      </c>
    </row>
    <row r="241" spans="1:18" x14ac:dyDescent="0.35">
      <c r="A241" s="101">
        <v>5</v>
      </c>
      <c r="B241" s="102" t="s">
        <v>62</v>
      </c>
      <c r="C241" s="102" t="s">
        <v>31</v>
      </c>
      <c r="D241" s="102" t="s">
        <v>97</v>
      </c>
      <c r="E241" s="102" t="s">
        <v>32</v>
      </c>
      <c r="F241" s="102" t="s">
        <v>178</v>
      </c>
      <c r="G241" s="102" t="s">
        <v>864</v>
      </c>
      <c r="H241" s="103">
        <v>3134</v>
      </c>
      <c r="I241" s="101">
        <v>3</v>
      </c>
      <c r="J241" s="155">
        <f>อุดรธานี!F63</f>
        <v>610241.76</v>
      </c>
      <c r="K241" s="155">
        <f>อุดรธานี!AM63</f>
        <v>697103.42</v>
      </c>
      <c r="L241" s="155">
        <f>อุดรธานี!AN63</f>
        <v>1800341.07</v>
      </c>
      <c r="M241" s="155">
        <f>อุดรธานี!AO63</f>
        <v>1542891.2599999998</v>
      </c>
      <c r="N241" s="102"/>
      <c r="O241" s="102"/>
      <c r="P241" s="102"/>
      <c r="Q241" s="94">
        <f t="shared" si="8"/>
        <v>257449.81000000029</v>
      </c>
      <c r="R241" s="95">
        <f t="shared" si="9"/>
        <v>574.45471282705807</v>
      </c>
    </row>
    <row r="242" spans="1:18" x14ac:dyDescent="0.35">
      <c r="A242" s="115">
        <v>6</v>
      </c>
      <c r="B242" s="102" t="s">
        <v>62</v>
      </c>
      <c r="C242" s="102" t="s">
        <v>31</v>
      </c>
      <c r="D242" s="102" t="s">
        <v>97</v>
      </c>
      <c r="E242" s="102" t="s">
        <v>32</v>
      </c>
      <c r="F242" s="102" t="s">
        <v>178</v>
      </c>
      <c r="G242" s="102" t="s">
        <v>865</v>
      </c>
      <c r="H242" s="103">
        <v>7157</v>
      </c>
      <c r="I242" s="101">
        <v>5</v>
      </c>
      <c r="J242" s="155">
        <f>อุดรธานี!F64</f>
        <v>1090388.22</v>
      </c>
      <c r="K242" s="155">
        <f>อุดรธานี!AM64</f>
        <v>1126816.3599999999</v>
      </c>
      <c r="L242" s="155">
        <f>อุดรธานี!AN64</f>
        <v>2706751.21</v>
      </c>
      <c r="M242" s="155">
        <f>อุดรธานี!AO64</f>
        <v>1828880.01</v>
      </c>
      <c r="N242" s="102"/>
      <c r="O242" s="102"/>
      <c r="P242" s="102"/>
      <c r="Q242" s="94">
        <f t="shared" si="8"/>
        <v>877871.2</v>
      </c>
      <c r="R242" s="95">
        <f t="shared" si="9"/>
        <v>378.19634064552184</v>
      </c>
    </row>
    <row r="243" spans="1:18" x14ac:dyDescent="0.35">
      <c r="A243" s="101">
        <v>7</v>
      </c>
      <c r="B243" s="102" t="s">
        <v>62</v>
      </c>
      <c r="C243" s="102" t="s">
        <v>31</v>
      </c>
      <c r="D243" s="102" t="s">
        <v>97</v>
      </c>
      <c r="E243" s="102" t="s">
        <v>32</v>
      </c>
      <c r="F243" s="102" t="s">
        <v>178</v>
      </c>
      <c r="G243" s="102" t="s">
        <v>866</v>
      </c>
      <c r="H243" s="103">
        <v>5769</v>
      </c>
      <c r="I243" s="101">
        <v>4</v>
      </c>
      <c r="J243" s="155">
        <f>อุดรธานี!F65</f>
        <v>606809.01</v>
      </c>
      <c r="K243" s="155">
        <f>อุดรธานี!AM65</f>
        <v>1107402.8899999999</v>
      </c>
      <c r="L243" s="155">
        <f>อุดรธานี!AN65</f>
        <v>3869377.8600000003</v>
      </c>
      <c r="M243" s="155">
        <f>อุดรธานี!AO65</f>
        <v>2998936.31</v>
      </c>
      <c r="N243" s="102"/>
      <c r="O243" s="102"/>
      <c r="P243" s="102"/>
      <c r="Q243" s="94">
        <f t="shared" si="8"/>
        <v>870441.55000000028</v>
      </c>
      <c r="R243" s="95">
        <f t="shared" si="9"/>
        <v>670.71899115964641</v>
      </c>
    </row>
    <row r="244" spans="1:18" x14ac:dyDescent="0.35">
      <c r="A244" s="115">
        <v>8</v>
      </c>
      <c r="B244" s="102" t="s">
        <v>62</v>
      </c>
      <c r="C244" s="102" t="s">
        <v>31</v>
      </c>
      <c r="D244" s="102" t="s">
        <v>97</v>
      </c>
      <c r="E244" s="102" t="s">
        <v>32</v>
      </c>
      <c r="F244" s="102" t="s">
        <v>178</v>
      </c>
      <c r="G244" s="102" t="s">
        <v>868</v>
      </c>
      <c r="H244" s="103">
        <v>3401</v>
      </c>
      <c r="I244" s="101">
        <v>3</v>
      </c>
      <c r="J244" s="155">
        <f>อุดรธานี!F67</f>
        <v>820852.94</v>
      </c>
      <c r="K244" s="155">
        <f>อุดรธานี!AM67</f>
        <v>857916.85</v>
      </c>
      <c r="L244" s="155">
        <f>อุดรธานี!AN67</f>
        <v>1953884.71</v>
      </c>
      <c r="M244" s="155">
        <f>อุดรธานี!AO67</f>
        <v>1874784.3</v>
      </c>
      <c r="N244" s="102"/>
      <c r="O244" s="102"/>
      <c r="P244" s="102"/>
      <c r="Q244" s="94">
        <f t="shared" si="8"/>
        <v>79100.409999999916</v>
      </c>
      <c r="R244" s="95">
        <f t="shared" si="9"/>
        <v>574.50300205821816</v>
      </c>
    </row>
    <row r="245" spans="1:18" x14ac:dyDescent="0.35">
      <c r="A245" s="101">
        <v>9</v>
      </c>
      <c r="B245" s="102" t="s">
        <v>62</v>
      </c>
      <c r="C245" s="102" t="s">
        <v>31</v>
      </c>
      <c r="D245" s="102" t="s">
        <v>97</v>
      </c>
      <c r="E245" s="102" t="s">
        <v>32</v>
      </c>
      <c r="F245" s="102" t="s">
        <v>178</v>
      </c>
      <c r="G245" s="102" t="s">
        <v>869</v>
      </c>
      <c r="H245" s="103">
        <v>4701</v>
      </c>
      <c r="I245" s="101">
        <v>4</v>
      </c>
      <c r="J245" s="155">
        <f>อุดรธานี!F68</f>
        <v>766740.49</v>
      </c>
      <c r="K245" s="155">
        <f>อุดรธานี!AM68</f>
        <v>972047.02</v>
      </c>
      <c r="L245" s="155">
        <f>อุดรธานี!AN68</f>
        <v>1703843</v>
      </c>
      <c r="M245" s="155">
        <f>อุดรธานี!AO68</f>
        <v>1278770.72</v>
      </c>
      <c r="N245" s="102"/>
      <c r="O245" s="102"/>
      <c r="P245" s="102"/>
      <c r="Q245" s="94">
        <f t="shared" si="8"/>
        <v>425072.28</v>
      </c>
      <c r="R245" s="95">
        <f t="shared" si="9"/>
        <v>362.44267177196343</v>
      </c>
    </row>
    <row r="246" spans="1:18" x14ac:dyDescent="0.35">
      <c r="A246" s="115">
        <v>10</v>
      </c>
      <c r="B246" s="102" t="s">
        <v>62</v>
      </c>
      <c r="C246" s="102" t="s">
        <v>31</v>
      </c>
      <c r="D246" s="102" t="s">
        <v>97</v>
      </c>
      <c r="E246" s="102" t="s">
        <v>32</v>
      </c>
      <c r="F246" s="102" t="s">
        <v>178</v>
      </c>
      <c r="G246" s="102" t="s">
        <v>870</v>
      </c>
      <c r="H246" s="103">
        <v>2949</v>
      </c>
      <c r="I246" s="101">
        <v>2</v>
      </c>
      <c r="J246" s="155">
        <f>อุดรธานี!F69</f>
        <v>380269.16</v>
      </c>
      <c r="K246" s="155">
        <f>อุดรธานี!AM69</f>
        <v>475047.21</v>
      </c>
      <c r="L246" s="155">
        <f>อุดรธานี!AN69</f>
        <v>1610200.85</v>
      </c>
      <c r="M246" s="155">
        <f>อุดรธานี!AO69</f>
        <v>1225356.98</v>
      </c>
      <c r="N246" s="102"/>
      <c r="O246" s="102"/>
      <c r="P246" s="102"/>
      <c r="Q246" s="94">
        <f t="shared" si="8"/>
        <v>384843.87000000011</v>
      </c>
      <c r="R246" s="95">
        <f t="shared" si="9"/>
        <v>546.01588674126822</v>
      </c>
    </row>
    <row r="247" spans="1:18" x14ac:dyDescent="0.35">
      <c r="A247" s="101">
        <v>11</v>
      </c>
      <c r="B247" s="102" t="s">
        <v>62</v>
      </c>
      <c r="C247" s="102" t="s">
        <v>31</v>
      </c>
      <c r="D247" s="102" t="s">
        <v>97</v>
      </c>
      <c r="E247" s="102" t="s">
        <v>32</v>
      </c>
      <c r="F247" s="102" t="s">
        <v>178</v>
      </c>
      <c r="G247" s="102" t="s">
        <v>871</v>
      </c>
      <c r="H247" s="103">
        <v>4403</v>
      </c>
      <c r="I247" s="101">
        <v>3</v>
      </c>
      <c r="J247" s="155">
        <f>อุดรธานี!F70</f>
        <v>496703.2</v>
      </c>
      <c r="K247" s="155">
        <f>อุดรธานี!AM70</f>
        <v>514083.2</v>
      </c>
      <c r="L247" s="155">
        <f>อุดรธานี!AN70</f>
        <v>2484779.52</v>
      </c>
      <c r="M247" s="155">
        <f>อุดรธานี!AO70</f>
        <v>2345941.08</v>
      </c>
      <c r="N247" s="102"/>
      <c r="O247" s="102"/>
      <c r="P247" s="102"/>
      <c r="Q247" s="94">
        <f t="shared" si="8"/>
        <v>138838.43999999994</v>
      </c>
      <c r="R247" s="95">
        <f t="shared" si="9"/>
        <v>564.3378423801953</v>
      </c>
    </row>
    <row r="248" spans="1:18" x14ac:dyDescent="0.35">
      <c r="A248" s="115">
        <v>12</v>
      </c>
      <c r="B248" s="102" t="s">
        <v>62</v>
      </c>
      <c r="C248" s="102" t="s">
        <v>31</v>
      </c>
      <c r="D248" s="102" t="s">
        <v>97</v>
      </c>
      <c r="E248" s="102" t="s">
        <v>32</v>
      </c>
      <c r="F248" s="102" t="s">
        <v>178</v>
      </c>
      <c r="G248" s="102" t="s">
        <v>872</v>
      </c>
      <c r="H248" s="103">
        <v>2617</v>
      </c>
      <c r="I248" s="101">
        <v>2</v>
      </c>
      <c r="J248" s="155">
        <f>อุดรธานี!F71</f>
        <v>777257.03</v>
      </c>
      <c r="K248" s="155">
        <f>อุดรธานี!AM71</f>
        <v>782320.69</v>
      </c>
      <c r="L248" s="155">
        <f>อุดรธานี!AN71</f>
        <v>2570560.59</v>
      </c>
      <c r="M248" s="155">
        <f>อุดรธานี!AO71</f>
        <v>1921336.18</v>
      </c>
      <c r="N248" s="102"/>
      <c r="O248" s="102"/>
      <c r="P248" s="102"/>
      <c r="Q248" s="94">
        <f t="shared" si="8"/>
        <v>649224.40999999992</v>
      </c>
      <c r="R248" s="95">
        <f t="shared" si="9"/>
        <v>982.25471532288873</v>
      </c>
    </row>
    <row r="249" spans="1:18" x14ac:dyDescent="0.35">
      <c r="A249" s="101">
        <v>13</v>
      </c>
      <c r="B249" s="102" t="s">
        <v>62</v>
      </c>
      <c r="C249" s="102" t="s">
        <v>31</v>
      </c>
      <c r="D249" s="102" t="s">
        <v>97</v>
      </c>
      <c r="E249" s="102" t="s">
        <v>32</v>
      </c>
      <c r="F249" s="102" t="s">
        <v>178</v>
      </c>
      <c r="G249" s="102" t="s">
        <v>873</v>
      </c>
      <c r="H249" s="103">
        <v>4428</v>
      </c>
      <c r="I249" s="101">
        <v>3</v>
      </c>
      <c r="J249" s="155">
        <f>อุดรธานี!F72</f>
        <v>574227.73</v>
      </c>
      <c r="K249" s="155">
        <f>อุดรธานี!AM72</f>
        <v>614403.29</v>
      </c>
      <c r="L249" s="155">
        <f>อุดรธานี!AN72</f>
        <v>1514954.9400000002</v>
      </c>
      <c r="M249" s="155">
        <f>อุดรธานี!AO72</f>
        <v>1132360.77</v>
      </c>
      <c r="N249" s="102"/>
      <c r="O249" s="102"/>
      <c r="P249" s="102"/>
      <c r="Q249" s="94">
        <f t="shared" si="8"/>
        <v>382594.17000000016</v>
      </c>
      <c r="R249" s="95">
        <f t="shared" si="9"/>
        <v>342.13074525745259</v>
      </c>
    </row>
    <row r="250" spans="1:18" x14ac:dyDescent="0.35">
      <c r="A250" s="115">
        <v>14</v>
      </c>
      <c r="B250" s="102" t="s">
        <v>62</v>
      </c>
      <c r="C250" s="102" t="s">
        <v>31</v>
      </c>
      <c r="D250" s="102" t="s">
        <v>97</v>
      </c>
      <c r="E250" s="102" t="s">
        <v>32</v>
      </c>
      <c r="F250" s="102" t="s">
        <v>178</v>
      </c>
      <c r="G250" s="102" t="s">
        <v>874</v>
      </c>
      <c r="H250" s="103">
        <v>2607</v>
      </c>
      <c r="I250" s="101">
        <v>2</v>
      </c>
      <c r="J250" s="155">
        <f>อุดรธานี!F73</f>
        <v>426886.63</v>
      </c>
      <c r="K250" s="155">
        <f>อุดรธานี!AM73</f>
        <v>542397.19000000006</v>
      </c>
      <c r="L250" s="155">
        <f>อุดรธานี!AN73</f>
        <v>1762987.8</v>
      </c>
      <c r="M250" s="155">
        <f>อุดรธานี!AO73</f>
        <v>1283223.6499999999</v>
      </c>
      <c r="N250" s="102"/>
      <c r="O250" s="102"/>
      <c r="P250" s="102"/>
      <c r="Q250" s="94">
        <f t="shared" si="8"/>
        <v>479764.15000000014</v>
      </c>
      <c r="R250" s="95">
        <f t="shared" si="9"/>
        <v>676.25155350978139</v>
      </c>
    </row>
    <row r="251" spans="1:18" x14ac:dyDescent="0.35">
      <c r="A251" s="101">
        <v>15</v>
      </c>
      <c r="B251" s="102" t="s">
        <v>62</v>
      </c>
      <c r="C251" s="102" t="s">
        <v>31</v>
      </c>
      <c r="D251" s="102" t="s">
        <v>97</v>
      </c>
      <c r="E251" s="102" t="s">
        <v>32</v>
      </c>
      <c r="F251" s="102" t="s">
        <v>178</v>
      </c>
      <c r="G251" s="102" t="s">
        <v>875</v>
      </c>
      <c r="H251" s="103">
        <v>5116</v>
      </c>
      <c r="I251" s="101">
        <v>4</v>
      </c>
      <c r="J251" s="155">
        <f>อุดรธานี!F74</f>
        <v>1249592.5900000001</v>
      </c>
      <c r="K251" s="155">
        <f>อุดรธานี!AM74</f>
        <v>1589190.05</v>
      </c>
      <c r="L251" s="155">
        <f>อุดรธานี!AN74</f>
        <v>3159074.5699999994</v>
      </c>
      <c r="M251" s="155">
        <f>อุดรธานี!AO74</f>
        <v>1741151.6</v>
      </c>
      <c r="N251" s="102"/>
      <c r="O251" s="102"/>
      <c r="P251" s="102"/>
      <c r="Q251" s="94">
        <f t="shared" si="8"/>
        <v>1417922.9699999993</v>
      </c>
      <c r="R251" s="95">
        <f t="shared" si="9"/>
        <v>617.48916536356512</v>
      </c>
    </row>
    <row r="252" spans="1:18" s="162" customFormat="1" x14ac:dyDescent="0.35">
      <c r="A252" s="115">
        <v>16</v>
      </c>
      <c r="B252" s="116" t="s">
        <v>62</v>
      </c>
      <c r="C252" s="116" t="s">
        <v>31</v>
      </c>
      <c r="D252" s="116" t="s">
        <v>97</v>
      </c>
      <c r="E252" s="116" t="s">
        <v>32</v>
      </c>
      <c r="F252" s="116" t="s">
        <v>178</v>
      </c>
      <c r="G252" s="116" t="s">
        <v>876</v>
      </c>
      <c r="H252" s="117">
        <v>5558</v>
      </c>
      <c r="I252" s="115">
        <v>4</v>
      </c>
      <c r="J252" s="155">
        <f>อุดรธานี!F75</f>
        <v>1172936.8500000001</v>
      </c>
      <c r="K252" s="155">
        <f>อุดรธานี!AM75</f>
        <v>1700424.6300000004</v>
      </c>
      <c r="L252" s="155">
        <f>อุดรธานี!AN75</f>
        <v>2545050.56</v>
      </c>
      <c r="M252" s="155">
        <f>อุดรธานี!AO75</f>
        <v>1558258.1099999999</v>
      </c>
      <c r="N252" s="116"/>
      <c r="O252" s="116"/>
      <c r="P252" s="116"/>
      <c r="Q252" s="94">
        <f t="shared" si="8"/>
        <v>986792.45000000019</v>
      </c>
      <c r="R252" s="95">
        <f t="shared" si="9"/>
        <v>457.9076214465635</v>
      </c>
    </row>
    <row r="253" spans="1:18" x14ac:dyDescent="0.35">
      <c r="A253" s="101">
        <v>17</v>
      </c>
      <c r="B253" s="102" t="s">
        <v>62</v>
      </c>
      <c r="C253" s="102" t="s">
        <v>31</v>
      </c>
      <c r="D253" s="102" t="s">
        <v>97</v>
      </c>
      <c r="E253" s="102" t="s">
        <v>32</v>
      </c>
      <c r="F253" s="102" t="s">
        <v>178</v>
      </c>
      <c r="G253" s="102" t="s">
        <v>877</v>
      </c>
      <c r="H253" s="103">
        <v>2827</v>
      </c>
      <c r="I253" s="101">
        <v>2</v>
      </c>
      <c r="J253" s="155">
        <f>อุดรธานี!F76</f>
        <v>1711946.03</v>
      </c>
      <c r="K253" s="155">
        <f>อุดรธานี!AM76</f>
        <v>1880349.4900000002</v>
      </c>
      <c r="L253" s="155">
        <f>อุดรธานี!AN76</f>
        <v>2959725.3499999996</v>
      </c>
      <c r="M253" s="155">
        <f>อุดรธานี!AO76</f>
        <v>2051999.3199999998</v>
      </c>
      <c r="N253" s="102"/>
      <c r="O253" s="102"/>
      <c r="P253" s="102"/>
      <c r="Q253" s="94">
        <f t="shared" si="8"/>
        <v>907726.0299999998</v>
      </c>
      <c r="R253" s="95">
        <f t="shared" si="9"/>
        <v>1046.949186416696</v>
      </c>
    </row>
    <row r="254" spans="1:18" s="113" customFormat="1" x14ac:dyDescent="0.35">
      <c r="A254" s="107">
        <v>4</v>
      </c>
      <c r="B254" s="108" t="s">
        <v>62</v>
      </c>
      <c r="C254" s="108"/>
      <c r="D254" s="108"/>
      <c r="E254" s="108" t="s">
        <v>75</v>
      </c>
      <c r="F254" s="108"/>
      <c r="G254" s="108" t="s">
        <v>310</v>
      </c>
      <c r="H254" s="114">
        <f>SUM(H237:H252)</f>
        <v>69579</v>
      </c>
      <c r="I254" s="107"/>
      <c r="J254" s="110">
        <f>SUM(J237:J252)</f>
        <v>14541289.689999999</v>
      </c>
      <c r="K254" s="110">
        <f>SUM(K237:K252)</f>
        <v>17268175.699999999</v>
      </c>
      <c r="L254" s="110">
        <f>SUM(L237:L252)</f>
        <v>39113592.550000004</v>
      </c>
      <c r="M254" s="110">
        <f>SUM(M237:M252)</f>
        <v>29312288.66</v>
      </c>
      <c r="N254" s="108">
        <v>16</v>
      </c>
      <c r="O254" s="108">
        <v>16</v>
      </c>
      <c r="P254" s="108">
        <f>N254-O254</f>
        <v>0</v>
      </c>
      <c r="Q254" s="111">
        <f t="shared" si="8"/>
        <v>9801303.8900000043</v>
      </c>
      <c r="R254" s="112">
        <f>L254/H254</f>
        <v>562.14651762744518</v>
      </c>
    </row>
    <row r="255" spans="1:18" x14ac:dyDescent="0.35">
      <c r="A255" s="101">
        <v>1</v>
      </c>
      <c r="B255" s="102" t="s">
        <v>62</v>
      </c>
      <c r="C255" s="102" t="s">
        <v>33</v>
      </c>
      <c r="D255" s="102" t="s">
        <v>111</v>
      </c>
      <c r="E255" s="102" t="s">
        <v>34</v>
      </c>
      <c r="F255" s="102" t="s">
        <v>208</v>
      </c>
      <c r="G255" s="102" t="s">
        <v>311</v>
      </c>
      <c r="H255" s="103"/>
      <c r="I255" s="101"/>
      <c r="J255" s="104"/>
      <c r="K255" s="105"/>
      <c r="L255" s="106"/>
      <c r="M255" s="106"/>
      <c r="N255" s="102"/>
      <c r="O255" s="102"/>
      <c r="P255" s="102"/>
    </row>
    <row r="256" spans="1:18" x14ac:dyDescent="0.35">
      <c r="A256" s="101">
        <v>2</v>
      </c>
      <c r="B256" s="102" t="s">
        <v>62</v>
      </c>
      <c r="C256" s="102" t="s">
        <v>33</v>
      </c>
      <c r="D256" s="102" t="s">
        <v>111</v>
      </c>
      <c r="E256" s="102" t="s">
        <v>34</v>
      </c>
      <c r="F256" s="102" t="s">
        <v>178</v>
      </c>
      <c r="G256" s="102" t="s">
        <v>878</v>
      </c>
      <c r="H256" s="103">
        <v>3712</v>
      </c>
      <c r="I256" s="101">
        <v>3</v>
      </c>
      <c r="J256" s="104">
        <f>อุดรธานี!F77</f>
        <v>86460.82</v>
      </c>
      <c r="K256" s="105">
        <f>อุดรธานี!AM77</f>
        <v>223091.36</v>
      </c>
      <c r="L256" s="106">
        <f>อุดรธานี!AN77</f>
        <v>1387883.01</v>
      </c>
      <c r="M256" s="106">
        <f>อุดรธานี!AO77</f>
        <v>1372552.8</v>
      </c>
      <c r="N256" s="102"/>
      <c r="O256" s="102"/>
      <c r="P256" s="102"/>
      <c r="Q256" s="94">
        <f t="shared" si="8"/>
        <v>15330.209999999963</v>
      </c>
      <c r="R256" s="95">
        <f t="shared" si="9"/>
        <v>373.89089709051723</v>
      </c>
    </row>
    <row r="257" spans="1:18" x14ac:dyDescent="0.35">
      <c r="A257" s="101">
        <v>3</v>
      </c>
      <c r="B257" s="102" t="s">
        <v>62</v>
      </c>
      <c r="C257" s="102" t="s">
        <v>33</v>
      </c>
      <c r="D257" s="102" t="s">
        <v>111</v>
      </c>
      <c r="E257" s="102" t="s">
        <v>34</v>
      </c>
      <c r="F257" s="102" t="s">
        <v>178</v>
      </c>
      <c r="G257" s="102" t="s">
        <v>879</v>
      </c>
      <c r="H257" s="103">
        <v>4941</v>
      </c>
      <c r="I257" s="101">
        <v>4</v>
      </c>
      <c r="J257" s="104">
        <f>อุดรธานี!F78</f>
        <v>411782.86</v>
      </c>
      <c r="K257" s="105">
        <f>อุดรธานี!AM78</f>
        <v>396942.22000000003</v>
      </c>
      <c r="L257" s="106">
        <f>อุดรธานี!AN78</f>
        <v>2323356.09</v>
      </c>
      <c r="M257" s="106">
        <f>อุดรธานี!AO78</f>
        <v>2257943.84</v>
      </c>
      <c r="N257" s="102"/>
      <c r="O257" s="102"/>
      <c r="P257" s="102"/>
      <c r="Q257" s="94">
        <f t="shared" si="8"/>
        <v>65412.25</v>
      </c>
      <c r="R257" s="95">
        <f t="shared" si="9"/>
        <v>470.2198117789921</v>
      </c>
    </row>
    <row r="258" spans="1:18" x14ac:dyDescent="0.35">
      <c r="A258" s="101">
        <v>4</v>
      </c>
      <c r="B258" s="102" t="s">
        <v>62</v>
      </c>
      <c r="C258" s="102" t="s">
        <v>33</v>
      </c>
      <c r="D258" s="102" t="s">
        <v>111</v>
      </c>
      <c r="E258" s="102" t="s">
        <v>34</v>
      </c>
      <c r="F258" s="102" t="s">
        <v>178</v>
      </c>
      <c r="G258" s="102" t="s">
        <v>880</v>
      </c>
      <c r="H258" s="103">
        <v>3161</v>
      </c>
      <c r="I258" s="101">
        <v>3</v>
      </c>
      <c r="J258" s="104">
        <f>อุดรธานี!F79</f>
        <v>436435.46</v>
      </c>
      <c r="K258" s="105">
        <f>อุดรธานี!AM79</f>
        <v>439492.45000000007</v>
      </c>
      <c r="L258" s="106">
        <f>อุดรธานี!AN79</f>
        <v>2087653.8399999999</v>
      </c>
      <c r="M258" s="106">
        <f>อุดรธานี!AO79</f>
        <v>1780523.97</v>
      </c>
      <c r="N258" s="102"/>
      <c r="O258" s="102"/>
      <c r="P258" s="102"/>
      <c r="Q258" s="94">
        <f t="shared" si="8"/>
        <v>307129.86999999988</v>
      </c>
      <c r="R258" s="95">
        <f t="shared" si="9"/>
        <v>660.44094906675093</v>
      </c>
    </row>
    <row r="259" spans="1:18" x14ac:dyDescent="0.35">
      <c r="A259" s="101">
        <v>5</v>
      </c>
      <c r="B259" s="102" t="s">
        <v>62</v>
      </c>
      <c r="C259" s="102" t="s">
        <v>33</v>
      </c>
      <c r="D259" s="102" t="s">
        <v>111</v>
      </c>
      <c r="E259" s="102" t="s">
        <v>34</v>
      </c>
      <c r="F259" s="102" t="s">
        <v>178</v>
      </c>
      <c r="G259" s="102" t="s">
        <v>881</v>
      </c>
      <c r="H259" s="103">
        <v>6087</v>
      </c>
      <c r="I259" s="101">
        <v>5</v>
      </c>
      <c r="J259" s="104">
        <f>อุดรธานี!F80</f>
        <v>938254.64</v>
      </c>
      <c r="K259" s="105">
        <f>อุดรธานี!AM80</f>
        <v>1014191.6100000001</v>
      </c>
      <c r="L259" s="106">
        <f>อุดรธานี!AN80</f>
        <v>3112201.52</v>
      </c>
      <c r="M259" s="106">
        <f>อุดรธานี!AO80</f>
        <v>2274622.4</v>
      </c>
      <c r="N259" s="102"/>
      <c r="O259" s="102"/>
      <c r="P259" s="102"/>
      <c r="Q259" s="94">
        <f t="shared" si="8"/>
        <v>837579.12000000011</v>
      </c>
      <c r="R259" s="95">
        <f t="shared" si="9"/>
        <v>511.28659766715953</v>
      </c>
    </row>
    <row r="260" spans="1:18" x14ac:dyDescent="0.35">
      <c r="A260" s="101">
        <v>6</v>
      </c>
      <c r="B260" s="102" t="s">
        <v>62</v>
      </c>
      <c r="C260" s="102" t="s">
        <v>33</v>
      </c>
      <c r="D260" s="102" t="s">
        <v>111</v>
      </c>
      <c r="E260" s="102" t="s">
        <v>34</v>
      </c>
      <c r="F260" s="102" t="s">
        <v>178</v>
      </c>
      <c r="G260" s="102" t="s">
        <v>882</v>
      </c>
      <c r="H260" s="103">
        <v>3252</v>
      </c>
      <c r="I260" s="101">
        <v>3</v>
      </c>
      <c r="J260" s="104">
        <f>อุดรธานี!F81</f>
        <v>793106.38</v>
      </c>
      <c r="K260" s="105">
        <f>อุดรธานี!AM81</f>
        <v>768144.99</v>
      </c>
      <c r="L260" s="106">
        <f>อุดรธานี!AN81</f>
        <v>2442551.3199999998</v>
      </c>
      <c r="M260" s="163">
        <f>อุดรธานี!AO81</f>
        <v>1544303.17</v>
      </c>
      <c r="N260" s="102"/>
      <c r="O260" s="102"/>
      <c r="P260" s="102"/>
      <c r="Q260" s="94">
        <f t="shared" si="8"/>
        <v>898248.14999999991</v>
      </c>
      <c r="R260" s="95">
        <f t="shared" si="9"/>
        <v>751.0920418204181</v>
      </c>
    </row>
    <row r="261" spans="1:18" x14ac:dyDescent="0.35">
      <c r="A261" s="101">
        <v>7</v>
      </c>
      <c r="B261" s="102" t="s">
        <v>62</v>
      </c>
      <c r="C261" s="102" t="s">
        <v>33</v>
      </c>
      <c r="D261" s="102" t="s">
        <v>111</v>
      </c>
      <c r="E261" s="102" t="s">
        <v>34</v>
      </c>
      <c r="F261" s="102" t="s">
        <v>178</v>
      </c>
      <c r="G261" s="102" t="s">
        <v>883</v>
      </c>
      <c r="H261" s="103">
        <v>2430</v>
      </c>
      <c r="I261" s="101">
        <v>2</v>
      </c>
      <c r="J261" s="104">
        <f>อุดรธานี!F82</f>
        <v>432130.73</v>
      </c>
      <c r="K261" s="105">
        <f>อุดรธานี!AM82</f>
        <v>523863.68999999994</v>
      </c>
      <c r="L261" s="106">
        <f>อุดรธานี!AN82</f>
        <v>1562610.41</v>
      </c>
      <c r="M261" s="106">
        <f>อุดรธานี!AO82</f>
        <v>1485454.12</v>
      </c>
      <c r="N261" s="102"/>
      <c r="O261" s="102"/>
      <c r="P261" s="102"/>
      <c r="Q261" s="94">
        <f t="shared" si="8"/>
        <v>77156.289999999804</v>
      </c>
      <c r="R261" s="95">
        <f t="shared" si="9"/>
        <v>643.0495514403292</v>
      </c>
    </row>
    <row r="262" spans="1:18" x14ac:dyDescent="0.35">
      <c r="A262" s="101">
        <v>8</v>
      </c>
      <c r="B262" s="102" t="s">
        <v>62</v>
      </c>
      <c r="C262" s="102" t="s">
        <v>33</v>
      </c>
      <c r="D262" s="102" t="s">
        <v>111</v>
      </c>
      <c r="E262" s="102" t="s">
        <v>34</v>
      </c>
      <c r="F262" s="102" t="s">
        <v>178</v>
      </c>
      <c r="G262" s="102" t="s">
        <v>884</v>
      </c>
      <c r="H262" s="103">
        <v>2703</v>
      </c>
      <c r="I262" s="101">
        <v>2</v>
      </c>
      <c r="J262" s="104">
        <f>อุดรธานี!F83</f>
        <v>608163.51</v>
      </c>
      <c r="K262" s="105">
        <f>อุดรธานี!AM83</f>
        <v>594955.87000000011</v>
      </c>
      <c r="L262" s="106">
        <f>อุดรธานี!AN83</f>
        <v>2251734.9300000002</v>
      </c>
      <c r="M262" s="106">
        <f>อุดรธานี!AO83</f>
        <v>1959000.01</v>
      </c>
      <c r="N262" s="102"/>
      <c r="O262" s="102"/>
      <c r="P262" s="102"/>
      <c r="Q262" s="94">
        <f t="shared" ref="Q262:Q325" si="10">L262-M262</f>
        <v>292734.92000000016</v>
      </c>
      <c r="R262" s="95">
        <f t="shared" ref="R262:R325" si="11">L262/H262</f>
        <v>833.05028856825754</v>
      </c>
    </row>
    <row r="263" spans="1:18" x14ac:dyDescent="0.35">
      <c r="A263" s="101">
        <v>9</v>
      </c>
      <c r="B263" s="102" t="s">
        <v>62</v>
      </c>
      <c r="C263" s="102" t="s">
        <v>33</v>
      </c>
      <c r="D263" s="102" t="s">
        <v>111</v>
      </c>
      <c r="E263" s="102" t="s">
        <v>34</v>
      </c>
      <c r="F263" s="102" t="s">
        <v>178</v>
      </c>
      <c r="G263" s="102" t="s">
        <v>885</v>
      </c>
      <c r="H263" s="103">
        <v>1657</v>
      </c>
      <c r="I263" s="101">
        <v>2</v>
      </c>
      <c r="J263" s="104">
        <f>อุดรธานี!F84</f>
        <v>381958.95</v>
      </c>
      <c r="K263" s="105">
        <f>อุดรธานี!AM84</f>
        <v>340947.68</v>
      </c>
      <c r="L263" s="106">
        <f>อุดรธานี!AN84</f>
        <v>1605631.8699999999</v>
      </c>
      <c r="M263" s="163">
        <f>อุดรธานี!AO84</f>
        <v>1096585.25</v>
      </c>
      <c r="N263" s="102"/>
      <c r="O263" s="102"/>
      <c r="P263" s="102"/>
      <c r="Q263" s="94">
        <f t="shared" si="10"/>
        <v>509046.61999999988</v>
      </c>
      <c r="R263" s="95">
        <f t="shared" si="11"/>
        <v>968.99931804465893</v>
      </c>
    </row>
    <row r="264" spans="1:18" x14ac:dyDescent="0.35">
      <c r="A264" s="101">
        <v>10</v>
      </c>
      <c r="B264" s="102" t="s">
        <v>62</v>
      </c>
      <c r="C264" s="102" t="s">
        <v>33</v>
      </c>
      <c r="D264" s="102" t="s">
        <v>111</v>
      </c>
      <c r="E264" s="102" t="s">
        <v>34</v>
      </c>
      <c r="F264" s="102" t="s">
        <v>178</v>
      </c>
      <c r="G264" s="102" t="s">
        <v>886</v>
      </c>
      <c r="H264" s="103">
        <v>2487</v>
      </c>
      <c r="I264" s="101">
        <v>2</v>
      </c>
      <c r="J264" s="104">
        <f>อุดรธานี!F85</f>
        <v>539570.18000000005</v>
      </c>
      <c r="K264" s="105">
        <f>อุดรธานี!AM85</f>
        <v>504878.79000000004</v>
      </c>
      <c r="L264" s="106">
        <f>อุดรธานี!AN85</f>
        <v>1766758.9700000002</v>
      </c>
      <c r="M264" s="106">
        <f>อุดรธานี!AO85</f>
        <v>1395605.65</v>
      </c>
      <c r="N264" s="102"/>
      <c r="O264" s="102"/>
      <c r="P264" s="102"/>
      <c r="Q264" s="94">
        <f t="shared" si="10"/>
        <v>371153.3200000003</v>
      </c>
      <c r="R264" s="95">
        <f t="shared" si="11"/>
        <v>710.39765581021322</v>
      </c>
    </row>
    <row r="265" spans="1:18" s="113" customFormat="1" x14ac:dyDescent="0.35">
      <c r="A265" s="107">
        <v>5</v>
      </c>
      <c r="B265" s="108" t="s">
        <v>62</v>
      </c>
      <c r="C265" s="108"/>
      <c r="D265" s="108"/>
      <c r="E265" s="108" t="s">
        <v>75</v>
      </c>
      <c r="F265" s="108"/>
      <c r="G265" s="108" t="s">
        <v>312</v>
      </c>
      <c r="H265" s="114">
        <f>SUM(H247:H263)</f>
        <v>125078</v>
      </c>
      <c r="I265" s="107"/>
      <c r="J265" s="110">
        <f>SUM(J255:J264)</f>
        <v>4627863.53</v>
      </c>
      <c r="K265" s="110">
        <f>SUM(K255:K264)</f>
        <v>4806508.66</v>
      </c>
      <c r="L265" s="110">
        <f>SUM(L255:L264)</f>
        <v>18540381.959999997</v>
      </c>
      <c r="M265" s="110">
        <f>SUM(M255:M264)</f>
        <v>15166591.210000001</v>
      </c>
      <c r="N265" s="108">
        <v>9</v>
      </c>
      <c r="O265" s="108">
        <v>9</v>
      </c>
      <c r="P265" s="108">
        <f>N265-O265</f>
        <v>0</v>
      </c>
      <c r="Q265" s="111">
        <f t="shared" si="10"/>
        <v>3373790.7499999963</v>
      </c>
      <c r="R265" s="112">
        <f>L265/H265</f>
        <v>148.2305598106781</v>
      </c>
    </row>
    <row r="266" spans="1:18" x14ac:dyDescent="0.35">
      <c r="A266" s="101">
        <v>1</v>
      </c>
      <c r="B266" s="102" t="s">
        <v>62</v>
      </c>
      <c r="C266" s="102" t="s">
        <v>313</v>
      </c>
      <c r="D266" s="102" t="s">
        <v>118</v>
      </c>
      <c r="E266" s="102" t="s">
        <v>44</v>
      </c>
      <c r="F266" s="102" t="s">
        <v>208</v>
      </c>
      <c r="G266" s="102" t="s">
        <v>314</v>
      </c>
      <c r="H266" s="103"/>
      <c r="I266" s="101"/>
      <c r="J266" s="104"/>
      <c r="K266" s="105"/>
      <c r="L266" s="106"/>
      <c r="M266" s="106"/>
      <c r="N266" s="102"/>
      <c r="O266" s="102"/>
      <c r="P266" s="102"/>
    </row>
    <row r="267" spans="1:18" x14ac:dyDescent="0.35">
      <c r="A267" s="101">
        <v>2</v>
      </c>
      <c r="B267" s="102" t="s">
        <v>62</v>
      </c>
      <c r="C267" s="102" t="s">
        <v>313</v>
      </c>
      <c r="D267" s="102" t="s">
        <v>118</v>
      </c>
      <c r="E267" s="102" t="s">
        <v>44</v>
      </c>
      <c r="F267" s="102" t="s">
        <v>178</v>
      </c>
      <c r="G267" s="102" t="s">
        <v>887</v>
      </c>
      <c r="H267" s="103">
        <v>3840</v>
      </c>
      <c r="I267" s="101">
        <v>3</v>
      </c>
      <c r="J267" s="104">
        <f>อุดรธานี!F86</f>
        <v>831525.04</v>
      </c>
      <c r="K267" s="105">
        <f>อุดรธานี!AM86</f>
        <v>860810.05</v>
      </c>
      <c r="L267" s="106">
        <f>อุดรธานี!AN86</f>
        <v>1932494.6400000001</v>
      </c>
      <c r="M267" s="106">
        <f>อุดรธานี!AO86</f>
        <v>2180658.0099999998</v>
      </c>
      <c r="N267" s="102"/>
      <c r="O267" s="102"/>
      <c r="P267" s="102"/>
      <c r="Q267" s="94">
        <f t="shared" si="10"/>
        <v>-248163.36999999965</v>
      </c>
      <c r="R267" s="95">
        <f t="shared" si="11"/>
        <v>503.25381250000004</v>
      </c>
    </row>
    <row r="268" spans="1:18" x14ac:dyDescent="0.35">
      <c r="A268" s="101">
        <v>3</v>
      </c>
      <c r="B268" s="102" t="s">
        <v>62</v>
      </c>
      <c r="C268" s="102" t="s">
        <v>313</v>
      </c>
      <c r="D268" s="102" t="s">
        <v>118</v>
      </c>
      <c r="E268" s="102" t="s">
        <v>44</v>
      </c>
      <c r="F268" s="102" t="s">
        <v>178</v>
      </c>
      <c r="G268" s="102" t="s">
        <v>888</v>
      </c>
      <c r="H268" s="103">
        <v>7884</v>
      </c>
      <c r="I268" s="101">
        <v>5</v>
      </c>
      <c r="J268" s="104">
        <f>อุดรธานี!F87</f>
        <v>2131211.84</v>
      </c>
      <c r="K268" s="105">
        <f>อุดรธานี!AM87</f>
        <v>1808032.9</v>
      </c>
      <c r="L268" s="106">
        <f>อุดรธานี!AN87</f>
        <v>2596970.9500000002</v>
      </c>
      <c r="M268" s="106">
        <f>อุดรธานี!AO87</f>
        <v>2613018.83</v>
      </c>
      <c r="N268" s="102"/>
      <c r="O268" s="102"/>
      <c r="P268" s="102"/>
      <c r="Q268" s="94">
        <f t="shared" si="10"/>
        <v>-16047.879999999888</v>
      </c>
      <c r="R268" s="95">
        <f t="shared" si="11"/>
        <v>329.39763444951802</v>
      </c>
    </row>
    <row r="269" spans="1:18" x14ac:dyDescent="0.35">
      <c r="A269" s="101">
        <v>4</v>
      </c>
      <c r="B269" s="102" t="s">
        <v>62</v>
      </c>
      <c r="C269" s="102" t="s">
        <v>313</v>
      </c>
      <c r="D269" s="102" t="s">
        <v>118</v>
      </c>
      <c r="E269" s="102" t="s">
        <v>44</v>
      </c>
      <c r="F269" s="102" t="s">
        <v>178</v>
      </c>
      <c r="G269" s="102" t="s">
        <v>889</v>
      </c>
      <c r="H269" s="103">
        <v>7845</v>
      </c>
      <c r="I269" s="101">
        <v>5</v>
      </c>
      <c r="J269" s="104">
        <f>อุดรธานี!F88</f>
        <v>1242018.55</v>
      </c>
      <c r="K269" s="105">
        <f>อุดรธานี!AM88</f>
        <v>1112359.6499999999</v>
      </c>
      <c r="L269" s="106">
        <f>อุดรธานี!AN88</f>
        <v>2362167.91</v>
      </c>
      <c r="M269" s="106">
        <f>อุดรธานี!AO88</f>
        <v>2455144.7200000002</v>
      </c>
      <c r="N269" s="102"/>
      <c r="O269" s="102"/>
      <c r="P269" s="102"/>
      <c r="Q269" s="94">
        <f t="shared" si="10"/>
        <v>-92976.810000000056</v>
      </c>
      <c r="R269" s="95">
        <f t="shared" si="11"/>
        <v>301.10489611217338</v>
      </c>
    </row>
    <row r="270" spans="1:18" x14ac:dyDescent="0.35">
      <c r="A270" s="101">
        <v>5</v>
      </c>
      <c r="B270" s="102" t="s">
        <v>62</v>
      </c>
      <c r="C270" s="102" t="s">
        <v>313</v>
      </c>
      <c r="D270" s="102" t="s">
        <v>118</v>
      </c>
      <c r="E270" s="102" t="s">
        <v>44</v>
      </c>
      <c r="F270" s="102" t="s">
        <v>178</v>
      </c>
      <c r="G270" s="102" t="s">
        <v>890</v>
      </c>
      <c r="H270" s="103">
        <v>6347</v>
      </c>
      <c r="I270" s="101">
        <v>5</v>
      </c>
      <c r="J270" s="104">
        <f>อุดรธานี!F89</f>
        <v>1535235.13</v>
      </c>
      <c r="K270" s="105">
        <f>อุดรธานี!AM89</f>
        <v>1598304.43</v>
      </c>
      <c r="L270" s="106">
        <f>อุดรธานี!AN89</f>
        <v>2669192.6100000003</v>
      </c>
      <c r="M270" s="106">
        <f>อุดรธานี!AO89</f>
        <v>2638814.9600000004</v>
      </c>
      <c r="N270" s="102"/>
      <c r="O270" s="102"/>
      <c r="P270" s="102"/>
      <c r="Q270" s="94">
        <f t="shared" si="10"/>
        <v>30377.649999999907</v>
      </c>
      <c r="R270" s="95">
        <f t="shared" si="11"/>
        <v>420.54397510634954</v>
      </c>
    </row>
    <row r="271" spans="1:18" x14ac:dyDescent="0.35">
      <c r="A271" s="101">
        <v>6</v>
      </c>
      <c r="B271" s="102" t="s">
        <v>62</v>
      </c>
      <c r="C271" s="102" t="s">
        <v>313</v>
      </c>
      <c r="D271" s="102" t="s">
        <v>118</v>
      </c>
      <c r="E271" s="102" t="s">
        <v>44</v>
      </c>
      <c r="F271" s="102" t="s">
        <v>178</v>
      </c>
      <c r="G271" s="102" t="s">
        <v>891</v>
      </c>
      <c r="H271" s="103">
        <v>4084</v>
      </c>
      <c r="I271" s="101">
        <v>3</v>
      </c>
      <c r="J271" s="104">
        <f>อุดรธานี!F90</f>
        <v>845977.76</v>
      </c>
      <c r="K271" s="105">
        <f>อุดรธานี!AM90</f>
        <v>975192.18</v>
      </c>
      <c r="L271" s="106">
        <f>อุดรธานี!AN90</f>
        <v>1384787.3699999999</v>
      </c>
      <c r="M271" s="106">
        <f>อุดรธานี!AO90</f>
        <v>1172756.3999999999</v>
      </c>
      <c r="N271" s="102"/>
      <c r="O271" s="102"/>
      <c r="P271" s="102"/>
      <c r="Q271" s="94">
        <f t="shared" si="10"/>
        <v>212030.96999999997</v>
      </c>
      <c r="R271" s="95">
        <f t="shared" si="11"/>
        <v>339.07624142997059</v>
      </c>
    </row>
    <row r="272" spans="1:18" x14ac:dyDescent="0.35">
      <c r="A272" s="101">
        <v>7</v>
      </c>
      <c r="B272" s="102" t="s">
        <v>62</v>
      </c>
      <c r="C272" s="102" t="s">
        <v>313</v>
      </c>
      <c r="D272" s="102" t="s">
        <v>118</v>
      </c>
      <c r="E272" s="102" t="s">
        <v>44</v>
      </c>
      <c r="F272" s="102" t="s">
        <v>178</v>
      </c>
      <c r="G272" s="102" t="s">
        <v>892</v>
      </c>
      <c r="H272" s="103">
        <v>8111</v>
      </c>
      <c r="I272" s="101">
        <v>5</v>
      </c>
      <c r="J272" s="104">
        <f>อุดรธานี!F91</f>
        <v>1295371.5900000001</v>
      </c>
      <c r="K272" s="105">
        <f>อุดรธานี!AM91</f>
        <v>1133218.02</v>
      </c>
      <c r="L272" s="106">
        <f>อุดรธานี!AN91</f>
        <v>2784284.96</v>
      </c>
      <c r="M272" s="106">
        <f>อุดรธานี!AO91</f>
        <v>2683941.7799999998</v>
      </c>
      <c r="N272" s="102"/>
      <c r="O272" s="102"/>
      <c r="P272" s="102"/>
      <c r="Q272" s="94">
        <f t="shared" si="10"/>
        <v>100343.18000000017</v>
      </c>
      <c r="R272" s="95">
        <f t="shared" si="11"/>
        <v>343.27271113302919</v>
      </c>
    </row>
    <row r="273" spans="1:18" x14ac:dyDescent="0.35">
      <c r="A273" s="101">
        <v>8</v>
      </c>
      <c r="B273" s="102" t="s">
        <v>62</v>
      </c>
      <c r="C273" s="102" t="s">
        <v>313</v>
      </c>
      <c r="D273" s="102" t="s">
        <v>118</v>
      </c>
      <c r="E273" s="102" t="s">
        <v>44</v>
      </c>
      <c r="F273" s="102" t="s">
        <v>178</v>
      </c>
      <c r="G273" s="102" t="s">
        <v>893</v>
      </c>
      <c r="H273" s="103">
        <v>4084</v>
      </c>
      <c r="I273" s="101">
        <v>3</v>
      </c>
      <c r="J273" s="104">
        <f>อุดรธานี!F92</f>
        <v>499144.06</v>
      </c>
      <c r="K273" s="105">
        <f>อุดรธานี!AM92</f>
        <v>385522.22</v>
      </c>
      <c r="L273" s="106">
        <f>อุดรธานี!AN92</f>
        <v>2213993.85</v>
      </c>
      <c r="M273" s="106">
        <f>อุดรธานี!AO92</f>
        <v>2220312.41</v>
      </c>
      <c r="N273" s="102"/>
      <c r="O273" s="102"/>
      <c r="P273" s="102"/>
      <c r="Q273" s="94">
        <f t="shared" si="10"/>
        <v>-6318.5600000000559</v>
      </c>
      <c r="R273" s="95">
        <f t="shared" si="11"/>
        <v>542.11406709108724</v>
      </c>
    </row>
    <row r="274" spans="1:18" x14ac:dyDescent="0.35">
      <c r="A274" s="101">
        <v>9</v>
      </c>
      <c r="B274" s="102" t="s">
        <v>62</v>
      </c>
      <c r="C274" s="102" t="s">
        <v>313</v>
      </c>
      <c r="D274" s="102" t="s">
        <v>118</v>
      </c>
      <c r="E274" s="102" t="s">
        <v>44</v>
      </c>
      <c r="F274" s="102" t="s">
        <v>178</v>
      </c>
      <c r="G274" s="102" t="s">
        <v>894</v>
      </c>
      <c r="H274" s="103">
        <v>6194</v>
      </c>
      <c r="I274" s="101">
        <v>5</v>
      </c>
      <c r="J274" s="104">
        <f>อุดรธานี!F93</f>
        <v>691247.36</v>
      </c>
      <c r="K274" s="105">
        <f>อุดรธานี!AM93</f>
        <v>694671</v>
      </c>
      <c r="L274" s="106">
        <f>อุดรธานี!AN93</f>
        <v>2566690.96</v>
      </c>
      <c r="M274" s="106">
        <f>อุดรธานี!AO93</f>
        <v>2598298.11</v>
      </c>
      <c r="N274" s="102"/>
      <c r="O274" s="102"/>
      <c r="P274" s="102"/>
      <c r="Q274" s="94">
        <f t="shared" si="10"/>
        <v>-31607.149999999907</v>
      </c>
      <c r="R274" s="95">
        <f t="shared" si="11"/>
        <v>414.3834291249596</v>
      </c>
    </row>
    <row r="275" spans="1:18" x14ac:dyDescent="0.35">
      <c r="A275" s="101">
        <v>10</v>
      </c>
      <c r="B275" s="102" t="s">
        <v>62</v>
      </c>
      <c r="C275" s="102" t="s">
        <v>313</v>
      </c>
      <c r="D275" s="102" t="s">
        <v>118</v>
      </c>
      <c r="E275" s="102" t="s">
        <v>44</v>
      </c>
      <c r="F275" s="102" t="s">
        <v>178</v>
      </c>
      <c r="G275" s="102" t="s">
        <v>895</v>
      </c>
      <c r="H275" s="103">
        <v>4841</v>
      </c>
      <c r="I275" s="101">
        <v>4</v>
      </c>
      <c r="J275" s="104">
        <f>อุดรธานี!F94</f>
        <v>363118.75</v>
      </c>
      <c r="K275" s="105">
        <f>อุดรธานี!AM94</f>
        <v>365508.96</v>
      </c>
      <c r="L275" s="106">
        <f>อุดรธานี!AN94</f>
        <v>2332762.2599999998</v>
      </c>
      <c r="M275" s="106">
        <f>อุดรธานี!AO94</f>
        <v>2279451.48</v>
      </c>
      <c r="N275" s="102"/>
      <c r="O275" s="102"/>
      <c r="P275" s="102"/>
      <c r="Q275" s="94">
        <f t="shared" si="10"/>
        <v>53310.779999999795</v>
      </c>
      <c r="R275" s="95">
        <f t="shared" si="11"/>
        <v>481.87611237347653</v>
      </c>
    </row>
    <row r="276" spans="1:18" x14ac:dyDescent="0.35">
      <c r="A276" s="101">
        <v>11</v>
      </c>
      <c r="B276" s="102" t="s">
        <v>62</v>
      </c>
      <c r="C276" s="102" t="s">
        <v>313</v>
      </c>
      <c r="D276" s="102" t="s">
        <v>118</v>
      </c>
      <c r="E276" s="102" t="s">
        <v>44</v>
      </c>
      <c r="F276" s="102" t="s">
        <v>178</v>
      </c>
      <c r="G276" s="102" t="s">
        <v>896</v>
      </c>
      <c r="H276" s="103">
        <v>6531</v>
      </c>
      <c r="I276" s="101">
        <v>5</v>
      </c>
      <c r="J276" s="104">
        <f>อุดรธานี!F95</f>
        <v>645985.93999999994</v>
      </c>
      <c r="K276" s="105">
        <f>อุดรธานี!AM95</f>
        <v>584735.59999999986</v>
      </c>
      <c r="L276" s="106">
        <f>อุดรธานี!AN95</f>
        <v>2599222.5099999998</v>
      </c>
      <c r="M276" s="106">
        <f>อุดรธานี!AO95</f>
        <v>2518064.7299999995</v>
      </c>
      <c r="N276" s="102"/>
      <c r="O276" s="102"/>
      <c r="P276" s="102"/>
      <c r="Q276" s="94">
        <f t="shared" si="10"/>
        <v>81157.780000000261</v>
      </c>
      <c r="R276" s="95">
        <f t="shared" si="11"/>
        <v>397.98231664369922</v>
      </c>
    </row>
    <row r="277" spans="1:18" x14ac:dyDescent="0.35">
      <c r="A277" s="101">
        <v>12</v>
      </c>
      <c r="B277" s="102" t="s">
        <v>62</v>
      </c>
      <c r="C277" s="102" t="s">
        <v>313</v>
      </c>
      <c r="D277" s="102" t="s">
        <v>118</v>
      </c>
      <c r="E277" s="102" t="s">
        <v>44</v>
      </c>
      <c r="F277" s="102" t="s">
        <v>178</v>
      </c>
      <c r="G277" s="102" t="s">
        <v>897</v>
      </c>
      <c r="H277" s="103">
        <v>4091</v>
      </c>
      <c r="I277" s="101">
        <v>3</v>
      </c>
      <c r="J277" s="104">
        <f>อุดรธานี!F96</f>
        <v>650770.11</v>
      </c>
      <c r="K277" s="105">
        <f>อุดรธานี!AM96</f>
        <v>647251.29999999993</v>
      </c>
      <c r="L277" s="106">
        <f>อุดรธานี!AN96</f>
        <v>2395291.02</v>
      </c>
      <c r="M277" s="106">
        <f>อุดรธานี!AO96</f>
        <v>2111733.92</v>
      </c>
      <c r="N277" s="102"/>
      <c r="O277" s="102"/>
      <c r="P277" s="102"/>
      <c r="Q277" s="94">
        <f t="shared" si="10"/>
        <v>283557.10000000009</v>
      </c>
      <c r="R277" s="95">
        <f t="shared" si="11"/>
        <v>585.50257149841116</v>
      </c>
    </row>
    <row r="278" spans="1:18" x14ac:dyDescent="0.35">
      <c r="A278" s="101">
        <v>13</v>
      </c>
      <c r="B278" s="102" t="s">
        <v>62</v>
      </c>
      <c r="C278" s="102" t="s">
        <v>313</v>
      </c>
      <c r="D278" s="102" t="s">
        <v>118</v>
      </c>
      <c r="E278" s="102" t="s">
        <v>44</v>
      </c>
      <c r="F278" s="102" t="s">
        <v>178</v>
      </c>
      <c r="G278" s="102" t="s">
        <v>898</v>
      </c>
      <c r="H278" s="103">
        <v>5373</v>
      </c>
      <c r="I278" s="101">
        <v>4</v>
      </c>
      <c r="J278" s="104">
        <f>อุดรธานี!F97</f>
        <v>422939.3</v>
      </c>
      <c r="K278" s="105">
        <f>อุดรธานี!AM97</f>
        <v>422238.1</v>
      </c>
      <c r="L278" s="106">
        <f>อุดรธานี!AN97</f>
        <v>1901573.39</v>
      </c>
      <c r="M278" s="106">
        <f>อุดรธานี!AO97</f>
        <v>1930580.49</v>
      </c>
      <c r="N278" s="102"/>
      <c r="O278" s="102"/>
      <c r="P278" s="102"/>
      <c r="Q278" s="94">
        <f t="shared" si="10"/>
        <v>-29007.100000000093</v>
      </c>
      <c r="R278" s="95">
        <f t="shared" si="11"/>
        <v>353.9127842918295</v>
      </c>
    </row>
    <row r="279" spans="1:18" x14ac:dyDescent="0.35">
      <c r="A279" s="101">
        <v>14</v>
      </c>
      <c r="B279" s="102" t="s">
        <v>62</v>
      </c>
      <c r="C279" s="102" t="s">
        <v>313</v>
      </c>
      <c r="D279" s="102" t="s">
        <v>118</v>
      </c>
      <c r="E279" s="102" t="s">
        <v>44</v>
      </c>
      <c r="F279" s="102" t="s">
        <v>178</v>
      </c>
      <c r="G279" s="102" t="s">
        <v>899</v>
      </c>
      <c r="H279" s="103">
        <v>4225</v>
      </c>
      <c r="I279" s="101">
        <v>3</v>
      </c>
      <c r="J279" s="104">
        <f>อุดรธานี!F98</f>
        <v>655072.36</v>
      </c>
      <c r="K279" s="105">
        <f>อุดรธานี!AM98</f>
        <v>764710.48</v>
      </c>
      <c r="L279" s="106">
        <f>อุดรธานี!AN98</f>
        <v>2659488.66</v>
      </c>
      <c r="M279" s="106">
        <f>อุดรธานี!AO98</f>
        <v>2155183.62</v>
      </c>
      <c r="N279" s="102"/>
      <c r="O279" s="102"/>
      <c r="P279" s="102"/>
      <c r="Q279" s="94">
        <f t="shared" si="10"/>
        <v>504305.04000000004</v>
      </c>
      <c r="R279" s="95">
        <f t="shared" si="11"/>
        <v>629.46477159763322</v>
      </c>
    </row>
    <row r="280" spans="1:18" x14ac:dyDescent="0.35">
      <c r="A280" s="101">
        <v>15</v>
      </c>
      <c r="B280" s="102" t="s">
        <v>62</v>
      </c>
      <c r="C280" s="102" t="s">
        <v>313</v>
      </c>
      <c r="D280" s="102" t="s">
        <v>118</v>
      </c>
      <c r="E280" s="102" t="s">
        <v>44</v>
      </c>
      <c r="F280" s="102" t="s">
        <v>178</v>
      </c>
      <c r="G280" s="102" t="s">
        <v>900</v>
      </c>
      <c r="H280" s="103">
        <v>3361</v>
      </c>
      <c r="I280" s="101">
        <v>3</v>
      </c>
      <c r="J280" s="104">
        <f>อุดรธานี!F99</f>
        <v>503293.31</v>
      </c>
      <c r="K280" s="105">
        <f>อุดรธานี!AM99</f>
        <v>439491.0400000001</v>
      </c>
      <c r="L280" s="106">
        <f>อุดรธานี!AN99</f>
        <v>1369270.8</v>
      </c>
      <c r="M280" s="106">
        <f>อุดรธานี!AO99</f>
        <v>1414738.88</v>
      </c>
      <c r="N280" s="102"/>
      <c r="O280" s="102"/>
      <c r="P280" s="102"/>
      <c r="Q280" s="94">
        <f t="shared" si="10"/>
        <v>-45468.079999999842</v>
      </c>
      <c r="R280" s="95">
        <f t="shared" si="11"/>
        <v>407.39982148170191</v>
      </c>
    </row>
    <row r="281" spans="1:18" s="113" customFormat="1" x14ac:dyDescent="0.35">
      <c r="A281" s="107">
        <v>6</v>
      </c>
      <c r="B281" s="108" t="s">
        <v>62</v>
      </c>
      <c r="C281" s="108"/>
      <c r="D281" s="108"/>
      <c r="E281" s="108" t="s">
        <v>75</v>
      </c>
      <c r="F281" s="108"/>
      <c r="G281" s="108" t="s">
        <v>315</v>
      </c>
      <c r="H281" s="114">
        <f>SUM(H266:H280)</f>
        <v>76811</v>
      </c>
      <c r="I281" s="107"/>
      <c r="J281" s="110">
        <f>SUM(J266:J280)</f>
        <v>12312911.099999998</v>
      </c>
      <c r="K281" s="110">
        <f>SUM(K266:K280)</f>
        <v>11792045.930000002</v>
      </c>
      <c r="L281" s="110">
        <f>SUM(L266:L280)</f>
        <v>31768191.889999997</v>
      </c>
      <c r="M281" s="110">
        <f>SUM(M266:M280)</f>
        <v>30972698.34</v>
      </c>
      <c r="N281" s="108">
        <v>14</v>
      </c>
      <c r="O281" s="108">
        <v>14</v>
      </c>
      <c r="P281" s="108">
        <f>N281-O281</f>
        <v>0</v>
      </c>
      <c r="Q281" s="111">
        <f t="shared" si="10"/>
        <v>795493.54999999702</v>
      </c>
      <c r="R281" s="112">
        <f>L281/H281</f>
        <v>413.58909387978281</v>
      </c>
    </row>
    <row r="282" spans="1:18" x14ac:dyDescent="0.35">
      <c r="A282" s="101">
        <v>1</v>
      </c>
      <c r="B282" s="102" t="s">
        <v>62</v>
      </c>
      <c r="C282" s="102" t="s">
        <v>316</v>
      </c>
      <c r="D282" s="102" t="s">
        <v>124</v>
      </c>
      <c r="E282" s="102" t="s">
        <v>45</v>
      </c>
      <c r="F282" s="102" t="s">
        <v>208</v>
      </c>
      <c r="G282" s="102" t="s">
        <v>317</v>
      </c>
      <c r="H282" s="103"/>
      <c r="I282" s="101"/>
      <c r="J282" s="104"/>
      <c r="K282" s="105"/>
      <c r="L282" s="106"/>
      <c r="M282" s="106"/>
      <c r="N282" s="102"/>
      <c r="O282" s="102"/>
      <c r="P282" s="102"/>
    </row>
    <row r="283" spans="1:18" x14ac:dyDescent="0.35">
      <c r="A283" s="101">
        <v>2</v>
      </c>
      <c r="B283" s="102" t="s">
        <v>62</v>
      </c>
      <c r="C283" s="102" t="s">
        <v>316</v>
      </c>
      <c r="D283" s="102" t="s">
        <v>124</v>
      </c>
      <c r="E283" s="102" t="s">
        <v>45</v>
      </c>
      <c r="F283" s="102" t="s">
        <v>178</v>
      </c>
      <c r="G283" s="102" t="s">
        <v>901</v>
      </c>
      <c r="H283" s="103">
        <v>2519</v>
      </c>
      <c r="I283" s="101">
        <v>2</v>
      </c>
      <c r="J283" s="104">
        <f>อุดรธานี!F100</f>
        <v>338013.85</v>
      </c>
      <c r="K283" s="105">
        <f>อุดรธานี!AM100</f>
        <v>472323.42999999993</v>
      </c>
      <c r="L283" s="106">
        <f>อุดรธานี!AN100</f>
        <v>1297818</v>
      </c>
      <c r="M283" s="106">
        <f>อุดรธานี!AO100</f>
        <v>1397462.37</v>
      </c>
      <c r="N283" s="102"/>
      <c r="O283" s="102"/>
      <c r="P283" s="102"/>
      <c r="Q283" s="94">
        <f t="shared" si="10"/>
        <v>-99644.370000000112</v>
      </c>
      <c r="R283" s="95">
        <f t="shared" si="11"/>
        <v>515.21159190154822</v>
      </c>
    </row>
    <row r="284" spans="1:18" x14ac:dyDescent="0.35">
      <c r="A284" s="101">
        <v>3</v>
      </c>
      <c r="B284" s="102" t="s">
        <v>62</v>
      </c>
      <c r="C284" s="102" t="s">
        <v>316</v>
      </c>
      <c r="D284" s="102" t="s">
        <v>124</v>
      </c>
      <c r="E284" s="102" t="s">
        <v>45</v>
      </c>
      <c r="F284" s="102" t="s">
        <v>178</v>
      </c>
      <c r="G284" s="102" t="s">
        <v>902</v>
      </c>
      <c r="H284" s="103">
        <v>5267</v>
      </c>
      <c r="I284" s="101">
        <v>4</v>
      </c>
      <c r="J284" s="104">
        <f>อุดรธานี!F101</f>
        <v>235893.87</v>
      </c>
      <c r="K284" s="105">
        <f>อุดรธานี!AM101</f>
        <v>247093.16</v>
      </c>
      <c r="L284" s="106">
        <f>อุดรธานี!AN101</f>
        <v>2066888.2000000002</v>
      </c>
      <c r="M284" s="106">
        <f>อุดรธานี!AO101</f>
        <v>1966115.57</v>
      </c>
      <c r="N284" s="102"/>
      <c r="O284" s="102"/>
      <c r="P284" s="102"/>
      <c r="Q284" s="94">
        <f t="shared" si="10"/>
        <v>100772.63000000012</v>
      </c>
      <c r="R284" s="95">
        <f t="shared" si="11"/>
        <v>392.42228972849824</v>
      </c>
    </row>
    <row r="285" spans="1:18" x14ac:dyDescent="0.35">
      <c r="A285" s="101">
        <v>4</v>
      </c>
      <c r="B285" s="102" t="s">
        <v>62</v>
      </c>
      <c r="C285" s="102" t="s">
        <v>316</v>
      </c>
      <c r="D285" s="102" t="s">
        <v>124</v>
      </c>
      <c r="E285" s="102" t="s">
        <v>45</v>
      </c>
      <c r="F285" s="102" t="s">
        <v>178</v>
      </c>
      <c r="G285" s="102" t="s">
        <v>903</v>
      </c>
      <c r="H285" s="103">
        <v>2857</v>
      </c>
      <c r="I285" s="101">
        <v>2</v>
      </c>
      <c r="J285" s="104">
        <f>อุดรธานี!F102</f>
        <v>349035.85</v>
      </c>
      <c r="K285" s="105">
        <f>อุดรธานี!AM102</f>
        <v>402508.42</v>
      </c>
      <c r="L285" s="106">
        <f>อุดรธานี!AN102</f>
        <v>1807004.16</v>
      </c>
      <c r="M285" s="106">
        <f>อุดรธานี!AO102</f>
        <v>1298038.1199999999</v>
      </c>
      <c r="N285" s="102"/>
      <c r="O285" s="102"/>
      <c r="P285" s="102"/>
      <c r="Q285" s="94">
        <f t="shared" si="10"/>
        <v>508966.04000000004</v>
      </c>
      <c r="R285" s="95">
        <f t="shared" si="11"/>
        <v>632.48308015400767</v>
      </c>
    </row>
    <row r="286" spans="1:18" x14ac:dyDescent="0.35">
      <c r="A286" s="101">
        <v>5</v>
      </c>
      <c r="B286" s="102" t="s">
        <v>62</v>
      </c>
      <c r="C286" s="102" t="s">
        <v>316</v>
      </c>
      <c r="D286" s="102" t="s">
        <v>124</v>
      </c>
      <c r="E286" s="102" t="s">
        <v>45</v>
      </c>
      <c r="F286" s="102" t="s">
        <v>178</v>
      </c>
      <c r="G286" s="102" t="s">
        <v>904</v>
      </c>
      <c r="H286" s="103">
        <v>3224</v>
      </c>
      <c r="I286" s="101">
        <v>3</v>
      </c>
      <c r="J286" s="104">
        <f>อุดรธานี!F103</f>
        <v>345866.63</v>
      </c>
      <c r="K286" s="105">
        <f>อุดรธานี!AM103</f>
        <v>300533.89</v>
      </c>
      <c r="L286" s="106">
        <f>อุดรธานี!AN103</f>
        <v>1518207.02</v>
      </c>
      <c r="M286" s="106">
        <f>อุดรธานี!AO103</f>
        <v>1405420.02</v>
      </c>
      <c r="N286" s="102"/>
      <c r="O286" s="102"/>
      <c r="P286" s="102"/>
      <c r="Q286" s="94">
        <f t="shared" si="10"/>
        <v>112787</v>
      </c>
      <c r="R286" s="95">
        <f t="shared" si="11"/>
        <v>470.9078846153846</v>
      </c>
    </row>
    <row r="287" spans="1:18" x14ac:dyDescent="0.35">
      <c r="A287" s="101">
        <v>6</v>
      </c>
      <c r="B287" s="102" t="s">
        <v>62</v>
      </c>
      <c r="C287" s="102" t="s">
        <v>316</v>
      </c>
      <c r="D287" s="102" t="s">
        <v>124</v>
      </c>
      <c r="E287" s="102" t="s">
        <v>45</v>
      </c>
      <c r="F287" s="102" t="s">
        <v>178</v>
      </c>
      <c r="G287" s="102" t="s">
        <v>905</v>
      </c>
      <c r="H287" s="103">
        <v>1708</v>
      </c>
      <c r="I287" s="101">
        <v>2</v>
      </c>
      <c r="J287" s="104">
        <f>อุดรธานี!F104</f>
        <v>353918.47</v>
      </c>
      <c r="K287" s="105">
        <f>อุดรธานี!AM104</f>
        <v>248978.95999999996</v>
      </c>
      <c r="L287" s="106">
        <f>อุดรธานี!AN104</f>
        <v>1167984.19</v>
      </c>
      <c r="M287" s="106">
        <f>อุดรธานี!AO104</f>
        <v>1053969.6500000001</v>
      </c>
      <c r="N287" s="102"/>
      <c r="O287" s="102"/>
      <c r="P287" s="102"/>
      <c r="Q287" s="94">
        <f t="shared" si="10"/>
        <v>114014.5399999998</v>
      </c>
      <c r="R287" s="95">
        <f t="shared" si="11"/>
        <v>683.83149297423881</v>
      </c>
    </row>
    <row r="288" spans="1:18" x14ac:dyDescent="0.35">
      <c r="A288" s="101">
        <v>7</v>
      </c>
      <c r="B288" s="102" t="s">
        <v>62</v>
      </c>
      <c r="C288" s="102" t="s">
        <v>316</v>
      </c>
      <c r="D288" s="102" t="s">
        <v>124</v>
      </c>
      <c r="E288" s="102" t="s">
        <v>45</v>
      </c>
      <c r="F288" s="102" t="s">
        <v>178</v>
      </c>
      <c r="G288" s="102" t="s">
        <v>906</v>
      </c>
      <c r="H288" s="103">
        <v>2127</v>
      </c>
      <c r="I288" s="101">
        <v>2</v>
      </c>
      <c r="J288" s="104">
        <f>อุดรธานี!F105</f>
        <v>221468.83</v>
      </c>
      <c r="K288" s="105">
        <f>อุดรธานี!AM105</f>
        <v>149692.44999999998</v>
      </c>
      <c r="L288" s="106">
        <f>อุดรธานี!AN105</f>
        <v>1337659.26</v>
      </c>
      <c r="M288" s="106">
        <f>อุดรธานี!AO105</f>
        <v>1344782.69</v>
      </c>
      <c r="N288" s="102"/>
      <c r="O288" s="102"/>
      <c r="P288" s="102"/>
      <c r="Q288" s="94">
        <f t="shared" si="10"/>
        <v>-7123.4299999999348</v>
      </c>
      <c r="R288" s="95">
        <f t="shared" si="11"/>
        <v>628.89480959097318</v>
      </c>
    </row>
    <row r="289" spans="1:18" s="113" customFormat="1" x14ac:dyDescent="0.35">
      <c r="A289" s="107">
        <v>7</v>
      </c>
      <c r="B289" s="108" t="s">
        <v>62</v>
      </c>
      <c r="C289" s="108"/>
      <c r="D289" s="108"/>
      <c r="E289" s="108" t="s">
        <v>75</v>
      </c>
      <c r="F289" s="108"/>
      <c r="G289" s="108" t="s">
        <v>318</v>
      </c>
      <c r="H289" s="114">
        <f>SUM(H282:H288)</f>
        <v>17702</v>
      </c>
      <c r="I289" s="107"/>
      <c r="J289" s="110">
        <f>SUM(J282:J288)</f>
        <v>1844197.5</v>
      </c>
      <c r="K289" s="110">
        <f>SUM(K282:K288)</f>
        <v>1821130.3099999998</v>
      </c>
      <c r="L289" s="110">
        <f>SUM(L282:L288)</f>
        <v>9195560.8300000001</v>
      </c>
      <c r="M289" s="110">
        <f>SUM(M282:M288)</f>
        <v>8465788.4199999999</v>
      </c>
      <c r="N289" s="108">
        <v>6</v>
      </c>
      <c r="O289" s="108">
        <v>6</v>
      </c>
      <c r="P289" s="108">
        <f>N289-O289</f>
        <v>0</v>
      </c>
      <c r="Q289" s="111">
        <f t="shared" si="10"/>
        <v>729772.41000000015</v>
      </c>
      <c r="R289" s="112">
        <f>L289/H289</f>
        <v>519.46451417918877</v>
      </c>
    </row>
    <row r="290" spans="1:18" x14ac:dyDescent="0.35">
      <c r="A290" s="101">
        <v>1</v>
      </c>
      <c r="B290" s="102" t="s">
        <v>62</v>
      </c>
      <c r="C290" s="102" t="s">
        <v>35</v>
      </c>
      <c r="D290" s="102" t="s">
        <v>129</v>
      </c>
      <c r="E290" s="102" t="s">
        <v>36</v>
      </c>
      <c r="F290" s="102" t="s">
        <v>208</v>
      </c>
      <c r="G290" s="102" t="s">
        <v>319</v>
      </c>
      <c r="H290" s="103"/>
      <c r="I290" s="101"/>
      <c r="J290" s="104"/>
      <c r="K290" s="105"/>
      <c r="L290" s="106"/>
      <c r="M290" s="106"/>
      <c r="N290" s="102"/>
      <c r="O290" s="102"/>
      <c r="P290" s="102"/>
    </row>
    <row r="291" spans="1:18" x14ac:dyDescent="0.35">
      <c r="A291" s="101">
        <v>2</v>
      </c>
      <c r="B291" s="102" t="s">
        <v>62</v>
      </c>
      <c r="C291" s="102" t="s">
        <v>35</v>
      </c>
      <c r="D291" s="102" t="s">
        <v>129</v>
      </c>
      <c r="E291" s="102" t="s">
        <v>36</v>
      </c>
      <c r="F291" s="102" t="s">
        <v>178</v>
      </c>
      <c r="G291" s="102" t="s">
        <v>907</v>
      </c>
      <c r="H291" s="103">
        <v>2572</v>
      </c>
      <c r="I291" s="101">
        <v>2</v>
      </c>
      <c r="J291" s="104">
        <f>อุดรธานี!F106</f>
        <v>424352.47</v>
      </c>
      <c r="K291" s="105">
        <f>อุดรธานี!AM106</f>
        <v>363390.73999999993</v>
      </c>
      <c r="L291" s="106">
        <f>อุดรธานี!AN106</f>
        <v>1541384.6600000001</v>
      </c>
      <c r="M291" s="106">
        <f>อุดรธานี!AO106</f>
        <v>1508095.59</v>
      </c>
      <c r="N291" s="102"/>
      <c r="O291" s="102"/>
      <c r="P291" s="102"/>
      <c r="Q291" s="94">
        <f t="shared" si="10"/>
        <v>33289.070000000065</v>
      </c>
      <c r="R291" s="95">
        <f t="shared" si="11"/>
        <v>599.2941912908243</v>
      </c>
    </row>
    <row r="292" spans="1:18" x14ac:dyDescent="0.35">
      <c r="A292" s="101">
        <v>3</v>
      </c>
      <c r="B292" s="102" t="s">
        <v>62</v>
      </c>
      <c r="C292" s="102" t="s">
        <v>35</v>
      </c>
      <c r="D292" s="102" t="s">
        <v>129</v>
      </c>
      <c r="E292" s="102" t="s">
        <v>36</v>
      </c>
      <c r="F292" s="102" t="s">
        <v>178</v>
      </c>
      <c r="G292" s="102" t="s">
        <v>908</v>
      </c>
      <c r="H292" s="103">
        <v>7137</v>
      </c>
      <c r="I292" s="101">
        <v>5</v>
      </c>
      <c r="J292" s="104">
        <f>อุดรธานี!F107</f>
        <v>827075.77</v>
      </c>
      <c r="K292" s="105">
        <f>อุดรธานี!AM107</f>
        <v>721887.20000000007</v>
      </c>
      <c r="L292" s="106">
        <f>อุดรธานี!AN107</f>
        <v>3142513.92</v>
      </c>
      <c r="M292" s="106">
        <f>อุดรธานี!AO107</f>
        <v>3003078.1599999997</v>
      </c>
      <c r="N292" s="102"/>
      <c r="O292" s="102"/>
      <c r="P292" s="102"/>
      <c r="Q292" s="94">
        <f t="shared" si="10"/>
        <v>139435.76000000024</v>
      </c>
      <c r="R292" s="95">
        <f t="shared" si="11"/>
        <v>440.31300546448085</v>
      </c>
    </row>
    <row r="293" spans="1:18" x14ac:dyDescent="0.35">
      <c r="A293" s="101">
        <v>4</v>
      </c>
      <c r="B293" s="102" t="s">
        <v>62</v>
      </c>
      <c r="C293" s="102" t="s">
        <v>35</v>
      </c>
      <c r="D293" s="102" t="s">
        <v>129</v>
      </c>
      <c r="E293" s="102" t="s">
        <v>36</v>
      </c>
      <c r="F293" s="102" t="s">
        <v>178</v>
      </c>
      <c r="G293" s="102" t="s">
        <v>909</v>
      </c>
      <c r="H293" s="103">
        <v>6162</v>
      </c>
      <c r="I293" s="101">
        <v>5</v>
      </c>
      <c r="J293" s="104">
        <f>อุดรธานี!F108</f>
        <v>361635.01</v>
      </c>
      <c r="K293" s="105">
        <f>อุดรธานี!AM108</f>
        <v>146929.43</v>
      </c>
      <c r="L293" s="106">
        <f>อุดรธานี!AN108</f>
        <v>3648838.63</v>
      </c>
      <c r="M293" s="106">
        <f>อุดรธานี!AO108</f>
        <v>3126348.25</v>
      </c>
      <c r="N293" s="102"/>
      <c r="O293" s="102"/>
      <c r="P293" s="102"/>
      <c r="Q293" s="94">
        <f t="shared" si="10"/>
        <v>522490.37999999989</v>
      </c>
      <c r="R293" s="95">
        <f t="shared" si="11"/>
        <v>592.15167640376501</v>
      </c>
    </row>
    <row r="294" spans="1:18" x14ac:dyDescent="0.35">
      <c r="A294" s="101">
        <v>5</v>
      </c>
      <c r="B294" s="102" t="s">
        <v>62</v>
      </c>
      <c r="C294" s="102" t="s">
        <v>35</v>
      </c>
      <c r="D294" s="102" t="s">
        <v>129</v>
      </c>
      <c r="E294" s="102" t="s">
        <v>36</v>
      </c>
      <c r="F294" s="102" t="s">
        <v>178</v>
      </c>
      <c r="G294" s="102" t="s">
        <v>910</v>
      </c>
      <c r="H294" s="103">
        <v>5550</v>
      </c>
      <c r="I294" s="101">
        <v>4</v>
      </c>
      <c r="J294" s="104">
        <f>อุดรธานี!F109</f>
        <v>462845.42</v>
      </c>
      <c r="K294" s="105">
        <f>อุดรธานี!AM109</f>
        <v>446269.70999999996</v>
      </c>
      <c r="L294" s="106">
        <f>อุดรธานี!AN109</f>
        <v>2002008.83</v>
      </c>
      <c r="M294" s="106">
        <f>อุดรธานี!AO109</f>
        <v>2071563.68</v>
      </c>
      <c r="N294" s="102"/>
      <c r="O294" s="102"/>
      <c r="P294" s="102"/>
      <c r="Q294" s="94">
        <f t="shared" si="10"/>
        <v>-69554.84999999986</v>
      </c>
      <c r="R294" s="95">
        <f t="shared" si="11"/>
        <v>360.72231171171171</v>
      </c>
    </row>
    <row r="295" spans="1:18" s="113" customFormat="1" x14ac:dyDescent="0.35">
      <c r="A295" s="107">
        <v>8</v>
      </c>
      <c r="B295" s="108" t="s">
        <v>62</v>
      </c>
      <c r="C295" s="108"/>
      <c r="D295" s="108"/>
      <c r="E295" s="108" t="s">
        <v>75</v>
      </c>
      <c r="F295" s="108"/>
      <c r="G295" s="108" t="s">
        <v>320</v>
      </c>
      <c r="H295" s="114">
        <f>SUM(H290:H294)</f>
        <v>21421</v>
      </c>
      <c r="I295" s="107"/>
      <c r="J295" s="110">
        <f>SUM(J290:J294)</f>
        <v>2075908.67</v>
      </c>
      <c r="K295" s="110">
        <f>SUM(K290:K294)</f>
        <v>1678477.0799999998</v>
      </c>
      <c r="L295" s="110">
        <f>SUM(L290:L294)</f>
        <v>10334746.039999999</v>
      </c>
      <c r="M295" s="110">
        <f>SUM(M290:M294)</f>
        <v>9709085.6799999997</v>
      </c>
      <c r="N295" s="108">
        <v>4</v>
      </c>
      <c r="O295" s="108">
        <v>4</v>
      </c>
      <c r="P295" s="108">
        <f>N295-O295</f>
        <v>0</v>
      </c>
      <c r="Q295" s="111">
        <f t="shared" si="10"/>
        <v>625660.3599999994</v>
      </c>
      <c r="R295" s="112">
        <f>L295/H295</f>
        <v>482.45861724475975</v>
      </c>
    </row>
    <row r="296" spans="1:18" x14ac:dyDescent="0.35">
      <c r="A296" s="101">
        <v>1</v>
      </c>
      <c r="B296" s="102" t="s">
        <v>62</v>
      </c>
      <c r="C296" s="102" t="s">
        <v>321</v>
      </c>
      <c r="D296" s="102" t="s">
        <v>133</v>
      </c>
      <c r="E296" s="102" t="s">
        <v>46</v>
      </c>
      <c r="F296" s="102" t="s">
        <v>208</v>
      </c>
      <c r="G296" s="102" t="s">
        <v>322</v>
      </c>
      <c r="H296" s="103"/>
      <c r="I296" s="101"/>
      <c r="J296" s="104"/>
      <c r="K296" s="105"/>
      <c r="L296" s="106"/>
      <c r="M296" s="106"/>
      <c r="N296" s="102"/>
      <c r="O296" s="102"/>
      <c r="P296" s="102"/>
    </row>
    <row r="297" spans="1:18" x14ac:dyDescent="0.35">
      <c r="A297" s="101">
        <v>2</v>
      </c>
      <c r="B297" s="102" t="s">
        <v>62</v>
      </c>
      <c r="C297" s="102" t="s">
        <v>321</v>
      </c>
      <c r="D297" s="102" t="s">
        <v>133</v>
      </c>
      <c r="E297" s="102" t="s">
        <v>46</v>
      </c>
      <c r="F297" s="102" t="s">
        <v>178</v>
      </c>
      <c r="G297" s="102" t="s">
        <v>911</v>
      </c>
      <c r="H297" s="103">
        <v>3386</v>
      </c>
      <c r="I297" s="101">
        <v>3</v>
      </c>
      <c r="J297" s="104">
        <f>อุดรธานี!F110</f>
        <v>1097102.5</v>
      </c>
      <c r="K297" s="105">
        <f>อุดรธานี!AM110</f>
        <v>1456411.2200000002</v>
      </c>
      <c r="L297" s="106">
        <f>อุดรธานี!AN110</f>
        <v>2460554.6900000004</v>
      </c>
      <c r="M297" s="106">
        <f>อุดรธานี!AO110</f>
        <v>1879739.92</v>
      </c>
      <c r="N297" s="102"/>
      <c r="O297" s="102"/>
      <c r="P297" s="102"/>
      <c r="Q297" s="94">
        <f t="shared" si="10"/>
        <v>580814.77000000048</v>
      </c>
      <c r="R297" s="95">
        <f t="shared" si="11"/>
        <v>726.68478735971655</v>
      </c>
    </row>
    <row r="298" spans="1:18" x14ac:dyDescent="0.35">
      <c r="A298" s="101">
        <v>3</v>
      </c>
      <c r="B298" s="102" t="s">
        <v>62</v>
      </c>
      <c r="C298" s="102" t="s">
        <v>321</v>
      </c>
      <c r="D298" s="102" t="s">
        <v>133</v>
      </c>
      <c r="E298" s="102" t="s">
        <v>46</v>
      </c>
      <c r="F298" s="102" t="s">
        <v>178</v>
      </c>
      <c r="G298" s="102" t="s">
        <v>912</v>
      </c>
      <c r="H298" s="103">
        <v>2993</v>
      </c>
      <c r="I298" s="101">
        <v>2</v>
      </c>
      <c r="J298" s="104">
        <f>อุดรธานี!F111</f>
        <v>373306.65</v>
      </c>
      <c r="K298" s="105">
        <f>อุดรธานี!AM111</f>
        <v>389689.66000000003</v>
      </c>
      <c r="L298" s="106">
        <f>อุดรธานี!AN111</f>
        <v>1728571.47</v>
      </c>
      <c r="M298" s="106">
        <f>อุดรธานี!AO111</f>
        <v>1559525.53</v>
      </c>
      <c r="N298" s="102"/>
      <c r="O298" s="102"/>
      <c r="P298" s="102"/>
      <c r="Q298" s="94">
        <f t="shared" si="10"/>
        <v>169045.93999999994</v>
      </c>
      <c r="R298" s="95">
        <f t="shared" si="11"/>
        <v>577.53807885065146</v>
      </c>
    </row>
    <row r="299" spans="1:18" x14ac:dyDescent="0.35">
      <c r="A299" s="101">
        <v>4</v>
      </c>
      <c r="B299" s="102" t="s">
        <v>62</v>
      </c>
      <c r="C299" s="102" t="s">
        <v>321</v>
      </c>
      <c r="D299" s="102" t="s">
        <v>133</v>
      </c>
      <c r="E299" s="102" t="s">
        <v>46</v>
      </c>
      <c r="F299" s="102" t="s">
        <v>178</v>
      </c>
      <c r="G299" s="102" t="s">
        <v>913</v>
      </c>
      <c r="H299" s="103">
        <v>1953</v>
      </c>
      <c r="I299" s="101">
        <v>2</v>
      </c>
      <c r="J299" s="104">
        <f>อุดรธานี!F112</f>
        <v>433318.61</v>
      </c>
      <c r="K299" s="105">
        <f>อุดรธานี!AM112</f>
        <v>553173.21</v>
      </c>
      <c r="L299" s="106">
        <f>อุดรธานี!AN112</f>
        <v>1796201.1199999999</v>
      </c>
      <c r="M299" s="106">
        <f>อุดรธานี!AO112</f>
        <v>1500601.26</v>
      </c>
      <c r="N299" s="102"/>
      <c r="O299" s="102"/>
      <c r="P299" s="102"/>
      <c r="Q299" s="94">
        <f t="shared" si="10"/>
        <v>295599.85999999987</v>
      </c>
      <c r="R299" s="95">
        <f t="shared" si="11"/>
        <v>919.71383512544799</v>
      </c>
    </row>
    <row r="300" spans="1:18" x14ac:dyDescent="0.35">
      <c r="A300" s="101">
        <v>5</v>
      </c>
      <c r="B300" s="102" t="s">
        <v>62</v>
      </c>
      <c r="C300" s="102" t="s">
        <v>321</v>
      </c>
      <c r="D300" s="102" t="s">
        <v>133</v>
      </c>
      <c r="E300" s="102" t="s">
        <v>46</v>
      </c>
      <c r="F300" s="102" t="s">
        <v>178</v>
      </c>
      <c r="G300" s="102" t="s">
        <v>914</v>
      </c>
      <c r="H300" s="103">
        <v>1859</v>
      </c>
      <c r="I300" s="101">
        <v>2</v>
      </c>
      <c r="J300" s="104">
        <f>อุดรธานี!F113</f>
        <v>474466.54</v>
      </c>
      <c r="K300" s="105">
        <f>อุดรธานี!AM113</f>
        <v>450674.51000000007</v>
      </c>
      <c r="L300" s="106">
        <f>อุดรธานี!AN113</f>
        <v>1107342.8399999999</v>
      </c>
      <c r="M300" s="106">
        <f>อุดรธานี!AO113</f>
        <v>1202084.3500000001</v>
      </c>
      <c r="N300" s="102"/>
      <c r="O300" s="102"/>
      <c r="P300" s="102"/>
      <c r="Q300" s="94">
        <f t="shared" si="10"/>
        <v>-94741.510000000242</v>
      </c>
      <c r="R300" s="95">
        <f t="shared" si="11"/>
        <v>595.6658633674017</v>
      </c>
    </row>
    <row r="301" spans="1:18" x14ac:dyDescent="0.35">
      <c r="A301" s="101">
        <v>6</v>
      </c>
      <c r="B301" s="102" t="s">
        <v>62</v>
      </c>
      <c r="C301" s="102" t="s">
        <v>321</v>
      </c>
      <c r="D301" s="102" t="s">
        <v>133</v>
      </c>
      <c r="E301" s="102" t="s">
        <v>46</v>
      </c>
      <c r="F301" s="102" t="s">
        <v>178</v>
      </c>
      <c r="G301" s="102" t="s">
        <v>915</v>
      </c>
      <c r="H301" s="103">
        <v>3125</v>
      </c>
      <c r="I301" s="101">
        <v>3</v>
      </c>
      <c r="J301" s="104">
        <f>อุดรธานี!F114</f>
        <v>393321.04</v>
      </c>
      <c r="K301" s="105">
        <f>อุดรธานี!AM114</f>
        <v>563885.65999999992</v>
      </c>
      <c r="L301" s="106">
        <f>อุดรธานี!AN114</f>
        <v>1704523.03</v>
      </c>
      <c r="M301" s="106">
        <f>อุดรธานี!AO114</f>
        <v>1794284.3800000001</v>
      </c>
      <c r="N301" s="102"/>
      <c r="O301" s="102"/>
      <c r="P301" s="102"/>
      <c r="Q301" s="94">
        <f t="shared" si="10"/>
        <v>-89761.350000000093</v>
      </c>
      <c r="R301" s="95">
        <f t="shared" si="11"/>
        <v>545.4473696</v>
      </c>
    </row>
    <row r="302" spans="1:18" x14ac:dyDescent="0.35">
      <c r="A302" s="101">
        <v>7</v>
      </c>
      <c r="B302" s="102" t="s">
        <v>62</v>
      </c>
      <c r="C302" s="102" t="s">
        <v>321</v>
      </c>
      <c r="D302" s="102" t="s">
        <v>133</v>
      </c>
      <c r="E302" s="102" t="s">
        <v>46</v>
      </c>
      <c r="F302" s="102" t="s">
        <v>178</v>
      </c>
      <c r="G302" s="102" t="s">
        <v>916</v>
      </c>
      <c r="H302" s="103">
        <v>2823</v>
      </c>
      <c r="I302" s="101">
        <v>2</v>
      </c>
      <c r="J302" s="104">
        <f>อุดรธานี!F115</f>
        <v>896963.99</v>
      </c>
      <c r="K302" s="105">
        <f>อุดรธานี!AM115</f>
        <v>1086712.0900000001</v>
      </c>
      <c r="L302" s="106">
        <f>อุดรธานี!AN115</f>
        <v>1770906.78</v>
      </c>
      <c r="M302" s="106">
        <f>อุดรธานี!AO115</f>
        <v>1389535.84</v>
      </c>
      <c r="N302" s="102"/>
      <c r="O302" s="102"/>
      <c r="P302" s="102"/>
      <c r="Q302" s="94">
        <f t="shared" si="10"/>
        <v>381370.93999999994</v>
      </c>
      <c r="R302" s="95">
        <f t="shared" si="11"/>
        <v>627.31377258235921</v>
      </c>
    </row>
    <row r="303" spans="1:18" x14ac:dyDescent="0.35">
      <c r="A303" s="101">
        <v>8</v>
      </c>
      <c r="B303" s="102" t="s">
        <v>62</v>
      </c>
      <c r="C303" s="102" t="s">
        <v>321</v>
      </c>
      <c r="D303" s="102" t="s">
        <v>133</v>
      </c>
      <c r="E303" s="102" t="s">
        <v>46</v>
      </c>
      <c r="F303" s="102" t="s">
        <v>178</v>
      </c>
      <c r="G303" s="102" t="s">
        <v>917</v>
      </c>
      <c r="H303" s="103">
        <v>3239</v>
      </c>
      <c r="I303" s="101">
        <v>3</v>
      </c>
      <c r="J303" s="104">
        <f>อุดรธานี!F116</f>
        <v>1074912.92</v>
      </c>
      <c r="K303" s="105">
        <f>อุดรธานี!AM116</f>
        <v>1381122.39</v>
      </c>
      <c r="L303" s="106">
        <f>อุดรธานี!AN116</f>
        <v>1522066.98</v>
      </c>
      <c r="M303" s="106">
        <f>อุดรธานี!AO116</f>
        <v>1343589.8499999999</v>
      </c>
      <c r="N303" s="102"/>
      <c r="O303" s="102"/>
      <c r="P303" s="102"/>
      <c r="Q303" s="94">
        <f t="shared" si="10"/>
        <v>178477.13000000012</v>
      </c>
      <c r="R303" s="95">
        <f t="shared" si="11"/>
        <v>469.91879592466807</v>
      </c>
    </row>
    <row r="304" spans="1:18" x14ac:dyDescent="0.35">
      <c r="A304" s="101">
        <v>9</v>
      </c>
      <c r="B304" s="102" t="s">
        <v>62</v>
      </c>
      <c r="C304" s="102" t="s">
        <v>321</v>
      </c>
      <c r="D304" s="102" t="s">
        <v>133</v>
      </c>
      <c r="E304" s="102" t="s">
        <v>46</v>
      </c>
      <c r="F304" s="102" t="s">
        <v>178</v>
      </c>
      <c r="G304" s="102" t="s">
        <v>918</v>
      </c>
      <c r="H304" s="103">
        <v>3478</v>
      </c>
      <c r="I304" s="101">
        <v>3</v>
      </c>
      <c r="J304" s="104">
        <f>อุดรธานี!F117</f>
        <v>869036.57</v>
      </c>
      <c r="K304" s="105">
        <f>อุดรธานี!AM117</f>
        <v>1094947.8600000001</v>
      </c>
      <c r="L304" s="106">
        <f>อุดรธานี!AN117</f>
        <v>1938809.55</v>
      </c>
      <c r="M304" s="106">
        <f>อุดรธานี!AO117</f>
        <v>1777410.75</v>
      </c>
      <c r="N304" s="102"/>
      <c r="O304" s="102"/>
      <c r="P304" s="102"/>
      <c r="Q304" s="94">
        <f t="shared" si="10"/>
        <v>161398.80000000005</v>
      </c>
      <c r="R304" s="95">
        <f t="shared" si="11"/>
        <v>557.44955434157566</v>
      </c>
    </row>
    <row r="305" spans="1:18" x14ac:dyDescent="0.35">
      <c r="A305" s="101">
        <v>10</v>
      </c>
      <c r="B305" s="102" t="s">
        <v>62</v>
      </c>
      <c r="C305" s="102" t="s">
        <v>321</v>
      </c>
      <c r="D305" s="102" t="s">
        <v>133</v>
      </c>
      <c r="E305" s="102" t="s">
        <v>46</v>
      </c>
      <c r="F305" s="102" t="s">
        <v>178</v>
      </c>
      <c r="G305" s="102" t="s">
        <v>919</v>
      </c>
      <c r="H305" s="103">
        <v>1780</v>
      </c>
      <c r="I305" s="101">
        <v>2</v>
      </c>
      <c r="J305" s="104">
        <f>อุดรธานี!F118</f>
        <v>177545.49</v>
      </c>
      <c r="K305" s="105">
        <f>อุดรธานี!AM118</f>
        <v>-252634.5</v>
      </c>
      <c r="L305" s="106">
        <f>อุดรธานี!AN118</f>
        <v>1337628.6999999997</v>
      </c>
      <c r="M305" s="106">
        <f>อุดรธานี!AO118</f>
        <v>1271104.26</v>
      </c>
      <c r="N305" s="102"/>
      <c r="O305" s="102"/>
      <c r="P305" s="102"/>
      <c r="Q305" s="94">
        <f t="shared" si="10"/>
        <v>66524.439999999711</v>
      </c>
      <c r="R305" s="95">
        <f t="shared" si="11"/>
        <v>751.47679775280881</v>
      </c>
    </row>
    <row r="306" spans="1:18" x14ac:dyDescent="0.35">
      <c r="A306" s="101">
        <v>11</v>
      </c>
      <c r="B306" s="102" t="s">
        <v>62</v>
      </c>
      <c r="C306" s="102" t="s">
        <v>321</v>
      </c>
      <c r="D306" s="102" t="s">
        <v>133</v>
      </c>
      <c r="E306" s="102" t="s">
        <v>46</v>
      </c>
      <c r="F306" s="102" t="s">
        <v>178</v>
      </c>
      <c r="G306" s="102" t="s">
        <v>920</v>
      </c>
      <c r="H306" s="103">
        <v>1995</v>
      </c>
      <c r="I306" s="101">
        <v>2</v>
      </c>
      <c r="J306" s="104">
        <f>อุดรธานี!F119</f>
        <v>233363.83</v>
      </c>
      <c r="K306" s="105">
        <f>อุดรธานี!AM119</f>
        <v>204764.34</v>
      </c>
      <c r="L306" s="106">
        <f>อุดรธานี!AN119</f>
        <v>1068017.2</v>
      </c>
      <c r="M306" s="106">
        <f>อุดรธานี!AO119</f>
        <v>953078.16999999993</v>
      </c>
      <c r="N306" s="102"/>
      <c r="O306" s="102"/>
      <c r="P306" s="102"/>
      <c r="Q306" s="94">
        <f t="shared" si="10"/>
        <v>114939.03000000003</v>
      </c>
      <c r="R306" s="95">
        <f t="shared" si="11"/>
        <v>535.34696741854634</v>
      </c>
    </row>
    <row r="307" spans="1:18" x14ac:dyDescent="0.35">
      <c r="A307" s="101">
        <v>12</v>
      </c>
      <c r="B307" s="102" t="s">
        <v>62</v>
      </c>
      <c r="C307" s="102" t="s">
        <v>321</v>
      </c>
      <c r="D307" s="102" t="s">
        <v>133</v>
      </c>
      <c r="E307" s="102" t="s">
        <v>46</v>
      </c>
      <c r="F307" s="102" t="s">
        <v>178</v>
      </c>
      <c r="G307" s="102" t="s">
        <v>921</v>
      </c>
      <c r="H307" s="103">
        <v>2686</v>
      </c>
      <c r="I307" s="101">
        <v>2</v>
      </c>
      <c r="J307" s="104">
        <f>อุดรธานี!F120</f>
        <v>390001.86</v>
      </c>
      <c r="K307" s="105">
        <f>อุดรธานี!AM120</f>
        <v>263258.69999999995</v>
      </c>
      <c r="L307" s="106">
        <f>อุดรธานี!AN120</f>
        <v>1664780.75</v>
      </c>
      <c r="M307" s="106">
        <f>อุดรธานี!AO120</f>
        <v>1354716.94</v>
      </c>
      <c r="N307" s="102"/>
      <c r="O307" s="102"/>
      <c r="P307" s="102"/>
      <c r="Q307" s="94">
        <f t="shared" si="10"/>
        <v>310063.81000000006</v>
      </c>
      <c r="R307" s="95">
        <f t="shared" si="11"/>
        <v>619.79923678332091</v>
      </c>
    </row>
    <row r="308" spans="1:18" x14ac:dyDescent="0.35">
      <c r="A308" s="101">
        <v>13</v>
      </c>
      <c r="B308" s="102" t="s">
        <v>62</v>
      </c>
      <c r="C308" s="102" t="s">
        <v>321</v>
      </c>
      <c r="D308" s="102" t="s">
        <v>133</v>
      </c>
      <c r="E308" s="102" t="s">
        <v>46</v>
      </c>
      <c r="F308" s="102" t="s">
        <v>178</v>
      </c>
      <c r="G308" s="102" t="s">
        <v>922</v>
      </c>
      <c r="H308" s="103">
        <v>2814</v>
      </c>
      <c r="I308" s="101">
        <v>2</v>
      </c>
      <c r="J308" s="104">
        <f>อุดรธานี!F121</f>
        <v>589199.96</v>
      </c>
      <c r="K308" s="105">
        <f>อุดรธานี!AM121</f>
        <v>497351.34999999992</v>
      </c>
      <c r="L308" s="106">
        <f>อุดรธานี!AN121</f>
        <v>1892015.25</v>
      </c>
      <c r="M308" s="106">
        <f>อุดรธานี!AO121</f>
        <v>1636458.11</v>
      </c>
      <c r="N308" s="102"/>
      <c r="O308" s="102"/>
      <c r="P308" s="102"/>
      <c r="Q308" s="94">
        <f t="shared" si="10"/>
        <v>255557.1399999999</v>
      </c>
      <c r="R308" s="95">
        <f t="shared" si="11"/>
        <v>672.35794243070359</v>
      </c>
    </row>
    <row r="309" spans="1:18" s="113" customFormat="1" x14ac:dyDescent="0.35">
      <c r="A309" s="107">
        <v>9</v>
      </c>
      <c r="B309" s="108" t="s">
        <v>62</v>
      </c>
      <c r="C309" s="108"/>
      <c r="D309" s="108"/>
      <c r="E309" s="108" t="s">
        <v>75</v>
      </c>
      <c r="F309" s="108"/>
      <c r="G309" s="108" t="s">
        <v>323</v>
      </c>
      <c r="H309" s="114">
        <f>SUM(H296:H308)</f>
        <v>32131</v>
      </c>
      <c r="I309" s="107"/>
      <c r="J309" s="110">
        <f>SUM(J296:J308)</f>
        <v>7002539.9600000009</v>
      </c>
      <c r="K309" s="110">
        <f>SUM(K296:K308)</f>
        <v>7689356.4900000002</v>
      </c>
      <c r="L309" s="110">
        <f>SUM(L296:L308)</f>
        <v>19991418.359999999</v>
      </c>
      <c r="M309" s="110">
        <f>SUM(M296:M308)</f>
        <v>17662129.359999999</v>
      </c>
      <c r="N309" s="108">
        <v>12</v>
      </c>
      <c r="O309" s="108">
        <v>12</v>
      </c>
      <c r="P309" s="108">
        <f>N309-O309</f>
        <v>0</v>
      </c>
      <c r="Q309" s="111">
        <f t="shared" si="10"/>
        <v>2329289</v>
      </c>
      <c r="R309" s="112">
        <f>L309/H309</f>
        <v>622.18475490958883</v>
      </c>
    </row>
    <row r="310" spans="1:18" x14ac:dyDescent="0.35">
      <c r="A310" s="101">
        <v>1</v>
      </c>
      <c r="B310" s="102" t="s">
        <v>62</v>
      </c>
      <c r="C310" s="102" t="s">
        <v>37</v>
      </c>
      <c r="D310" s="102" t="s">
        <v>137</v>
      </c>
      <c r="E310" s="102" t="s">
        <v>38</v>
      </c>
      <c r="F310" s="102" t="s">
        <v>208</v>
      </c>
      <c r="G310" s="102" t="s">
        <v>324</v>
      </c>
      <c r="H310" s="103"/>
      <c r="I310" s="101"/>
      <c r="J310" s="104"/>
      <c r="K310" s="105"/>
      <c r="L310" s="106"/>
      <c r="M310" s="106"/>
      <c r="N310" s="102"/>
      <c r="O310" s="102"/>
      <c r="P310" s="102"/>
    </row>
    <row r="311" spans="1:18" x14ac:dyDescent="0.35">
      <c r="A311" s="101">
        <v>2</v>
      </c>
      <c r="B311" s="102" t="s">
        <v>62</v>
      </c>
      <c r="C311" s="102" t="s">
        <v>37</v>
      </c>
      <c r="D311" s="102" t="s">
        <v>137</v>
      </c>
      <c r="E311" s="102" t="s">
        <v>38</v>
      </c>
      <c r="F311" s="102" t="s">
        <v>178</v>
      </c>
      <c r="G311" s="102" t="s">
        <v>923</v>
      </c>
      <c r="H311" s="103">
        <v>5966</v>
      </c>
      <c r="I311" s="101">
        <v>4</v>
      </c>
      <c r="J311" s="104">
        <f>อุดรธานี!F122</f>
        <v>346724.84</v>
      </c>
      <c r="K311" s="105">
        <f>อุดรธานี!AM122</f>
        <v>462561.73</v>
      </c>
      <c r="L311" s="106">
        <f>อุดรธานี!AN122</f>
        <v>2192233.86</v>
      </c>
      <c r="M311" s="106">
        <f>อุดรธานี!AO122</f>
        <v>2123017.3000000003</v>
      </c>
      <c r="N311" s="102"/>
      <c r="O311" s="102"/>
      <c r="P311" s="102"/>
      <c r="Q311" s="94">
        <f t="shared" si="10"/>
        <v>69216.55999999959</v>
      </c>
      <c r="R311" s="95">
        <f t="shared" si="11"/>
        <v>367.45455246396244</v>
      </c>
    </row>
    <row r="312" spans="1:18" x14ac:dyDescent="0.35">
      <c r="A312" s="101">
        <v>3</v>
      </c>
      <c r="B312" s="102" t="s">
        <v>62</v>
      </c>
      <c r="C312" s="102" t="s">
        <v>37</v>
      </c>
      <c r="D312" s="102" t="s">
        <v>137</v>
      </c>
      <c r="E312" s="102" t="s">
        <v>38</v>
      </c>
      <c r="F312" s="102" t="s">
        <v>178</v>
      </c>
      <c r="G312" s="102" t="s">
        <v>924</v>
      </c>
      <c r="H312" s="103">
        <v>5210</v>
      </c>
      <c r="I312" s="101">
        <v>4</v>
      </c>
      <c r="J312" s="104">
        <f>อุดรธานี!F123</f>
        <v>301280.46999999997</v>
      </c>
      <c r="K312" s="105">
        <f>อุดรธานี!AM123</f>
        <v>303225.18999999994</v>
      </c>
      <c r="L312" s="106">
        <f>อุดรธานี!AN123</f>
        <v>2336415.2000000002</v>
      </c>
      <c r="M312" s="106">
        <f>อุดรธานี!AO123</f>
        <v>2259715.7399999998</v>
      </c>
      <c r="N312" s="102"/>
      <c r="O312" s="102"/>
      <c r="P312" s="102"/>
      <c r="Q312" s="94">
        <f t="shared" si="10"/>
        <v>76699.460000000428</v>
      </c>
      <c r="R312" s="95">
        <f t="shared" si="11"/>
        <v>448.44821497120927</v>
      </c>
    </row>
    <row r="313" spans="1:18" x14ac:dyDescent="0.35">
      <c r="A313" s="101">
        <v>4</v>
      </c>
      <c r="B313" s="102" t="s">
        <v>62</v>
      </c>
      <c r="C313" s="102" t="s">
        <v>37</v>
      </c>
      <c r="D313" s="102" t="s">
        <v>137</v>
      </c>
      <c r="E313" s="102" t="s">
        <v>38</v>
      </c>
      <c r="F313" s="102" t="s">
        <v>178</v>
      </c>
      <c r="G313" s="102" t="s">
        <v>925</v>
      </c>
      <c r="H313" s="103">
        <v>1442</v>
      </c>
      <c r="I313" s="101">
        <v>1</v>
      </c>
      <c r="J313" s="104">
        <f>อุดรธานี!F124</f>
        <v>76257.58</v>
      </c>
      <c r="K313" s="105">
        <f>อุดรธานี!AM124</f>
        <v>7618.320000000007</v>
      </c>
      <c r="L313" s="106">
        <f>อุดรธานี!AN124</f>
        <v>680307.40999999992</v>
      </c>
      <c r="M313" s="106">
        <f>อุดรธานี!AO124</f>
        <v>675556.92</v>
      </c>
      <c r="N313" s="102"/>
      <c r="O313" s="102"/>
      <c r="P313" s="102"/>
      <c r="Q313" s="94">
        <f t="shared" si="10"/>
        <v>4750.4899999998743</v>
      </c>
      <c r="R313" s="95">
        <f t="shared" si="11"/>
        <v>471.78045076282933</v>
      </c>
    </row>
    <row r="314" spans="1:18" x14ac:dyDescent="0.35">
      <c r="A314" s="101">
        <v>5</v>
      </c>
      <c r="B314" s="102" t="s">
        <v>62</v>
      </c>
      <c r="C314" s="102" t="s">
        <v>37</v>
      </c>
      <c r="D314" s="102" t="s">
        <v>137</v>
      </c>
      <c r="E314" s="102" t="s">
        <v>38</v>
      </c>
      <c r="F314" s="102" t="s">
        <v>178</v>
      </c>
      <c r="G314" s="102" t="s">
        <v>926</v>
      </c>
      <c r="H314" s="103">
        <v>2818</v>
      </c>
      <c r="I314" s="101">
        <v>2</v>
      </c>
      <c r="J314" s="104">
        <f>อุดรธานี!F125</f>
        <v>342296.49</v>
      </c>
      <c r="K314" s="105">
        <f>อุดรธานี!AM125</f>
        <v>348412.54</v>
      </c>
      <c r="L314" s="106">
        <f>อุดรธานี!AN125</f>
        <v>1455134.62</v>
      </c>
      <c r="M314" s="106">
        <f>อุดรธานี!AO125</f>
        <v>1295528.6000000001</v>
      </c>
      <c r="N314" s="102"/>
      <c r="O314" s="102"/>
      <c r="P314" s="102"/>
      <c r="Q314" s="94">
        <f t="shared" si="10"/>
        <v>159606.02000000002</v>
      </c>
      <c r="R314" s="95">
        <f t="shared" si="11"/>
        <v>516.37140525195173</v>
      </c>
    </row>
    <row r="315" spans="1:18" x14ac:dyDescent="0.35">
      <c r="A315" s="101">
        <v>6</v>
      </c>
      <c r="B315" s="102" t="s">
        <v>62</v>
      </c>
      <c r="C315" s="102" t="s">
        <v>37</v>
      </c>
      <c r="D315" s="102" t="s">
        <v>137</v>
      </c>
      <c r="E315" s="102" t="s">
        <v>38</v>
      </c>
      <c r="F315" s="102" t="s">
        <v>178</v>
      </c>
      <c r="G315" s="102" t="s">
        <v>927</v>
      </c>
      <c r="H315" s="103">
        <v>4638</v>
      </c>
      <c r="I315" s="101">
        <v>4</v>
      </c>
      <c r="J315" s="104">
        <f>อุดรธานี!F126</f>
        <v>753416.48</v>
      </c>
      <c r="K315" s="105">
        <f>อุดรธานี!AM126</f>
        <v>797186.09</v>
      </c>
      <c r="L315" s="106">
        <f>อุดรธานี!AN126</f>
        <v>1771783.19</v>
      </c>
      <c r="M315" s="106">
        <f>อุดรธานี!AO126</f>
        <v>1879796.44</v>
      </c>
      <c r="N315" s="102"/>
      <c r="O315" s="102"/>
      <c r="P315" s="102"/>
      <c r="Q315" s="94">
        <f t="shared" si="10"/>
        <v>-108013.25</v>
      </c>
      <c r="R315" s="95">
        <f t="shared" si="11"/>
        <v>382.01448684777921</v>
      </c>
    </row>
    <row r="316" spans="1:18" x14ac:dyDescent="0.35">
      <c r="A316" s="101">
        <v>7</v>
      </c>
      <c r="B316" s="102" t="s">
        <v>62</v>
      </c>
      <c r="C316" s="102" t="s">
        <v>37</v>
      </c>
      <c r="D316" s="102" t="s">
        <v>137</v>
      </c>
      <c r="E316" s="102" t="s">
        <v>38</v>
      </c>
      <c r="F316" s="102" t="s">
        <v>178</v>
      </c>
      <c r="G316" s="102" t="s">
        <v>928</v>
      </c>
      <c r="H316" s="103">
        <v>3664</v>
      </c>
      <c r="I316" s="101">
        <v>3</v>
      </c>
      <c r="J316" s="104">
        <f>อุดรธานี!F127</f>
        <v>806064.03</v>
      </c>
      <c r="K316" s="105">
        <f>อุดรธานี!AM127</f>
        <v>827269.04</v>
      </c>
      <c r="L316" s="106">
        <f>อุดรธานี!AN127</f>
        <v>1269128.04</v>
      </c>
      <c r="M316" s="106">
        <f>อุดรธานี!AO127</f>
        <v>1278599.3599999999</v>
      </c>
      <c r="N316" s="102"/>
      <c r="O316" s="102"/>
      <c r="P316" s="102"/>
      <c r="Q316" s="94">
        <f t="shared" si="10"/>
        <v>-9471.3199999998324</v>
      </c>
      <c r="R316" s="95">
        <f t="shared" si="11"/>
        <v>346.37774017467251</v>
      </c>
    </row>
    <row r="317" spans="1:18" x14ac:dyDescent="0.35">
      <c r="A317" s="101">
        <v>8</v>
      </c>
      <c r="B317" s="102" t="s">
        <v>62</v>
      </c>
      <c r="C317" s="102" t="s">
        <v>37</v>
      </c>
      <c r="D317" s="102" t="s">
        <v>137</v>
      </c>
      <c r="E317" s="102" t="s">
        <v>38</v>
      </c>
      <c r="F317" s="102" t="s">
        <v>178</v>
      </c>
      <c r="G317" s="102" t="s">
        <v>929</v>
      </c>
      <c r="H317" s="103">
        <v>4102</v>
      </c>
      <c r="I317" s="101">
        <v>3</v>
      </c>
      <c r="J317" s="104">
        <f>อุดรธานี!F128</f>
        <v>158818.37</v>
      </c>
      <c r="K317" s="105">
        <f>อุดรธานี!AM128</f>
        <v>246396.99999999997</v>
      </c>
      <c r="L317" s="106">
        <f>อุดรธานี!AN128</f>
        <v>1482598.02</v>
      </c>
      <c r="M317" s="106">
        <f>อุดรธานี!AO128</f>
        <v>1616129.23</v>
      </c>
      <c r="N317" s="102"/>
      <c r="O317" s="102"/>
      <c r="P317" s="102"/>
      <c r="Q317" s="94">
        <f t="shared" si="10"/>
        <v>-133531.20999999996</v>
      </c>
      <c r="R317" s="95">
        <f t="shared" si="11"/>
        <v>361.43296440760605</v>
      </c>
    </row>
    <row r="318" spans="1:18" x14ac:dyDescent="0.35">
      <c r="A318" s="101">
        <v>9</v>
      </c>
      <c r="B318" s="102" t="s">
        <v>62</v>
      </c>
      <c r="C318" s="102" t="s">
        <v>37</v>
      </c>
      <c r="D318" s="102" t="s">
        <v>137</v>
      </c>
      <c r="E318" s="102" t="s">
        <v>38</v>
      </c>
      <c r="F318" s="102" t="s">
        <v>178</v>
      </c>
      <c r="G318" s="102" t="s">
        <v>930</v>
      </c>
      <c r="H318" s="103">
        <v>1926</v>
      </c>
      <c r="I318" s="101">
        <v>2</v>
      </c>
      <c r="J318" s="104">
        <f>อุดรธานี!F129</f>
        <v>801369.61</v>
      </c>
      <c r="K318" s="105">
        <f>อุดรธานี!AM129</f>
        <v>710113.75</v>
      </c>
      <c r="L318" s="106">
        <f>อุดรธานี!AN129</f>
        <v>1565424.48</v>
      </c>
      <c r="M318" s="106">
        <f>อุดรธานี!AO129</f>
        <v>1660177.2</v>
      </c>
      <c r="N318" s="102"/>
      <c r="O318" s="102"/>
      <c r="P318" s="102"/>
      <c r="Q318" s="94">
        <f t="shared" si="10"/>
        <v>-94752.719999999972</v>
      </c>
      <c r="R318" s="95">
        <f t="shared" si="11"/>
        <v>812.78529595015573</v>
      </c>
    </row>
    <row r="319" spans="1:18" x14ac:dyDescent="0.35">
      <c r="A319" s="101">
        <v>10</v>
      </c>
      <c r="B319" s="102" t="s">
        <v>62</v>
      </c>
      <c r="C319" s="102" t="s">
        <v>37</v>
      </c>
      <c r="D319" s="102" t="s">
        <v>137</v>
      </c>
      <c r="E319" s="102" t="s">
        <v>38</v>
      </c>
      <c r="F319" s="102" t="s">
        <v>178</v>
      </c>
      <c r="G319" s="102" t="s">
        <v>931</v>
      </c>
      <c r="H319" s="103">
        <v>2908</v>
      </c>
      <c r="I319" s="101">
        <v>2</v>
      </c>
      <c r="J319" s="104">
        <f>อุดรธานี!F130</f>
        <v>258236.94</v>
      </c>
      <c r="K319" s="105">
        <f>อุดรธานี!AM130</f>
        <v>270485.42</v>
      </c>
      <c r="L319" s="106">
        <f>อุดรธานี!AN130</f>
        <v>1503216.6800000002</v>
      </c>
      <c r="M319" s="106">
        <f>อุดรธานี!AO130</f>
        <v>1518273.1400000001</v>
      </c>
      <c r="N319" s="102"/>
      <c r="O319" s="102"/>
      <c r="P319" s="102"/>
      <c r="Q319" s="94">
        <f t="shared" si="10"/>
        <v>-15056.459999999963</v>
      </c>
      <c r="R319" s="95">
        <f t="shared" si="11"/>
        <v>516.92458046767547</v>
      </c>
    </row>
    <row r="320" spans="1:18" x14ac:dyDescent="0.35">
      <c r="A320" s="101">
        <v>11</v>
      </c>
      <c r="B320" s="102" t="s">
        <v>62</v>
      </c>
      <c r="C320" s="102" t="s">
        <v>37</v>
      </c>
      <c r="D320" s="102" t="s">
        <v>137</v>
      </c>
      <c r="E320" s="102" t="s">
        <v>38</v>
      </c>
      <c r="F320" s="102" t="s">
        <v>178</v>
      </c>
      <c r="G320" s="102" t="s">
        <v>932</v>
      </c>
      <c r="H320" s="103">
        <v>3030</v>
      </c>
      <c r="I320" s="101">
        <v>3</v>
      </c>
      <c r="J320" s="104">
        <f>อุดรธานี!F131</f>
        <v>84210.64</v>
      </c>
      <c r="K320" s="105">
        <f>อุดรธานี!AM131</f>
        <v>25336.709999999992</v>
      </c>
      <c r="L320" s="106">
        <f>อุดรธานี!AN131</f>
        <v>1049053.3900000001</v>
      </c>
      <c r="M320" s="106">
        <f>อุดรธานี!AO131</f>
        <v>1216381.6499999999</v>
      </c>
      <c r="N320" s="102"/>
      <c r="O320" s="102"/>
      <c r="P320" s="102"/>
      <c r="Q320" s="94">
        <f t="shared" si="10"/>
        <v>-167328.25999999978</v>
      </c>
      <c r="R320" s="95">
        <f t="shared" si="11"/>
        <v>346.22224092409243</v>
      </c>
    </row>
    <row r="321" spans="1:18" s="113" customFormat="1" x14ac:dyDescent="0.35">
      <c r="A321" s="107">
        <v>10</v>
      </c>
      <c r="B321" s="108" t="s">
        <v>62</v>
      </c>
      <c r="C321" s="108"/>
      <c r="D321" s="108"/>
      <c r="E321" s="108" t="s">
        <v>75</v>
      </c>
      <c r="F321" s="108"/>
      <c r="G321" s="108" t="s">
        <v>325</v>
      </c>
      <c r="H321" s="114">
        <f>SUM(H310:H320)</f>
        <v>35704</v>
      </c>
      <c r="I321" s="107"/>
      <c r="J321" s="110">
        <f>SUM(J310:J320)</f>
        <v>3928675.4499999997</v>
      </c>
      <c r="K321" s="110">
        <f>SUM(K310:K320)</f>
        <v>3998605.79</v>
      </c>
      <c r="L321" s="110">
        <f>SUM(L310:L320)</f>
        <v>15305294.890000001</v>
      </c>
      <c r="M321" s="110">
        <f>SUM(M310:M320)</f>
        <v>15523175.58</v>
      </c>
      <c r="N321" s="108">
        <v>10</v>
      </c>
      <c r="O321" s="108">
        <v>10</v>
      </c>
      <c r="P321" s="108">
        <f>N321-O321</f>
        <v>0</v>
      </c>
      <c r="Q321" s="111">
        <f t="shared" si="10"/>
        <v>-217880.68999999948</v>
      </c>
      <c r="R321" s="112">
        <f>L321/H321</f>
        <v>428.67171437373963</v>
      </c>
    </row>
    <row r="322" spans="1:18" x14ac:dyDescent="0.35">
      <c r="A322" s="101">
        <v>1</v>
      </c>
      <c r="B322" s="102" t="s">
        <v>62</v>
      </c>
      <c r="C322" s="102" t="s">
        <v>326</v>
      </c>
      <c r="D322" s="102" t="s">
        <v>156</v>
      </c>
      <c r="E322" s="102" t="s">
        <v>47</v>
      </c>
      <c r="F322" s="102" t="s">
        <v>327</v>
      </c>
      <c r="G322" s="102" t="s">
        <v>328</v>
      </c>
      <c r="H322" s="103"/>
      <c r="I322" s="101"/>
      <c r="J322" s="104"/>
      <c r="K322" s="105"/>
      <c r="L322" s="106"/>
      <c r="M322" s="106"/>
      <c r="N322" s="102"/>
      <c r="O322" s="102"/>
      <c r="P322" s="102"/>
    </row>
    <row r="323" spans="1:18" x14ac:dyDescent="0.35">
      <c r="A323" s="101">
        <v>2</v>
      </c>
      <c r="B323" s="102" t="s">
        <v>62</v>
      </c>
      <c r="C323" s="102" t="s">
        <v>326</v>
      </c>
      <c r="D323" s="102" t="s">
        <v>156</v>
      </c>
      <c r="E323" s="102" t="s">
        <v>47</v>
      </c>
      <c r="F323" s="102" t="s">
        <v>178</v>
      </c>
      <c r="G323" s="102" t="s">
        <v>933</v>
      </c>
      <c r="H323" s="103">
        <v>8840</v>
      </c>
      <c r="I323" s="101">
        <v>5</v>
      </c>
      <c r="J323" s="104">
        <f>อุดรธานี!F132</f>
        <v>659748.6</v>
      </c>
      <c r="K323" s="105">
        <f>อุดรธานี!AM132</f>
        <v>687851.05</v>
      </c>
      <c r="L323" s="106">
        <f>อุดรธานี!AN132</f>
        <v>2800909.21</v>
      </c>
      <c r="M323" s="106">
        <f>อุดรธานี!AO132</f>
        <v>2580853.52</v>
      </c>
      <c r="N323" s="102"/>
      <c r="O323" s="102"/>
      <c r="P323" s="102"/>
      <c r="Q323" s="94">
        <f t="shared" si="10"/>
        <v>220055.68999999994</v>
      </c>
      <c r="R323" s="95">
        <f t="shared" si="11"/>
        <v>316.84493325791857</v>
      </c>
    </row>
    <row r="324" spans="1:18" x14ac:dyDescent="0.35">
      <c r="A324" s="101">
        <v>3</v>
      </c>
      <c r="B324" s="102" t="s">
        <v>62</v>
      </c>
      <c r="C324" s="102" t="s">
        <v>326</v>
      </c>
      <c r="D324" s="102" t="s">
        <v>156</v>
      </c>
      <c r="E324" s="102" t="s">
        <v>47</v>
      </c>
      <c r="F324" s="102" t="s">
        <v>178</v>
      </c>
      <c r="G324" s="102" t="s">
        <v>934</v>
      </c>
      <c r="H324" s="103">
        <v>4792</v>
      </c>
      <c r="I324" s="101">
        <v>4</v>
      </c>
      <c r="J324" s="104">
        <f>อุดรธานี!F133</f>
        <v>726439.69</v>
      </c>
      <c r="K324" s="105">
        <f>อุดรธานี!AM133</f>
        <v>866756.85</v>
      </c>
      <c r="L324" s="106">
        <f>อุดรธานี!AN133</f>
        <v>2136592.31</v>
      </c>
      <c r="M324" s="106">
        <f>อุดรธานี!AO133</f>
        <v>1715940.1800000002</v>
      </c>
      <c r="N324" s="102"/>
      <c r="O324" s="102"/>
      <c r="P324" s="102"/>
      <c r="Q324" s="94">
        <f t="shared" si="10"/>
        <v>420652.12999999989</v>
      </c>
      <c r="R324" s="95">
        <f t="shared" si="11"/>
        <v>445.86650876460772</v>
      </c>
    </row>
    <row r="325" spans="1:18" x14ac:dyDescent="0.35">
      <c r="A325" s="101">
        <v>4</v>
      </c>
      <c r="B325" s="102" t="s">
        <v>62</v>
      </c>
      <c r="C325" s="102" t="s">
        <v>326</v>
      </c>
      <c r="D325" s="102" t="s">
        <v>156</v>
      </c>
      <c r="E325" s="102" t="s">
        <v>47</v>
      </c>
      <c r="F325" s="102" t="s">
        <v>178</v>
      </c>
      <c r="G325" s="102" t="s">
        <v>935</v>
      </c>
      <c r="H325" s="103">
        <v>8494</v>
      </c>
      <c r="I325" s="101">
        <v>5</v>
      </c>
      <c r="J325" s="104">
        <f>อุดรธานี!F134</f>
        <v>725643.03</v>
      </c>
      <c r="K325" s="105">
        <f>อุดรธานี!AM134</f>
        <v>762182.43</v>
      </c>
      <c r="L325" s="106">
        <f>อุดรธานี!AN134</f>
        <v>3521031.34</v>
      </c>
      <c r="M325" s="106">
        <f>อุดรธานี!AO134</f>
        <v>3358547.8299999996</v>
      </c>
      <c r="N325" s="102"/>
      <c r="O325" s="102"/>
      <c r="P325" s="102"/>
      <c r="Q325" s="94">
        <f t="shared" si="10"/>
        <v>162483.51000000024</v>
      </c>
      <c r="R325" s="95">
        <f t="shared" si="11"/>
        <v>414.53159171179652</v>
      </c>
    </row>
    <row r="326" spans="1:18" x14ac:dyDescent="0.35">
      <c r="A326" s="101">
        <v>5</v>
      </c>
      <c r="B326" s="102" t="s">
        <v>62</v>
      </c>
      <c r="C326" s="102" t="s">
        <v>326</v>
      </c>
      <c r="D326" s="102" t="s">
        <v>156</v>
      </c>
      <c r="E326" s="102" t="s">
        <v>47</v>
      </c>
      <c r="F326" s="102" t="s">
        <v>178</v>
      </c>
      <c r="G326" s="102" t="s">
        <v>936</v>
      </c>
      <c r="H326" s="103">
        <v>6351</v>
      </c>
      <c r="I326" s="101">
        <v>5</v>
      </c>
      <c r="J326" s="104">
        <f>อุดรธานี!F135</f>
        <v>461621.35</v>
      </c>
      <c r="K326" s="105">
        <f>อุดรธานี!AM135</f>
        <v>619373.29</v>
      </c>
      <c r="L326" s="106">
        <f>อุดรธานี!AN135</f>
        <v>1907575.11</v>
      </c>
      <c r="M326" s="106">
        <f>อุดรธานี!AO135</f>
        <v>1677662.7899999998</v>
      </c>
      <c r="N326" s="102"/>
      <c r="O326" s="102"/>
      <c r="P326" s="102"/>
      <c r="Q326" s="94">
        <f t="shared" ref="Q326:Q389" si="12">L326-M326</f>
        <v>229912.3200000003</v>
      </c>
      <c r="R326" s="95">
        <f t="shared" ref="R326:R389" si="13">L326/H326</f>
        <v>300.35822862541335</v>
      </c>
    </row>
    <row r="327" spans="1:18" x14ac:dyDescent="0.35">
      <c r="A327" s="101">
        <v>6</v>
      </c>
      <c r="B327" s="102" t="s">
        <v>62</v>
      </c>
      <c r="C327" s="102" t="s">
        <v>326</v>
      </c>
      <c r="D327" s="102" t="s">
        <v>156</v>
      </c>
      <c r="E327" s="102" t="s">
        <v>47</v>
      </c>
      <c r="F327" s="102" t="s">
        <v>178</v>
      </c>
      <c r="G327" s="102" t="s">
        <v>937</v>
      </c>
      <c r="H327" s="103">
        <v>3830</v>
      </c>
      <c r="I327" s="101">
        <v>3</v>
      </c>
      <c r="J327" s="104">
        <f>อุดรธานี!F136</f>
        <v>558773.61</v>
      </c>
      <c r="K327" s="105">
        <f>อุดรธานี!AM136</f>
        <v>626619.96</v>
      </c>
      <c r="L327" s="106">
        <f>อุดรธานี!AN136</f>
        <v>1514854.69</v>
      </c>
      <c r="M327" s="106">
        <f>อุดรธานี!AO136</f>
        <v>1324238.9999999998</v>
      </c>
      <c r="N327" s="102"/>
      <c r="O327" s="102"/>
      <c r="P327" s="102"/>
      <c r="Q327" s="94">
        <f t="shared" si="12"/>
        <v>190615.69000000018</v>
      </c>
      <c r="R327" s="95">
        <f t="shared" si="13"/>
        <v>395.52341775456915</v>
      </c>
    </row>
    <row r="328" spans="1:18" x14ac:dyDescent="0.35">
      <c r="A328" s="101">
        <v>7</v>
      </c>
      <c r="B328" s="102" t="s">
        <v>62</v>
      </c>
      <c r="C328" s="102" t="s">
        <v>326</v>
      </c>
      <c r="D328" s="102" t="s">
        <v>156</v>
      </c>
      <c r="E328" s="102" t="s">
        <v>47</v>
      </c>
      <c r="F328" s="102" t="s">
        <v>178</v>
      </c>
      <c r="G328" s="102" t="s">
        <v>938</v>
      </c>
      <c r="H328" s="103">
        <v>7121</v>
      </c>
      <c r="I328" s="101">
        <v>5</v>
      </c>
      <c r="J328" s="104">
        <f>อุดรธานี!F137</f>
        <v>646241.89</v>
      </c>
      <c r="K328" s="105">
        <f>อุดรธานี!AM137</f>
        <v>1059929.02</v>
      </c>
      <c r="L328" s="106">
        <f>อุดรธานี!AN137</f>
        <v>3318657.79</v>
      </c>
      <c r="M328" s="106">
        <f>อุดรธานี!AO137</f>
        <v>2088193.3</v>
      </c>
      <c r="N328" s="102"/>
      <c r="O328" s="102"/>
      <c r="P328" s="102"/>
      <c r="Q328" s="94">
        <f t="shared" si="12"/>
        <v>1230464.49</v>
      </c>
      <c r="R328" s="95">
        <f t="shared" si="13"/>
        <v>466.0381673922202</v>
      </c>
    </row>
    <row r="329" spans="1:18" x14ac:dyDescent="0.35">
      <c r="A329" s="101">
        <v>8</v>
      </c>
      <c r="B329" s="102" t="s">
        <v>62</v>
      </c>
      <c r="C329" s="102" t="s">
        <v>326</v>
      </c>
      <c r="D329" s="102" t="s">
        <v>156</v>
      </c>
      <c r="E329" s="102" t="s">
        <v>47</v>
      </c>
      <c r="F329" s="102" t="s">
        <v>178</v>
      </c>
      <c r="G329" s="102" t="s">
        <v>939</v>
      </c>
      <c r="H329" s="103">
        <v>3156</v>
      </c>
      <c r="I329" s="101">
        <v>3</v>
      </c>
      <c r="J329" s="104">
        <f>อุดรธานี!F138</f>
        <v>538162.01</v>
      </c>
      <c r="K329" s="105">
        <f>อุดรธานี!AM138</f>
        <v>670971.67999999993</v>
      </c>
      <c r="L329" s="106">
        <f>อุดรธานี!AN138</f>
        <v>1924848.8199999998</v>
      </c>
      <c r="M329" s="106">
        <f>อุดรธานี!AO138</f>
        <v>1886395.55</v>
      </c>
      <c r="N329" s="102"/>
      <c r="O329" s="102"/>
      <c r="P329" s="102"/>
      <c r="Q329" s="94">
        <f t="shared" si="12"/>
        <v>38453.269999999786</v>
      </c>
      <c r="R329" s="95">
        <f t="shared" si="13"/>
        <v>609.90140050697084</v>
      </c>
    </row>
    <row r="330" spans="1:18" x14ac:dyDescent="0.35">
      <c r="A330" s="101">
        <v>9</v>
      </c>
      <c r="B330" s="102" t="s">
        <v>62</v>
      </c>
      <c r="C330" s="102" t="s">
        <v>326</v>
      </c>
      <c r="D330" s="102" t="s">
        <v>156</v>
      </c>
      <c r="E330" s="102" t="s">
        <v>47</v>
      </c>
      <c r="F330" s="102" t="s">
        <v>178</v>
      </c>
      <c r="G330" s="102" t="s">
        <v>940</v>
      </c>
      <c r="H330" s="103">
        <v>3445</v>
      </c>
      <c r="I330" s="101">
        <v>3</v>
      </c>
      <c r="J330" s="104">
        <f>อุดรธานี!F139</f>
        <v>386753.51</v>
      </c>
      <c r="K330" s="105">
        <f>อุดรธานี!AM139</f>
        <v>447940.49000000005</v>
      </c>
      <c r="L330" s="106">
        <f>อุดรธานี!AN139</f>
        <v>2172770.3200000003</v>
      </c>
      <c r="M330" s="106">
        <f>อุดรธานี!AO139</f>
        <v>2104800.14</v>
      </c>
      <c r="N330" s="102"/>
      <c r="O330" s="102"/>
      <c r="P330" s="102"/>
      <c r="Q330" s="94">
        <f t="shared" si="12"/>
        <v>67970.180000000168</v>
      </c>
      <c r="R330" s="95">
        <f t="shared" si="13"/>
        <v>630.70256023222066</v>
      </c>
    </row>
    <row r="331" spans="1:18" x14ac:dyDescent="0.35">
      <c r="A331" s="101">
        <v>10</v>
      </c>
      <c r="B331" s="102" t="s">
        <v>62</v>
      </c>
      <c r="C331" s="102" t="s">
        <v>326</v>
      </c>
      <c r="D331" s="102" t="s">
        <v>156</v>
      </c>
      <c r="E331" s="102" t="s">
        <v>47</v>
      </c>
      <c r="F331" s="102" t="s">
        <v>178</v>
      </c>
      <c r="G331" s="102" t="s">
        <v>941</v>
      </c>
      <c r="H331" s="103">
        <v>7922</v>
      </c>
      <c r="I331" s="101">
        <v>5</v>
      </c>
      <c r="J331" s="104">
        <f>อุดรธานี!F140</f>
        <v>740376.4</v>
      </c>
      <c r="K331" s="105">
        <f>อุดรธานี!AM140</f>
        <v>1038263.9100000001</v>
      </c>
      <c r="L331" s="106">
        <f>อุดรธานี!AN140</f>
        <v>2732897.17</v>
      </c>
      <c r="M331" s="106">
        <f>อุดรธานี!AO140</f>
        <v>2605738.6</v>
      </c>
      <c r="N331" s="102"/>
      <c r="O331" s="102"/>
      <c r="P331" s="102"/>
      <c r="Q331" s="94">
        <f t="shared" si="12"/>
        <v>127158.56999999983</v>
      </c>
      <c r="R331" s="95">
        <f t="shared" si="13"/>
        <v>344.97565892451399</v>
      </c>
    </row>
    <row r="332" spans="1:18" x14ac:dyDescent="0.35">
      <c r="A332" s="101">
        <v>11</v>
      </c>
      <c r="B332" s="102" t="s">
        <v>62</v>
      </c>
      <c r="C332" s="102" t="s">
        <v>326</v>
      </c>
      <c r="D332" s="102" t="s">
        <v>156</v>
      </c>
      <c r="E332" s="102" t="s">
        <v>47</v>
      </c>
      <c r="F332" s="102" t="s">
        <v>178</v>
      </c>
      <c r="G332" s="102" t="s">
        <v>942</v>
      </c>
      <c r="H332" s="103">
        <v>4222</v>
      </c>
      <c r="I332" s="101">
        <v>3</v>
      </c>
      <c r="J332" s="104">
        <f>อุดรธานี!F141</f>
        <v>597923.32999999996</v>
      </c>
      <c r="K332" s="105">
        <f>อุดรธานี!AM141</f>
        <v>802224.1399999999</v>
      </c>
      <c r="L332" s="106">
        <f>อุดรธานี!AN141</f>
        <v>2576939.92</v>
      </c>
      <c r="M332" s="106">
        <f>อุดรธานี!AO141</f>
        <v>2125375</v>
      </c>
      <c r="N332" s="102"/>
      <c r="O332" s="102"/>
      <c r="P332" s="102"/>
      <c r="Q332" s="94">
        <f t="shared" si="12"/>
        <v>451564.91999999993</v>
      </c>
      <c r="R332" s="95">
        <f t="shared" si="13"/>
        <v>610.36</v>
      </c>
    </row>
    <row r="333" spans="1:18" x14ac:dyDescent="0.35">
      <c r="A333" s="101">
        <v>12</v>
      </c>
      <c r="B333" s="102" t="s">
        <v>62</v>
      </c>
      <c r="C333" s="102" t="s">
        <v>326</v>
      </c>
      <c r="D333" s="102" t="s">
        <v>156</v>
      </c>
      <c r="E333" s="102" t="s">
        <v>47</v>
      </c>
      <c r="F333" s="102" t="s">
        <v>178</v>
      </c>
      <c r="G333" s="102" t="s">
        <v>943</v>
      </c>
      <c r="H333" s="103">
        <v>4359</v>
      </c>
      <c r="I333" s="101">
        <v>3</v>
      </c>
      <c r="J333" s="104">
        <f>อุดรธานี!F142</f>
        <v>451253.78</v>
      </c>
      <c r="K333" s="105">
        <f>อุดรธานี!AM142</f>
        <v>544925.57999999996</v>
      </c>
      <c r="L333" s="106">
        <f>อุดรธานี!AN142</f>
        <v>2688329.21</v>
      </c>
      <c r="M333" s="106">
        <f>อุดรธานี!AO142</f>
        <v>1691330.44</v>
      </c>
      <c r="N333" s="102"/>
      <c r="O333" s="102"/>
      <c r="P333" s="102"/>
      <c r="Q333" s="94">
        <f t="shared" si="12"/>
        <v>996998.77</v>
      </c>
      <c r="R333" s="95">
        <f t="shared" si="13"/>
        <v>616.73072034870381</v>
      </c>
    </row>
    <row r="334" spans="1:18" x14ac:dyDescent="0.35">
      <c r="A334" s="101">
        <v>13</v>
      </c>
      <c r="B334" s="102" t="s">
        <v>62</v>
      </c>
      <c r="C334" s="102" t="s">
        <v>326</v>
      </c>
      <c r="D334" s="102" t="s">
        <v>156</v>
      </c>
      <c r="E334" s="102" t="s">
        <v>47</v>
      </c>
      <c r="F334" s="102" t="s">
        <v>178</v>
      </c>
      <c r="G334" s="102" t="s">
        <v>944</v>
      </c>
      <c r="H334" s="103">
        <v>4175</v>
      </c>
      <c r="I334" s="101">
        <v>3</v>
      </c>
      <c r="J334" s="104">
        <f>อุดรธานี!F143</f>
        <v>501227.81</v>
      </c>
      <c r="K334" s="105">
        <f>อุดรธานี!AM143</f>
        <v>635274.55000000005</v>
      </c>
      <c r="L334" s="106">
        <f>อุดรธานี!AN143</f>
        <v>1976443.55</v>
      </c>
      <c r="M334" s="106">
        <f>อุดรธานี!AO143</f>
        <v>1752456.66</v>
      </c>
      <c r="N334" s="102"/>
      <c r="O334" s="102"/>
      <c r="P334" s="102"/>
      <c r="Q334" s="94">
        <f t="shared" si="12"/>
        <v>223986.89000000013</v>
      </c>
      <c r="R334" s="95">
        <f t="shared" si="13"/>
        <v>473.39965269461078</v>
      </c>
    </row>
    <row r="335" spans="1:18" x14ac:dyDescent="0.35">
      <c r="A335" s="101">
        <v>14</v>
      </c>
      <c r="B335" s="102" t="s">
        <v>62</v>
      </c>
      <c r="C335" s="102" t="s">
        <v>326</v>
      </c>
      <c r="D335" s="102" t="s">
        <v>156</v>
      </c>
      <c r="E335" s="102" t="s">
        <v>47</v>
      </c>
      <c r="F335" s="102" t="s">
        <v>178</v>
      </c>
      <c r="G335" s="102" t="s">
        <v>945</v>
      </c>
      <c r="H335" s="103">
        <v>2620</v>
      </c>
      <c r="I335" s="101">
        <v>2</v>
      </c>
      <c r="J335" s="104">
        <f>อุดรธานี!F144</f>
        <v>314664.24</v>
      </c>
      <c r="K335" s="105">
        <f>อุดรธานี!AM144</f>
        <v>374601.31</v>
      </c>
      <c r="L335" s="106">
        <f>อุดรธานี!AN144</f>
        <v>1603331.88</v>
      </c>
      <c r="M335" s="106">
        <f>อุดรธานี!AO144</f>
        <v>1492563.2500000002</v>
      </c>
      <c r="N335" s="102"/>
      <c r="O335" s="102"/>
      <c r="P335" s="102"/>
      <c r="Q335" s="94">
        <f t="shared" si="12"/>
        <v>110768.62999999966</v>
      </c>
      <c r="R335" s="95">
        <f t="shared" si="13"/>
        <v>611.95873282442744</v>
      </c>
    </row>
    <row r="336" spans="1:18" x14ac:dyDescent="0.35">
      <c r="A336" s="101">
        <v>15</v>
      </c>
      <c r="B336" s="102" t="s">
        <v>62</v>
      </c>
      <c r="C336" s="102" t="s">
        <v>326</v>
      </c>
      <c r="D336" s="102" t="s">
        <v>156</v>
      </c>
      <c r="E336" s="102" t="s">
        <v>47</v>
      </c>
      <c r="F336" s="102" t="s">
        <v>178</v>
      </c>
      <c r="G336" s="102" t="s">
        <v>946</v>
      </c>
      <c r="H336" s="103">
        <v>5100</v>
      </c>
      <c r="I336" s="101">
        <v>4</v>
      </c>
      <c r="J336" s="104">
        <f>อุดรธานี!F145</f>
        <v>402161.16</v>
      </c>
      <c r="K336" s="105">
        <f>อุดรธานี!AM145</f>
        <v>642159.76</v>
      </c>
      <c r="L336" s="106">
        <f>อุดรธานี!AN145</f>
        <v>2539036.2599999998</v>
      </c>
      <c r="M336" s="106">
        <f>อุดรธานี!AO145</f>
        <v>2425196.91</v>
      </c>
      <c r="N336" s="102"/>
      <c r="O336" s="102"/>
      <c r="P336" s="102"/>
      <c r="Q336" s="94">
        <f t="shared" si="12"/>
        <v>113839.34999999963</v>
      </c>
      <c r="R336" s="95">
        <f t="shared" si="13"/>
        <v>497.85024705882347</v>
      </c>
    </row>
    <row r="337" spans="1:18" x14ac:dyDescent="0.35">
      <c r="A337" s="101">
        <v>16</v>
      </c>
      <c r="B337" s="102" t="s">
        <v>62</v>
      </c>
      <c r="C337" s="102" t="s">
        <v>326</v>
      </c>
      <c r="D337" s="102" t="s">
        <v>156</v>
      </c>
      <c r="E337" s="102" t="s">
        <v>47</v>
      </c>
      <c r="F337" s="102" t="s">
        <v>178</v>
      </c>
      <c r="G337" s="102" t="s">
        <v>947</v>
      </c>
      <c r="H337" s="103">
        <v>7114</v>
      </c>
      <c r="I337" s="101">
        <v>5</v>
      </c>
      <c r="J337" s="104">
        <f>อุดรธานี!F146</f>
        <v>657714.88</v>
      </c>
      <c r="K337" s="105">
        <f>อุดรธานี!AM146</f>
        <v>778987.70000000007</v>
      </c>
      <c r="L337" s="106">
        <f>อุดรธานี!AN146</f>
        <v>2634143.7800000003</v>
      </c>
      <c r="M337" s="106">
        <f>อุดรธานี!AO146</f>
        <v>2256053.7000000002</v>
      </c>
      <c r="N337" s="102"/>
      <c r="O337" s="102"/>
      <c r="P337" s="102"/>
      <c r="Q337" s="94">
        <f t="shared" si="12"/>
        <v>378090.08000000007</v>
      </c>
      <c r="R337" s="95">
        <f t="shared" si="13"/>
        <v>370.27604441945465</v>
      </c>
    </row>
    <row r="338" spans="1:18" s="113" customFormat="1" x14ac:dyDescent="0.35">
      <c r="A338" s="107">
        <v>11</v>
      </c>
      <c r="B338" s="108" t="s">
        <v>62</v>
      </c>
      <c r="C338" s="108"/>
      <c r="D338" s="108"/>
      <c r="E338" s="108" t="s">
        <v>75</v>
      </c>
      <c r="F338" s="108"/>
      <c r="G338" s="108" t="s">
        <v>329</v>
      </c>
      <c r="H338" s="114">
        <f>SUM(H322:H337)</f>
        <v>81541</v>
      </c>
      <c r="I338" s="107"/>
      <c r="J338" s="110">
        <f>SUM(J322:J337)</f>
        <v>8368705.290000001</v>
      </c>
      <c r="K338" s="110">
        <f>SUM(K322:K337)</f>
        <v>10558061.719999999</v>
      </c>
      <c r="L338" s="110">
        <f>SUM(L322:L337)</f>
        <v>36048361.359999999</v>
      </c>
      <c r="M338" s="110">
        <f>SUM(M322:M337)</f>
        <v>31085346.870000001</v>
      </c>
      <c r="N338" s="108">
        <v>15</v>
      </c>
      <c r="O338" s="108">
        <v>15</v>
      </c>
      <c r="P338" s="108">
        <f>N338-O338</f>
        <v>0</v>
      </c>
      <c r="Q338" s="111">
        <f t="shared" si="12"/>
        <v>4963014.4899999984</v>
      </c>
      <c r="R338" s="112">
        <f>L338/H338</f>
        <v>442.08878183981062</v>
      </c>
    </row>
    <row r="339" spans="1:18" x14ac:dyDescent="0.35">
      <c r="A339" s="101">
        <v>1</v>
      </c>
      <c r="B339" s="102" t="s">
        <v>62</v>
      </c>
      <c r="C339" s="102" t="s">
        <v>330</v>
      </c>
      <c r="D339" s="102" t="s">
        <v>141</v>
      </c>
      <c r="E339" s="102" t="s">
        <v>48</v>
      </c>
      <c r="F339" s="102" t="s">
        <v>208</v>
      </c>
      <c r="G339" s="102" t="s">
        <v>331</v>
      </c>
      <c r="H339" s="103"/>
      <c r="I339" s="101"/>
      <c r="J339" s="104"/>
      <c r="K339" s="105"/>
      <c r="L339" s="106"/>
      <c r="M339" s="106"/>
      <c r="N339" s="102"/>
      <c r="O339" s="102"/>
      <c r="P339" s="102"/>
    </row>
    <row r="340" spans="1:18" x14ac:dyDescent="0.35">
      <c r="A340" s="101">
        <v>2</v>
      </c>
      <c r="B340" s="102" t="s">
        <v>62</v>
      </c>
      <c r="C340" s="102" t="s">
        <v>330</v>
      </c>
      <c r="D340" s="102" t="s">
        <v>141</v>
      </c>
      <c r="E340" s="102" t="s">
        <v>48</v>
      </c>
      <c r="F340" s="102" t="s">
        <v>178</v>
      </c>
      <c r="G340" s="102" t="s">
        <v>948</v>
      </c>
      <c r="H340" s="103">
        <v>3260</v>
      </c>
      <c r="I340" s="101">
        <v>3</v>
      </c>
      <c r="J340" s="104">
        <f>อุดรธานี!F147</f>
        <v>346591.31</v>
      </c>
      <c r="K340" s="105">
        <f>อุดรธานี!AM147</f>
        <v>903406.65</v>
      </c>
      <c r="L340" s="106">
        <f>อุดรธานี!AN147</f>
        <v>1785871.1300000001</v>
      </c>
      <c r="M340" s="106">
        <f>อุดรธานี!AO147</f>
        <v>1859096</v>
      </c>
      <c r="N340" s="102"/>
      <c r="O340" s="102"/>
      <c r="P340" s="102"/>
      <c r="Q340" s="94">
        <f t="shared" si="12"/>
        <v>-73224.869999999879</v>
      </c>
      <c r="R340" s="95">
        <f t="shared" si="13"/>
        <v>547.81323006134971</v>
      </c>
    </row>
    <row r="341" spans="1:18" x14ac:dyDescent="0.35">
      <c r="A341" s="101">
        <v>3</v>
      </c>
      <c r="B341" s="102" t="s">
        <v>62</v>
      </c>
      <c r="C341" s="102" t="s">
        <v>330</v>
      </c>
      <c r="D341" s="102" t="s">
        <v>141</v>
      </c>
      <c r="E341" s="102" t="s">
        <v>48</v>
      </c>
      <c r="F341" s="102" t="s">
        <v>178</v>
      </c>
      <c r="G341" s="102" t="s">
        <v>949</v>
      </c>
      <c r="H341" s="103">
        <v>5443</v>
      </c>
      <c r="I341" s="101">
        <v>4</v>
      </c>
      <c r="J341" s="104">
        <f>อุดรธานี!F148</f>
        <v>1675753.28</v>
      </c>
      <c r="K341" s="105">
        <f>อุดรธานี!AM148</f>
        <v>1677735.85</v>
      </c>
      <c r="L341" s="106">
        <f>อุดรธานี!AN148</f>
        <v>2706642.96</v>
      </c>
      <c r="M341" s="106">
        <f>อุดรธานี!AO148</f>
        <v>2030151.76</v>
      </c>
      <c r="N341" s="102"/>
      <c r="O341" s="102"/>
      <c r="P341" s="102"/>
      <c r="Q341" s="94">
        <f t="shared" si="12"/>
        <v>676491.2</v>
      </c>
      <c r="R341" s="95">
        <f t="shared" si="13"/>
        <v>497.27043174719824</v>
      </c>
    </row>
    <row r="342" spans="1:18" x14ac:dyDescent="0.35">
      <c r="A342" s="101">
        <v>4</v>
      </c>
      <c r="B342" s="102" t="s">
        <v>62</v>
      </c>
      <c r="C342" s="102" t="s">
        <v>330</v>
      </c>
      <c r="D342" s="102" t="s">
        <v>141</v>
      </c>
      <c r="E342" s="102" t="s">
        <v>48</v>
      </c>
      <c r="F342" s="102" t="s">
        <v>178</v>
      </c>
      <c r="G342" s="102" t="s">
        <v>950</v>
      </c>
      <c r="H342" s="103">
        <v>2005</v>
      </c>
      <c r="I342" s="101">
        <v>2</v>
      </c>
      <c r="J342" s="104">
        <f>อุดรธานี!F149</f>
        <v>794972.98</v>
      </c>
      <c r="K342" s="105">
        <f>อุดรธานี!AM149</f>
        <v>812136.85</v>
      </c>
      <c r="L342" s="106">
        <f>อุดรธานี!AN149</f>
        <v>2145944.4700000002</v>
      </c>
      <c r="M342" s="106">
        <f>อุดรธานี!AO149</f>
        <v>1962110.56</v>
      </c>
      <c r="N342" s="102"/>
      <c r="O342" s="102"/>
      <c r="P342" s="102"/>
      <c r="Q342" s="94">
        <f t="shared" si="12"/>
        <v>183833.91000000015</v>
      </c>
      <c r="R342" s="95">
        <f t="shared" si="13"/>
        <v>1070.2964937655861</v>
      </c>
    </row>
    <row r="343" spans="1:18" x14ac:dyDescent="0.35">
      <c r="A343" s="101">
        <v>5</v>
      </c>
      <c r="B343" s="102" t="s">
        <v>62</v>
      </c>
      <c r="C343" s="102" t="s">
        <v>330</v>
      </c>
      <c r="D343" s="102" t="s">
        <v>141</v>
      </c>
      <c r="E343" s="102" t="s">
        <v>48</v>
      </c>
      <c r="F343" s="102" t="s">
        <v>178</v>
      </c>
      <c r="G343" s="102" t="s">
        <v>951</v>
      </c>
      <c r="H343" s="103">
        <v>5609</v>
      </c>
      <c r="I343" s="101">
        <v>4</v>
      </c>
      <c r="J343" s="104">
        <f>อุดรธานี!F150</f>
        <v>1262912.78</v>
      </c>
      <c r="K343" s="105">
        <f>อุดรธานี!AM150</f>
        <v>1430991.67</v>
      </c>
      <c r="L343" s="106">
        <f>อุดรธานี!AN150</f>
        <v>2706258.33</v>
      </c>
      <c r="M343" s="106">
        <f>อุดรธานี!AO150</f>
        <v>2507021.9500000002</v>
      </c>
      <c r="N343" s="102"/>
      <c r="O343" s="102"/>
      <c r="P343" s="102"/>
      <c r="Q343" s="94">
        <f t="shared" si="12"/>
        <v>199236.37999999989</v>
      </c>
      <c r="R343" s="95">
        <f t="shared" si="13"/>
        <v>482.48499376002854</v>
      </c>
    </row>
    <row r="344" spans="1:18" x14ac:dyDescent="0.35">
      <c r="A344" s="101">
        <v>6</v>
      </c>
      <c r="B344" s="102" t="s">
        <v>62</v>
      </c>
      <c r="C344" s="102" t="s">
        <v>330</v>
      </c>
      <c r="D344" s="102" t="s">
        <v>141</v>
      </c>
      <c r="E344" s="102" t="s">
        <v>48</v>
      </c>
      <c r="F344" s="102" t="s">
        <v>178</v>
      </c>
      <c r="G344" s="102" t="s">
        <v>952</v>
      </c>
      <c r="H344" s="103">
        <v>3391</v>
      </c>
      <c r="I344" s="101">
        <v>3</v>
      </c>
      <c r="J344" s="104">
        <f>อุดรธานี!F151</f>
        <v>1119441.6399999999</v>
      </c>
      <c r="K344" s="105">
        <f>อุดรธานี!AM151</f>
        <v>1094072.57</v>
      </c>
      <c r="L344" s="106">
        <f>อุดรธานี!AN151</f>
        <v>2557940.7200000002</v>
      </c>
      <c r="M344" s="106">
        <f>อุดรธานี!AO151</f>
        <v>2211272.54</v>
      </c>
      <c r="N344" s="102"/>
      <c r="O344" s="102"/>
      <c r="P344" s="102"/>
      <c r="Q344" s="94">
        <f t="shared" si="12"/>
        <v>346668.18000000017</v>
      </c>
      <c r="R344" s="95">
        <f t="shared" si="13"/>
        <v>754.33226776762024</v>
      </c>
    </row>
    <row r="345" spans="1:18" x14ac:dyDescent="0.35">
      <c r="A345" s="101">
        <v>7</v>
      </c>
      <c r="B345" s="102" t="s">
        <v>62</v>
      </c>
      <c r="C345" s="102" t="s">
        <v>330</v>
      </c>
      <c r="D345" s="102" t="s">
        <v>141</v>
      </c>
      <c r="E345" s="102" t="s">
        <v>48</v>
      </c>
      <c r="F345" s="102" t="s">
        <v>178</v>
      </c>
      <c r="G345" s="102" t="s">
        <v>953</v>
      </c>
      <c r="H345" s="103">
        <v>4086</v>
      </c>
      <c r="I345" s="101">
        <v>3</v>
      </c>
      <c r="J345" s="104">
        <f>อุดรธานี!F152</f>
        <v>835700.45</v>
      </c>
      <c r="K345" s="105">
        <f>อุดรธานี!AM152</f>
        <v>821575.2699999999</v>
      </c>
      <c r="L345" s="106">
        <f>อุดรธานี!AN152</f>
        <v>2158860.9299999997</v>
      </c>
      <c r="M345" s="106">
        <f>อุดรธานี!AO152</f>
        <v>1817442.01</v>
      </c>
      <c r="N345" s="102"/>
      <c r="O345" s="102"/>
      <c r="P345" s="102"/>
      <c r="Q345" s="94">
        <f t="shared" si="12"/>
        <v>341418.91999999969</v>
      </c>
      <c r="R345" s="95">
        <f t="shared" si="13"/>
        <v>528.35558737151246</v>
      </c>
    </row>
    <row r="346" spans="1:18" x14ac:dyDescent="0.35">
      <c r="A346" s="101">
        <v>8</v>
      </c>
      <c r="B346" s="102" t="s">
        <v>62</v>
      </c>
      <c r="C346" s="102" t="s">
        <v>330</v>
      </c>
      <c r="D346" s="102" t="s">
        <v>141</v>
      </c>
      <c r="E346" s="102" t="s">
        <v>48</v>
      </c>
      <c r="F346" s="102" t="s">
        <v>178</v>
      </c>
      <c r="G346" s="102" t="s">
        <v>954</v>
      </c>
      <c r="H346" s="103">
        <v>4501</v>
      </c>
      <c r="I346" s="101">
        <v>4</v>
      </c>
      <c r="J346" s="104">
        <f>อุดรธานี!F153</f>
        <v>430411</v>
      </c>
      <c r="K346" s="105">
        <f>อุดรธานี!AM153</f>
        <v>877734.8</v>
      </c>
      <c r="L346" s="106">
        <f>อุดรธานี!AN153</f>
        <v>2315494.0700000003</v>
      </c>
      <c r="M346" s="106">
        <f>อุดรธานี!AO153</f>
        <v>2438101.46</v>
      </c>
      <c r="N346" s="102"/>
      <c r="O346" s="102"/>
      <c r="P346" s="102"/>
      <c r="Q346" s="94">
        <f t="shared" si="12"/>
        <v>-122607.38999999966</v>
      </c>
      <c r="R346" s="95">
        <f t="shared" si="13"/>
        <v>514.43991779604539</v>
      </c>
    </row>
    <row r="347" spans="1:18" x14ac:dyDescent="0.35">
      <c r="A347" s="101">
        <v>9</v>
      </c>
      <c r="B347" s="102" t="s">
        <v>62</v>
      </c>
      <c r="C347" s="102" t="s">
        <v>330</v>
      </c>
      <c r="D347" s="102" t="s">
        <v>141</v>
      </c>
      <c r="E347" s="102" t="s">
        <v>48</v>
      </c>
      <c r="F347" s="102" t="s">
        <v>178</v>
      </c>
      <c r="G347" s="102" t="s">
        <v>955</v>
      </c>
      <c r="H347" s="103">
        <v>4158</v>
      </c>
      <c r="I347" s="101">
        <v>3</v>
      </c>
      <c r="J347" s="104">
        <f>อุดรธานี!F154</f>
        <v>515836.46</v>
      </c>
      <c r="K347" s="105">
        <f>อุดรธานี!AM154</f>
        <v>527738.74</v>
      </c>
      <c r="L347" s="106">
        <f>อุดรธานี!AN154</f>
        <v>1160514.3500000001</v>
      </c>
      <c r="M347" s="106">
        <f>อุดรธานี!AO154</f>
        <v>1405063.1600000001</v>
      </c>
      <c r="N347" s="102"/>
      <c r="O347" s="102"/>
      <c r="P347" s="102"/>
      <c r="Q347" s="94">
        <f t="shared" si="12"/>
        <v>-244548.81000000006</v>
      </c>
      <c r="R347" s="95">
        <f t="shared" si="13"/>
        <v>279.10398027898032</v>
      </c>
    </row>
    <row r="348" spans="1:18" x14ac:dyDescent="0.35">
      <c r="A348" s="101">
        <v>10</v>
      </c>
      <c r="B348" s="102" t="s">
        <v>62</v>
      </c>
      <c r="C348" s="102" t="s">
        <v>330</v>
      </c>
      <c r="D348" s="102" t="s">
        <v>141</v>
      </c>
      <c r="E348" s="102" t="s">
        <v>48</v>
      </c>
      <c r="F348" s="102" t="s">
        <v>178</v>
      </c>
      <c r="G348" s="102" t="s">
        <v>956</v>
      </c>
      <c r="H348" s="103">
        <v>3908</v>
      </c>
      <c r="I348" s="101">
        <v>3</v>
      </c>
      <c r="J348" s="104">
        <f>อุดรธานี!F155</f>
        <v>168658.76</v>
      </c>
      <c r="K348" s="105">
        <f>อุดรธานี!AM155</f>
        <v>368869.36</v>
      </c>
      <c r="L348" s="106">
        <f>อุดรธานี!AN155</f>
        <v>2154845.21</v>
      </c>
      <c r="M348" s="106">
        <f>อุดรธานี!AO155</f>
        <v>2270576.2400000002</v>
      </c>
      <c r="N348" s="102"/>
      <c r="O348" s="102"/>
      <c r="P348" s="102"/>
      <c r="Q348" s="94">
        <f t="shared" si="12"/>
        <v>-115731.03000000026</v>
      </c>
      <c r="R348" s="95">
        <f t="shared" si="13"/>
        <v>551.39334953940636</v>
      </c>
    </row>
    <row r="349" spans="1:18" x14ac:dyDescent="0.35">
      <c r="A349" s="101">
        <v>11</v>
      </c>
      <c r="B349" s="102" t="s">
        <v>62</v>
      </c>
      <c r="C349" s="102" t="s">
        <v>330</v>
      </c>
      <c r="D349" s="102" t="s">
        <v>141</v>
      </c>
      <c r="E349" s="102" t="s">
        <v>48</v>
      </c>
      <c r="F349" s="102" t="s">
        <v>178</v>
      </c>
      <c r="G349" s="102" t="s">
        <v>957</v>
      </c>
      <c r="H349" s="103">
        <v>3711</v>
      </c>
      <c r="I349" s="101">
        <v>3</v>
      </c>
      <c r="J349" s="104">
        <f>อุดรธานี!F156</f>
        <v>576237.21</v>
      </c>
      <c r="K349" s="105">
        <f>อุดรธานี!AM156</f>
        <v>736810.11999999988</v>
      </c>
      <c r="L349" s="106">
        <f>อุดรธานี!AN156</f>
        <v>1332702.5</v>
      </c>
      <c r="M349" s="106">
        <f>อุดรธานี!AO156</f>
        <v>1511742.8000000003</v>
      </c>
      <c r="N349" s="102"/>
      <c r="O349" s="102"/>
      <c r="P349" s="102"/>
      <c r="Q349" s="94">
        <f t="shared" si="12"/>
        <v>-179040.30000000028</v>
      </c>
      <c r="R349" s="95">
        <f t="shared" si="13"/>
        <v>359.12220425761251</v>
      </c>
    </row>
    <row r="350" spans="1:18" x14ac:dyDescent="0.35">
      <c r="A350" s="101">
        <v>12</v>
      </c>
      <c r="B350" s="102" t="s">
        <v>62</v>
      </c>
      <c r="C350" s="102" t="s">
        <v>330</v>
      </c>
      <c r="D350" s="102" t="s">
        <v>141</v>
      </c>
      <c r="E350" s="102" t="s">
        <v>48</v>
      </c>
      <c r="F350" s="102" t="s">
        <v>178</v>
      </c>
      <c r="G350" s="102" t="s">
        <v>958</v>
      </c>
      <c r="H350" s="103">
        <v>6818</v>
      </c>
      <c r="I350" s="101">
        <v>5</v>
      </c>
      <c r="J350" s="104">
        <f>อุดรธานี!F157</f>
        <v>851817.27</v>
      </c>
      <c r="K350" s="105">
        <f>อุดรธานี!AM157</f>
        <v>1190394.25</v>
      </c>
      <c r="L350" s="106">
        <f>อุดรธานี!AN157</f>
        <v>2667982.98</v>
      </c>
      <c r="M350" s="106">
        <f>อุดรธานี!AO157</f>
        <v>2599071.09</v>
      </c>
      <c r="N350" s="102"/>
      <c r="O350" s="102"/>
      <c r="P350" s="102"/>
      <c r="Q350" s="94">
        <f t="shared" si="12"/>
        <v>68911.89000000013</v>
      </c>
      <c r="R350" s="95">
        <f t="shared" si="13"/>
        <v>391.3146054561455</v>
      </c>
    </row>
    <row r="351" spans="1:18" x14ac:dyDescent="0.35">
      <c r="A351" s="101">
        <v>13</v>
      </c>
      <c r="B351" s="102" t="s">
        <v>62</v>
      </c>
      <c r="C351" s="102" t="s">
        <v>330</v>
      </c>
      <c r="D351" s="102" t="s">
        <v>141</v>
      </c>
      <c r="E351" s="102" t="s">
        <v>48</v>
      </c>
      <c r="F351" s="102" t="s">
        <v>178</v>
      </c>
      <c r="G351" s="102" t="s">
        <v>959</v>
      </c>
      <c r="H351" s="103">
        <v>4682</v>
      </c>
      <c r="I351" s="101">
        <v>4</v>
      </c>
      <c r="J351" s="104">
        <f>อุดรธานี!F158</f>
        <v>750002.42</v>
      </c>
      <c r="K351" s="105">
        <f>อุดรธานี!AM158</f>
        <v>736907.79</v>
      </c>
      <c r="L351" s="106">
        <f>อุดรธานี!AN158</f>
        <v>2142922.63</v>
      </c>
      <c r="M351" s="106">
        <f>อุดรธานี!AO158</f>
        <v>2019904.45</v>
      </c>
      <c r="N351" s="102"/>
      <c r="O351" s="102"/>
      <c r="P351" s="102"/>
      <c r="Q351" s="94">
        <f t="shared" si="12"/>
        <v>123018.17999999993</v>
      </c>
      <c r="R351" s="95">
        <f t="shared" si="13"/>
        <v>457.69385519008966</v>
      </c>
    </row>
    <row r="352" spans="1:18" x14ac:dyDescent="0.35">
      <c r="A352" s="101">
        <v>14</v>
      </c>
      <c r="B352" s="102" t="s">
        <v>62</v>
      </c>
      <c r="C352" s="102" t="s">
        <v>330</v>
      </c>
      <c r="D352" s="102" t="s">
        <v>141</v>
      </c>
      <c r="E352" s="102" t="s">
        <v>48</v>
      </c>
      <c r="F352" s="102" t="s">
        <v>178</v>
      </c>
      <c r="G352" s="102" t="s">
        <v>960</v>
      </c>
      <c r="H352" s="103">
        <v>2270</v>
      </c>
      <c r="I352" s="101">
        <v>2</v>
      </c>
      <c r="J352" s="104">
        <f>อุดรธานี!F159</f>
        <v>495506.85</v>
      </c>
      <c r="K352" s="105">
        <f>อุดรธานี!AM159</f>
        <v>581720.29</v>
      </c>
      <c r="L352" s="106">
        <f>อุดรธานี!AN159</f>
        <v>1792337.48</v>
      </c>
      <c r="M352" s="106">
        <f>อุดรธานี!AO159</f>
        <v>1601746.72</v>
      </c>
      <c r="N352" s="102"/>
      <c r="O352" s="102"/>
      <c r="P352" s="102"/>
      <c r="Q352" s="94">
        <f t="shared" si="12"/>
        <v>190590.76</v>
      </c>
      <c r="R352" s="95">
        <f t="shared" si="13"/>
        <v>789.57598237885463</v>
      </c>
    </row>
    <row r="353" spans="1:18" x14ac:dyDescent="0.35">
      <c r="A353" s="101">
        <v>15</v>
      </c>
      <c r="B353" s="102" t="s">
        <v>62</v>
      </c>
      <c r="C353" s="102" t="s">
        <v>330</v>
      </c>
      <c r="D353" s="102" t="s">
        <v>141</v>
      </c>
      <c r="E353" s="102" t="s">
        <v>48</v>
      </c>
      <c r="F353" s="102" t="s">
        <v>178</v>
      </c>
      <c r="G353" s="102" t="s">
        <v>961</v>
      </c>
      <c r="H353" s="103">
        <v>3246</v>
      </c>
      <c r="I353" s="101">
        <v>3</v>
      </c>
      <c r="J353" s="104">
        <f>อุดรธานี!F160</f>
        <v>698069.89</v>
      </c>
      <c r="K353" s="105">
        <f>อุดรธานี!AM160</f>
        <v>985770.13000000012</v>
      </c>
      <c r="L353" s="106">
        <f>อุดรธานี!AN160</f>
        <v>1707125.52</v>
      </c>
      <c r="M353" s="106">
        <f>อุดรธานี!AO160</f>
        <v>1492953.31</v>
      </c>
      <c r="N353" s="102"/>
      <c r="O353" s="102"/>
      <c r="P353" s="102"/>
      <c r="Q353" s="94">
        <f t="shared" si="12"/>
        <v>214172.20999999996</v>
      </c>
      <c r="R353" s="95">
        <f t="shared" si="13"/>
        <v>525.91667282809613</v>
      </c>
    </row>
    <row r="354" spans="1:18" x14ac:dyDescent="0.35">
      <c r="A354" s="101">
        <v>16</v>
      </c>
      <c r="B354" s="102" t="s">
        <v>62</v>
      </c>
      <c r="C354" s="102" t="s">
        <v>330</v>
      </c>
      <c r="D354" s="102" t="s">
        <v>141</v>
      </c>
      <c r="E354" s="102" t="s">
        <v>48</v>
      </c>
      <c r="F354" s="102" t="s">
        <v>178</v>
      </c>
      <c r="G354" s="102" t="s">
        <v>962</v>
      </c>
      <c r="H354" s="103">
        <v>2523</v>
      </c>
      <c r="I354" s="101">
        <v>2</v>
      </c>
      <c r="J354" s="104">
        <f>อุดรธานี!F161</f>
        <v>745127.86</v>
      </c>
      <c r="K354" s="105">
        <f>อุดรธานี!AM161</f>
        <v>669888.25</v>
      </c>
      <c r="L354" s="106">
        <f>อุดรธานี!AN161</f>
        <v>1483557.91</v>
      </c>
      <c r="M354" s="106">
        <f>อุดรธานี!AO161</f>
        <v>1483668.2999999998</v>
      </c>
      <c r="N354" s="102"/>
      <c r="O354" s="102"/>
      <c r="P354" s="102"/>
      <c r="Q354" s="94">
        <f t="shared" si="12"/>
        <v>-110.38999999989755</v>
      </c>
      <c r="R354" s="95">
        <f t="shared" si="13"/>
        <v>588.01344034879105</v>
      </c>
    </row>
    <row r="355" spans="1:18" x14ac:dyDescent="0.35">
      <c r="A355" s="101">
        <v>17</v>
      </c>
      <c r="B355" s="102" t="s">
        <v>62</v>
      </c>
      <c r="C355" s="102" t="s">
        <v>330</v>
      </c>
      <c r="D355" s="102" t="s">
        <v>141</v>
      </c>
      <c r="E355" s="102" t="s">
        <v>48</v>
      </c>
      <c r="F355" s="102" t="s">
        <v>178</v>
      </c>
      <c r="G355" s="102" t="s">
        <v>963</v>
      </c>
      <c r="H355" s="103">
        <v>3997</v>
      </c>
      <c r="I355" s="101">
        <v>3</v>
      </c>
      <c r="J355" s="104">
        <f>อุดรธานี!F162</f>
        <v>801528.35</v>
      </c>
      <c r="K355" s="105">
        <f>อุดรธานี!AM162</f>
        <v>807210.49</v>
      </c>
      <c r="L355" s="106">
        <f>อุดรธานี!AN162</f>
        <v>1965590.67</v>
      </c>
      <c r="M355" s="106">
        <f>อุดรธานี!AO162</f>
        <v>1830974.14</v>
      </c>
      <c r="N355" s="102"/>
      <c r="O355" s="102"/>
      <c r="P355" s="102"/>
      <c r="Q355" s="94">
        <f t="shared" si="12"/>
        <v>134616.53000000003</v>
      </c>
      <c r="R355" s="95">
        <f t="shared" si="13"/>
        <v>491.76649236927693</v>
      </c>
    </row>
    <row r="356" spans="1:18" x14ac:dyDescent="0.35">
      <c r="A356" s="101">
        <v>18</v>
      </c>
      <c r="B356" s="102" t="s">
        <v>62</v>
      </c>
      <c r="C356" s="102" t="s">
        <v>330</v>
      </c>
      <c r="D356" s="102" t="s">
        <v>141</v>
      </c>
      <c r="E356" s="102" t="s">
        <v>48</v>
      </c>
      <c r="F356" s="102" t="s">
        <v>178</v>
      </c>
      <c r="G356" s="102" t="s">
        <v>964</v>
      </c>
      <c r="H356" s="103">
        <v>2435</v>
      </c>
      <c r="I356" s="101">
        <v>2</v>
      </c>
      <c r="J356" s="104">
        <f>อุดรธานี!F163</f>
        <v>347162.17</v>
      </c>
      <c r="K356" s="105">
        <f>อุดรธานี!AM163</f>
        <v>311923.67</v>
      </c>
      <c r="L356" s="106">
        <f>อุดรธานี!AN163</f>
        <v>1614175.82</v>
      </c>
      <c r="M356" s="106">
        <f>อุดรธานี!AO163</f>
        <v>1625734.74</v>
      </c>
      <c r="N356" s="102"/>
      <c r="O356" s="102"/>
      <c r="P356" s="102"/>
      <c r="Q356" s="94">
        <f t="shared" si="12"/>
        <v>-11558.919999999925</v>
      </c>
      <c r="R356" s="95">
        <f t="shared" si="13"/>
        <v>662.90588090349081</v>
      </c>
    </row>
    <row r="357" spans="1:18" x14ac:dyDescent="0.35">
      <c r="A357" s="101">
        <v>19</v>
      </c>
      <c r="B357" s="102" t="s">
        <v>62</v>
      </c>
      <c r="C357" s="102" t="s">
        <v>332</v>
      </c>
      <c r="D357" s="102" t="s">
        <v>141</v>
      </c>
      <c r="E357" s="102" t="s">
        <v>48</v>
      </c>
      <c r="F357" s="102" t="s">
        <v>178</v>
      </c>
      <c r="G357" s="102" t="s">
        <v>965</v>
      </c>
      <c r="H357" s="103">
        <v>2402</v>
      </c>
      <c r="I357" s="101">
        <v>2</v>
      </c>
      <c r="J357" s="104">
        <f>อุดรธานี!F164</f>
        <v>797082.57</v>
      </c>
      <c r="K357" s="105">
        <f>อุดรธานี!AM164</f>
        <v>877296.47999999986</v>
      </c>
      <c r="L357" s="106">
        <f>อุดรธานี!AN164</f>
        <v>1700500.94</v>
      </c>
      <c r="M357" s="106">
        <f>อุดรธานี!AO164</f>
        <v>1691260.39</v>
      </c>
      <c r="N357" s="102"/>
      <c r="O357" s="102"/>
      <c r="P357" s="102"/>
      <c r="Q357" s="94">
        <f t="shared" si="12"/>
        <v>9240.5500000000466</v>
      </c>
      <c r="R357" s="95">
        <f t="shared" si="13"/>
        <v>707.95209825145707</v>
      </c>
    </row>
    <row r="358" spans="1:18" x14ac:dyDescent="0.35">
      <c r="A358" s="101">
        <v>20</v>
      </c>
      <c r="B358" s="102" t="s">
        <v>62</v>
      </c>
      <c r="C358" s="102" t="s">
        <v>333</v>
      </c>
      <c r="D358" s="102" t="s">
        <v>141</v>
      </c>
      <c r="E358" s="102" t="s">
        <v>48</v>
      </c>
      <c r="F358" s="102" t="s">
        <v>178</v>
      </c>
      <c r="G358" s="102" t="s">
        <v>966</v>
      </c>
      <c r="H358" s="103">
        <v>5248</v>
      </c>
      <c r="I358" s="101">
        <v>4</v>
      </c>
      <c r="J358" s="104">
        <f>อุดรธานี!F165</f>
        <v>679449</v>
      </c>
      <c r="K358" s="105">
        <f>อุดรธานี!AM165</f>
        <v>594537.89999999991</v>
      </c>
      <c r="L358" s="106">
        <f>อุดรธานี!AN165</f>
        <v>3534724.92</v>
      </c>
      <c r="M358" s="106">
        <f>อุดรธานี!AO165</f>
        <v>3610171.04</v>
      </c>
      <c r="N358" s="102"/>
      <c r="O358" s="102"/>
      <c r="P358" s="102"/>
      <c r="Q358" s="94">
        <f t="shared" si="12"/>
        <v>-75446.120000000112</v>
      </c>
      <c r="R358" s="95">
        <f t="shared" si="13"/>
        <v>673.53752286585359</v>
      </c>
    </row>
    <row r="359" spans="1:18" x14ac:dyDescent="0.35">
      <c r="A359" s="101">
        <v>21</v>
      </c>
      <c r="B359" s="102" t="s">
        <v>62</v>
      </c>
      <c r="C359" s="102" t="s">
        <v>334</v>
      </c>
      <c r="D359" s="102" t="s">
        <v>141</v>
      </c>
      <c r="E359" s="102" t="s">
        <v>48</v>
      </c>
      <c r="F359" s="102" t="s">
        <v>178</v>
      </c>
      <c r="G359" s="102" t="s">
        <v>967</v>
      </c>
      <c r="H359" s="103">
        <v>2119</v>
      </c>
      <c r="I359" s="101">
        <v>2</v>
      </c>
      <c r="J359" s="104">
        <f>อุดรธานี!F166</f>
        <v>443455.31</v>
      </c>
      <c r="K359" s="105">
        <f>อุดรธานี!AM166</f>
        <v>655838.09000000008</v>
      </c>
      <c r="L359" s="106">
        <f>อุดรธานี!AN166</f>
        <v>1319074.28</v>
      </c>
      <c r="M359" s="106">
        <f>อุดรธานี!AO166</f>
        <v>1240505.7</v>
      </c>
      <c r="N359" s="102"/>
      <c r="O359" s="102"/>
      <c r="P359" s="102"/>
      <c r="Q359" s="94">
        <f t="shared" si="12"/>
        <v>78568.580000000075</v>
      </c>
      <c r="R359" s="95">
        <f t="shared" si="13"/>
        <v>622.49848041529026</v>
      </c>
    </row>
    <row r="360" spans="1:18" s="113" customFormat="1" x14ac:dyDescent="0.35">
      <c r="A360" s="107">
        <v>12</v>
      </c>
      <c r="B360" s="108" t="s">
        <v>62</v>
      </c>
      <c r="C360" s="108"/>
      <c r="D360" s="108"/>
      <c r="E360" s="108" t="s">
        <v>75</v>
      </c>
      <c r="F360" s="108"/>
      <c r="G360" s="108" t="s">
        <v>335</v>
      </c>
      <c r="H360" s="114">
        <f>SUM(H339:H359)</f>
        <v>75812</v>
      </c>
      <c r="I360" s="107"/>
      <c r="J360" s="110">
        <f>SUM(J339:J359)</f>
        <v>14335717.560000001</v>
      </c>
      <c r="K360" s="110">
        <f>SUM(K339:K359)</f>
        <v>16662559.219999999</v>
      </c>
      <c r="L360" s="110">
        <f>SUM(L339:L359)</f>
        <v>40953067.82</v>
      </c>
      <c r="M360" s="110">
        <f>SUM(M339:M359)</f>
        <v>39208568.359999999</v>
      </c>
      <c r="N360" s="108">
        <v>20</v>
      </c>
      <c r="O360" s="108">
        <v>20</v>
      </c>
      <c r="P360" s="108">
        <f>N360-O360</f>
        <v>0</v>
      </c>
      <c r="Q360" s="111">
        <f t="shared" si="12"/>
        <v>1744499.4600000009</v>
      </c>
      <c r="R360" s="112">
        <f>L360/H360</f>
        <v>540.19242098876168</v>
      </c>
    </row>
    <row r="361" spans="1:18" x14ac:dyDescent="0.35">
      <c r="A361" s="101">
        <v>1</v>
      </c>
      <c r="B361" s="102" t="s">
        <v>62</v>
      </c>
      <c r="C361" s="102" t="s">
        <v>332</v>
      </c>
      <c r="D361" s="102" t="s">
        <v>144</v>
      </c>
      <c r="E361" s="102" t="s">
        <v>49</v>
      </c>
      <c r="F361" s="102" t="s">
        <v>208</v>
      </c>
      <c r="G361" s="102" t="s">
        <v>336</v>
      </c>
      <c r="H361" s="103"/>
      <c r="I361" s="101"/>
      <c r="J361" s="104"/>
      <c r="K361" s="105"/>
      <c r="L361" s="106"/>
      <c r="M361" s="106"/>
      <c r="N361" s="102"/>
      <c r="O361" s="102"/>
      <c r="P361" s="102"/>
    </row>
    <row r="362" spans="1:18" x14ac:dyDescent="0.35">
      <c r="A362" s="101">
        <v>2</v>
      </c>
      <c r="B362" s="102" t="s">
        <v>62</v>
      </c>
      <c r="C362" s="102" t="s">
        <v>332</v>
      </c>
      <c r="D362" s="102" t="s">
        <v>144</v>
      </c>
      <c r="E362" s="102" t="s">
        <v>49</v>
      </c>
      <c r="F362" s="102" t="s">
        <v>178</v>
      </c>
      <c r="G362" s="102" t="s">
        <v>968</v>
      </c>
      <c r="H362" s="103">
        <v>4950</v>
      </c>
      <c r="I362" s="101">
        <v>4</v>
      </c>
      <c r="J362" s="104">
        <f>อุดรธานี!F167</f>
        <v>666563.93999999994</v>
      </c>
      <c r="K362" s="105">
        <f>อุดรธานี!AM167</f>
        <v>1244394.8</v>
      </c>
      <c r="L362" s="106">
        <f>อุดรธานี!AN167</f>
        <v>1777883.4000000001</v>
      </c>
      <c r="M362" s="106">
        <f>อุดรธานี!AO167</f>
        <v>1437352.02</v>
      </c>
      <c r="N362" s="102"/>
      <c r="O362" s="102"/>
      <c r="P362" s="102"/>
      <c r="Q362" s="94">
        <f t="shared" si="12"/>
        <v>340531.38000000012</v>
      </c>
      <c r="R362" s="95">
        <f t="shared" si="13"/>
        <v>359.16836363636367</v>
      </c>
    </row>
    <row r="363" spans="1:18" x14ac:dyDescent="0.35">
      <c r="A363" s="101">
        <v>3</v>
      </c>
      <c r="B363" s="102" t="s">
        <v>62</v>
      </c>
      <c r="C363" s="102" t="s">
        <v>332</v>
      </c>
      <c r="D363" s="102" t="s">
        <v>144</v>
      </c>
      <c r="E363" s="102" t="s">
        <v>49</v>
      </c>
      <c r="F363" s="102" t="s">
        <v>178</v>
      </c>
      <c r="G363" s="102" t="s">
        <v>969</v>
      </c>
      <c r="H363" s="103">
        <v>2307</v>
      </c>
      <c r="I363" s="101">
        <v>2</v>
      </c>
      <c r="J363" s="104">
        <f>อุดรธานี!F168</f>
        <v>411699.67</v>
      </c>
      <c r="K363" s="105">
        <f>อุดรธานี!AM168</f>
        <v>426795.32</v>
      </c>
      <c r="L363" s="106">
        <f>อุดรธานี!AN168</f>
        <v>1833304.3599999999</v>
      </c>
      <c r="M363" s="106">
        <f>อุดรธานี!AO168</f>
        <v>1790881.8499999999</v>
      </c>
      <c r="N363" s="102"/>
      <c r="O363" s="102"/>
      <c r="P363" s="102"/>
      <c r="Q363" s="94">
        <f t="shared" si="12"/>
        <v>42422.510000000009</v>
      </c>
      <c r="R363" s="95">
        <f t="shared" si="13"/>
        <v>794.67029042045942</v>
      </c>
    </row>
    <row r="364" spans="1:18" x14ac:dyDescent="0.35">
      <c r="A364" s="101">
        <v>4</v>
      </c>
      <c r="B364" s="102" t="s">
        <v>62</v>
      </c>
      <c r="C364" s="102" t="s">
        <v>332</v>
      </c>
      <c r="D364" s="102" t="s">
        <v>144</v>
      </c>
      <c r="E364" s="102" t="s">
        <v>49</v>
      </c>
      <c r="F364" s="102" t="s">
        <v>178</v>
      </c>
      <c r="G364" s="102" t="s">
        <v>970</v>
      </c>
      <c r="H364" s="103">
        <v>2603</v>
      </c>
      <c r="I364" s="101">
        <v>2</v>
      </c>
      <c r="J364" s="104">
        <f>อุดรธานี!F169</f>
        <v>349036.2</v>
      </c>
      <c r="K364" s="105">
        <f>อุดรธานี!AM169</f>
        <v>558808.98</v>
      </c>
      <c r="L364" s="106">
        <f>อุดรธานี!AN169</f>
        <v>1869041.98</v>
      </c>
      <c r="M364" s="106">
        <f>อุดรธานี!AO169</f>
        <v>1718654.62</v>
      </c>
      <c r="N364" s="102"/>
      <c r="O364" s="102"/>
      <c r="P364" s="102"/>
      <c r="Q364" s="94">
        <f t="shared" si="12"/>
        <v>150387.35999999987</v>
      </c>
      <c r="R364" s="95">
        <f t="shared" si="13"/>
        <v>718.0337994621591</v>
      </c>
    </row>
    <row r="365" spans="1:18" x14ac:dyDescent="0.35">
      <c r="A365" s="101">
        <v>5</v>
      </c>
      <c r="B365" s="102" t="s">
        <v>62</v>
      </c>
      <c r="C365" s="102" t="s">
        <v>332</v>
      </c>
      <c r="D365" s="102" t="s">
        <v>144</v>
      </c>
      <c r="E365" s="102" t="s">
        <v>49</v>
      </c>
      <c r="F365" s="102" t="s">
        <v>178</v>
      </c>
      <c r="G365" s="102" t="s">
        <v>971</v>
      </c>
      <c r="H365" s="103">
        <v>6171</v>
      </c>
      <c r="I365" s="101">
        <v>5</v>
      </c>
      <c r="J365" s="104">
        <f>อุดรธานี!F170</f>
        <v>1586645.5</v>
      </c>
      <c r="K365" s="105">
        <f>อุดรธานี!AM170</f>
        <v>2058576.73</v>
      </c>
      <c r="L365" s="106">
        <f>อุดรธานี!AN170</f>
        <v>2724209.9699999997</v>
      </c>
      <c r="M365" s="106">
        <f>อุดรธานี!AO170</f>
        <v>2301852.41</v>
      </c>
      <c r="N365" s="102"/>
      <c r="O365" s="102"/>
      <c r="P365" s="102"/>
      <c r="Q365" s="94">
        <f t="shared" si="12"/>
        <v>422357.55999999959</v>
      </c>
      <c r="R365" s="95">
        <f t="shared" si="13"/>
        <v>441.45356830335436</v>
      </c>
    </row>
    <row r="366" spans="1:18" x14ac:dyDescent="0.35">
      <c r="A366" s="101">
        <v>6</v>
      </c>
      <c r="B366" s="102" t="s">
        <v>62</v>
      </c>
      <c r="C366" s="102" t="s">
        <v>332</v>
      </c>
      <c r="D366" s="102" t="s">
        <v>144</v>
      </c>
      <c r="E366" s="102" t="s">
        <v>49</v>
      </c>
      <c r="F366" s="102" t="s">
        <v>178</v>
      </c>
      <c r="G366" s="102" t="s">
        <v>972</v>
      </c>
      <c r="H366" s="103">
        <v>5663</v>
      </c>
      <c r="I366" s="101">
        <v>4</v>
      </c>
      <c r="J366" s="104">
        <f>อุดรธานี!F171</f>
        <v>1933727.71</v>
      </c>
      <c r="K366" s="105">
        <f>อุดรธานี!AM171</f>
        <v>4609738.9800000004</v>
      </c>
      <c r="L366" s="106">
        <f>อุดรธานี!AN171</f>
        <v>3709758.1999999997</v>
      </c>
      <c r="M366" s="106">
        <f>อุดรธานี!AO171</f>
        <v>2659461.77</v>
      </c>
      <c r="N366" s="102"/>
      <c r="O366" s="102"/>
      <c r="P366" s="102"/>
      <c r="Q366" s="94">
        <f t="shared" si="12"/>
        <v>1050296.4299999997</v>
      </c>
      <c r="R366" s="95">
        <f t="shared" si="13"/>
        <v>655.08709164753657</v>
      </c>
    </row>
    <row r="367" spans="1:18" x14ac:dyDescent="0.35">
      <c r="A367" s="101">
        <v>7</v>
      </c>
      <c r="B367" s="102" t="s">
        <v>62</v>
      </c>
      <c r="C367" s="102" t="s">
        <v>332</v>
      </c>
      <c r="D367" s="102" t="s">
        <v>144</v>
      </c>
      <c r="E367" s="102" t="s">
        <v>49</v>
      </c>
      <c r="F367" s="102" t="s">
        <v>178</v>
      </c>
      <c r="G367" s="102" t="s">
        <v>973</v>
      </c>
      <c r="H367" s="103">
        <v>3254</v>
      </c>
      <c r="I367" s="101">
        <v>3</v>
      </c>
      <c r="J367" s="104">
        <f>อุดรธานี!F172</f>
        <v>337736.22</v>
      </c>
      <c r="K367" s="105">
        <f>อุดรธานี!AM172</f>
        <v>525770.74</v>
      </c>
      <c r="L367" s="106">
        <f>อุดรธานี!AN172</f>
        <v>1419108.17</v>
      </c>
      <c r="M367" s="106">
        <f>อุดรธานี!AO172</f>
        <v>1418470.3599999999</v>
      </c>
      <c r="N367" s="102"/>
      <c r="O367" s="102"/>
      <c r="P367" s="102"/>
      <c r="Q367" s="94">
        <f t="shared" si="12"/>
        <v>637.81000000005588</v>
      </c>
      <c r="R367" s="95">
        <f t="shared" si="13"/>
        <v>436.11191456668712</v>
      </c>
    </row>
    <row r="368" spans="1:18" x14ac:dyDescent="0.35">
      <c r="A368" s="101">
        <v>8</v>
      </c>
      <c r="B368" s="102" t="s">
        <v>62</v>
      </c>
      <c r="C368" s="102" t="s">
        <v>332</v>
      </c>
      <c r="D368" s="102" t="s">
        <v>144</v>
      </c>
      <c r="E368" s="102" t="s">
        <v>49</v>
      </c>
      <c r="F368" s="102" t="s">
        <v>178</v>
      </c>
      <c r="G368" s="102" t="s">
        <v>974</v>
      </c>
      <c r="H368" s="103">
        <v>4330</v>
      </c>
      <c r="I368" s="101">
        <v>3</v>
      </c>
      <c r="J368" s="104">
        <f>อุดรธานี!F173</f>
        <v>790522.73</v>
      </c>
      <c r="K368" s="105">
        <f>อุดรธานี!AM173</f>
        <v>1449441.27</v>
      </c>
      <c r="L368" s="106">
        <f>อุดรธานี!AN173</f>
        <v>1697353.33</v>
      </c>
      <c r="M368" s="106">
        <f>อุดรธานี!AO173</f>
        <v>1480445.08</v>
      </c>
      <c r="N368" s="102"/>
      <c r="O368" s="102"/>
      <c r="P368" s="102"/>
      <c r="Q368" s="94">
        <f t="shared" si="12"/>
        <v>216908.25</v>
      </c>
      <c r="R368" s="95">
        <f t="shared" si="13"/>
        <v>391.99845958429563</v>
      </c>
    </row>
    <row r="369" spans="1:18" x14ac:dyDescent="0.35">
      <c r="A369" s="101">
        <v>9</v>
      </c>
      <c r="B369" s="102" t="s">
        <v>62</v>
      </c>
      <c r="C369" s="102" t="s">
        <v>332</v>
      </c>
      <c r="D369" s="102" t="s">
        <v>144</v>
      </c>
      <c r="E369" s="102" t="s">
        <v>49</v>
      </c>
      <c r="F369" s="102" t="s">
        <v>178</v>
      </c>
      <c r="G369" s="102" t="s">
        <v>975</v>
      </c>
      <c r="H369" s="103">
        <v>2355</v>
      </c>
      <c r="I369" s="101">
        <v>2</v>
      </c>
      <c r="J369" s="104">
        <f>อุดรธานี!F174</f>
        <v>431087.61</v>
      </c>
      <c r="K369" s="105">
        <f>อุดรธานี!AM174</f>
        <v>689107.9</v>
      </c>
      <c r="L369" s="106">
        <f>อุดรธานี!AN174</f>
        <v>1177429.9300000002</v>
      </c>
      <c r="M369" s="106">
        <f>อุดรธานี!AO174</f>
        <v>1021486.81</v>
      </c>
      <c r="N369" s="102"/>
      <c r="O369" s="102"/>
      <c r="P369" s="102"/>
      <c r="Q369" s="94">
        <f t="shared" si="12"/>
        <v>155943.12000000011</v>
      </c>
      <c r="R369" s="95">
        <f t="shared" si="13"/>
        <v>499.97024628450112</v>
      </c>
    </row>
    <row r="370" spans="1:18" x14ac:dyDescent="0.35">
      <c r="A370" s="101">
        <v>10</v>
      </c>
      <c r="B370" s="102" t="s">
        <v>62</v>
      </c>
      <c r="C370" s="102" t="s">
        <v>332</v>
      </c>
      <c r="D370" s="102" t="s">
        <v>144</v>
      </c>
      <c r="E370" s="102" t="s">
        <v>49</v>
      </c>
      <c r="F370" s="102" t="s">
        <v>178</v>
      </c>
      <c r="G370" s="102" t="s">
        <v>976</v>
      </c>
      <c r="H370" s="103">
        <v>1570</v>
      </c>
      <c r="I370" s="101">
        <v>2</v>
      </c>
      <c r="J370" s="104">
        <f>อุดรธานี!F175</f>
        <v>413072.63</v>
      </c>
      <c r="K370" s="105">
        <f>อุดรธานี!AM175</f>
        <v>455960.00000000006</v>
      </c>
      <c r="L370" s="106">
        <f>อุดรธานี!AN175</f>
        <v>1108854.19</v>
      </c>
      <c r="M370" s="106">
        <f>อุดรธานี!AO175</f>
        <v>938471.07000000007</v>
      </c>
      <c r="N370" s="102"/>
      <c r="O370" s="102"/>
      <c r="P370" s="102"/>
      <c r="Q370" s="94">
        <f t="shared" si="12"/>
        <v>170383.11999999988</v>
      </c>
      <c r="R370" s="95">
        <f t="shared" si="13"/>
        <v>706.27655414012736</v>
      </c>
    </row>
    <row r="371" spans="1:18" s="113" customFormat="1" x14ac:dyDescent="0.35">
      <c r="A371" s="107">
        <v>13</v>
      </c>
      <c r="B371" s="108" t="s">
        <v>62</v>
      </c>
      <c r="C371" s="108"/>
      <c r="D371" s="108"/>
      <c r="E371" s="108" t="s">
        <v>75</v>
      </c>
      <c r="F371" s="108"/>
      <c r="G371" s="108" t="s">
        <v>337</v>
      </c>
      <c r="H371" s="114">
        <f>SUM(H361:H370)</f>
        <v>33203</v>
      </c>
      <c r="I371" s="107"/>
      <c r="J371" s="110">
        <f>SUM(J361:J370)</f>
        <v>6920092.209999999</v>
      </c>
      <c r="K371" s="110">
        <f>SUM(K361:K370)</f>
        <v>12018594.720000001</v>
      </c>
      <c r="L371" s="110">
        <f>SUM(L361:L370)</f>
        <v>17316943.530000001</v>
      </c>
      <c r="M371" s="110">
        <f>SUM(M361:M370)</f>
        <v>14767075.99</v>
      </c>
      <c r="N371" s="108">
        <v>9</v>
      </c>
      <c r="O371" s="108">
        <v>9</v>
      </c>
      <c r="P371" s="108">
        <f>N371-O371</f>
        <v>0</v>
      </c>
      <c r="Q371" s="111">
        <f t="shared" si="12"/>
        <v>2549867.540000001</v>
      </c>
      <c r="R371" s="112">
        <f>L371/H371</f>
        <v>521.54755684727286</v>
      </c>
    </row>
    <row r="372" spans="1:18" x14ac:dyDescent="0.35">
      <c r="A372" s="101">
        <v>1</v>
      </c>
      <c r="B372" s="102" t="s">
        <v>62</v>
      </c>
      <c r="C372" s="102" t="s">
        <v>333</v>
      </c>
      <c r="D372" s="102" t="s">
        <v>147</v>
      </c>
      <c r="E372" s="102" t="s">
        <v>50</v>
      </c>
      <c r="F372" s="102" t="s">
        <v>208</v>
      </c>
      <c r="G372" s="102" t="s">
        <v>338</v>
      </c>
      <c r="H372" s="103"/>
      <c r="I372" s="101"/>
      <c r="J372" s="104"/>
      <c r="K372" s="105"/>
      <c r="L372" s="106"/>
      <c r="M372" s="106"/>
      <c r="N372" s="102"/>
      <c r="O372" s="102"/>
      <c r="P372" s="102"/>
    </row>
    <row r="373" spans="1:18" x14ac:dyDescent="0.35">
      <c r="A373" s="101">
        <v>2</v>
      </c>
      <c r="B373" s="102" t="s">
        <v>62</v>
      </c>
      <c r="C373" s="102" t="s">
        <v>333</v>
      </c>
      <c r="D373" s="102" t="s">
        <v>147</v>
      </c>
      <c r="E373" s="102" t="s">
        <v>50</v>
      </c>
      <c r="F373" s="102" t="s">
        <v>178</v>
      </c>
      <c r="G373" s="102" t="s">
        <v>977</v>
      </c>
      <c r="H373" s="103">
        <v>8169</v>
      </c>
      <c r="I373" s="101">
        <v>5</v>
      </c>
      <c r="J373" s="104">
        <f>อุดรธานี!F176</f>
        <v>1638060.16</v>
      </c>
      <c r="K373" s="105">
        <f>อุดรธานี!AM176</f>
        <v>2766459.06</v>
      </c>
      <c r="L373" s="106">
        <f>อุดรธานี!AN176</f>
        <v>3107489.46</v>
      </c>
      <c r="M373" s="106">
        <f>อุดรธานี!AO176</f>
        <v>2265110.81</v>
      </c>
      <c r="N373" s="102"/>
      <c r="O373" s="102"/>
      <c r="P373" s="102"/>
      <c r="Q373" s="94">
        <f t="shared" si="12"/>
        <v>842378.64999999991</v>
      </c>
      <c r="R373" s="95">
        <f t="shared" si="13"/>
        <v>380.40022769004776</v>
      </c>
    </row>
    <row r="374" spans="1:18" x14ac:dyDescent="0.35">
      <c r="A374" s="101">
        <v>3</v>
      </c>
      <c r="B374" s="102" t="s">
        <v>62</v>
      </c>
      <c r="C374" s="102" t="s">
        <v>333</v>
      </c>
      <c r="D374" s="102" t="s">
        <v>147</v>
      </c>
      <c r="E374" s="102" t="s">
        <v>50</v>
      </c>
      <c r="F374" s="102" t="s">
        <v>178</v>
      </c>
      <c r="G374" s="102" t="s">
        <v>978</v>
      </c>
      <c r="H374" s="103">
        <v>4100</v>
      </c>
      <c r="I374" s="101">
        <v>3</v>
      </c>
      <c r="J374" s="104">
        <f>อุดรธานี!F177</f>
        <v>633386.84</v>
      </c>
      <c r="K374" s="105">
        <f>อุดรธานี!AM177</f>
        <v>809753.72</v>
      </c>
      <c r="L374" s="106">
        <f>อุดรธานี!AN177</f>
        <v>2252490.27</v>
      </c>
      <c r="M374" s="106">
        <f>อุดรธานี!AO177</f>
        <v>2360532.5499999998</v>
      </c>
      <c r="N374" s="102"/>
      <c r="O374" s="102"/>
      <c r="P374" s="102"/>
      <c r="Q374" s="94">
        <f t="shared" si="12"/>
        <v>-108042.2799999998</v>
      </c>
      <c r="R374" s="95">
        <f t="shared" si="13"/>
        <v>549.38787073170727</v>
      </c>
    </row>
    <row r="375" spans="1:18" s="171" customFormat="1" x14ac:dyDescent="0.35">
      <c r="A375" s="164">
        <v>4</v>
      </c>
      <c r="B375" s="165" t="s">
        <v>62</v>
      </c>
      <c r="C375" s="165" t="s">
        <v>333</v>
      </c>
      <c r="D375" s="165" t="s">
        <v>147</v>
      </c>
      <c r="E375" s="165" t="s">
        <v>50</v>
      </c>
      <c r="F375" s="165" t="s">
        <v>178</v>
      </c>
      <c r="G375" s="165" t="s">
        <v>980</v>
      </c>
      <c r="H375" s="166">
        <v>4574</v>
      </c>
      <c r="I375" s="164">
        <v>4</v>
      </c>
      <c r="J375" s="167">
        <f>อุดรธานี!F179</f>
        <v>1201304.31</v>
      </c>
      <c r="K375" s="168">
        <f>อุดรธานี!AM179</f>
        <v>1209864.3800000001</v>
      </c>
      <c r="L375" s="167">
        <f>อุดรธานี!AN179</f>
        <v>1769186.9</v>
      </c>
      <c r="M375" s="167">
        <f>อุดรธานี!AO179</f>
        <v>872045.46</v>
      </c>
      <c r="N375" s="165"/>
      <c r="O375" s="165"/>
      <c r="P375" s="165"/>
      <c r="Q375" s="169">
        <f t="shared" si="12"/>
        <v>897141.44</v>
      </c>
      <c r="R375" s="170">
        <f t="shared" si="13"/>
        <v>386.79206383909047</v>
      </c>
    </row>
    <row r="376" spans="1:18" x14ac:dyDescent="0.35">
      <c r="A376" s="101">
        <v>5</v>
      </c>
      <c r="B376" s="102" t="s">
        <v>62</v>
      </c>
      <c r="C376" s="102" t="s">
        <v>333</v>
      </c>
      <c r="D376" s="102" t="s">
        <v>147</v>
      </c>
      <c r="E376" s="102" t="s">
        <v>50</v>
      </c>
      <c r="F376" s="102" t="s">
        <v>178</v>
      </c>
      <c r="G376" s="102" t="s">
        <v>981</v>
      </c>
      <c r="H376" s="103">
        <v>4976</v>
      </c>
      <c r="I376" s="101">
        <v>4</v>
      </c>
      <c r="J376" s="104">
        <f>อุดรธานี!F180</f>
        <v>817952.16</v>
      </c>
      <c r="K376" s="118">
        <f>อุดรธานี!AM180</f>
        <v>925089.27000000025</v>
      </c>
      <c r="L376" s="106">
        <f>อุดรธานี!AN180</f>
        <v>2712818.95</v>
      </c>
      <c r="M376" s="106">
        <f>อุดรธานี!AO180</f>
        <v>2307619.4899999998</v>
      </c>
      <c r="N376" s="102"/>
      <c r="O376" s="102"/>
      <c r="P376" s="102"/>
      <c r="Q376" s="94">
        <f t="shared" si="12"/>
        <v>405199.46000000043</v>
      </c>
      <c r="R376" s="95">
        <f t="shared" si="13"/>
        <v>545.18065715434091</v>
      </c>
    </row>
    <row r="377" spans="1:18" x14ac:dyDescent="0.35">
      <c r="A377" s="115">
        <v>6</v>
      </c>
      <c r="B377" s="102" t="s">
        <v>62</v>
      </c>
      <c r="C377" s="102" t="s">
        <v>333</v>
      </c>
      <c r="D377" s="102" t="s">
        <v>147</v>
      </c>
      <c r="E377" s="102" t="s">
        <v>50</v>
      </c>
      <c r="F377" s="102" t="s">
        <v>178</v>
      </c>
      <c r="G377" s="102" t="s">
        <v>982</v>
      </c>
      <c r="H377" s="103">
        <v>5421</v>
      </c>
      <c r="I377" s="101">
        <v>4</v>
      </c>
      <c r="J377" s="104">
        <f>อุดรธานี!F181</f>
        <v>655053.47</v>
      </c>
      <c r="K377" s="118">
        <f>อุดรธานี!AM181</f>
        <v>472484.19</v>
      </c>
      <c r="L377" s="106">
        <f>อุดรธานี!AN181</f>
        <v>3727833.2600000007</v>
      </c>
      <c r="M377" s="106">
        <f>อุดรธานี!AO181</f>
        <v>2675286.81</v>
      </c>
      <c r="N377" s="102"/>
      <c r="O377" s="102"/>
      <c r="P377" s="102"/>
      <c r="Q377" s="94">
        <f t="shared" si="12"/>
        <v>1052546.4500000007</v>
      </c>
      <c r="R377" s="95">
        <f t="shared" si="13"/>
        <v>687.66523888581457</v>
      </c>
    </row>
    <row r="378" spans="1:18" x14ac:dyDescent="0.35">
      <c r="A378" s="115">
        <v>7</v>
      </c>
      <c r="B378" s="102" t="s">
        <v>62</v>
      </c>
      <c r="C378" s="102" t="s">
        <v>333</v>
      </c>
      <c r="D378" s="102" t="s">
        <v>147</v>
      </c>
      <c r="E378" s="102" t="s">
        <v>50</v>
      </c>
      <c r="F378" s="102" t="s">
        <v>178</v>
      </c>
      <c r="G378" s="102" t="s">
        <v>983</v>
      </c>
      <c r="H378" s="103">
        <v>5150</v>
      </c>
      <c r="I378" s="101">
        <v>4</v>
      </c>
      <c r="J378" s="104">
        <f>อุดรธานี!F182</f>
        <v>659075.51</v>
      </c>
      <c r="K378" s="118">
        <f>อุดรธานี!AM182</f>
        <v>661519.24</v>
      </c>
      <c r="L378" s="106">
        <f>อุดรธานี!AN182</f>
        <v>2817042.32</v>
      </c>
      <c r="M378" s="106">
        <f>อุดรธานี!AO182</f>
        <v>2764401.33</v>
      </c>
      <c r="N378" s="102"/>
      <c r="O378" s="102"/>
      <c r="P378" s="102"/>
      <c r="Q378" s="94">
        <f t="shared" si="12"/>
        <v>52640.989999999758</v>
      </c>
      <c r="R378" s="95">
        <f t="shared" si="13"/>
        <v>546.99850873786409</v>
      </c>
    </row>
    <row r="379" spans="1:18" x14ac:dyDescent="0.35">
      <c r="A379" s="115">
        <v>8</v>
      </c>
      <c r="B379" s="102" t="s">
        <v>62</v>
      </c>
      <c r="C379" s="102" t="s">
        <v>333</v>
      </c>
      <c r="D379" s="102" t="s">
        <v>147</v>
      </c>
      <c r="E379" s="102" t="s">
        <v>50</v>
      </c>
      <c r="F379" s="102" t="s">
        <v>178</v>
      </c>
      <c r="G379" s="102" t="s">
        <v>984</v>
      </c>
      <c r="H379" s="103">
        <v>6362</v>
      </c>
      <c r="I379" s="101">
        <v>5</v>
      </c>
      <c r="J379" s="104">
        <f>อุดรธานี!F183</f>
        <v>1204160.58</v>
      </c>
      <c r="K379" s="118">
        <f>อุดรธานี!AM183</f>
        <v>1187423.75</v>
      </c>
      <c r="L379" s="106">
        <f>อุดรธานี!AN183</f>
        <v>2820794.9699999997</v>
      </c>
      <c r="M379" s="106">
        <f>อุดรธานี!AO183</f>
        <v>2690373.3200000003</v>
      </c>
      <c r="N379" s="102"/>
      <c r="O379" s="102"/>
      <c r="P379" s="102"/>
      <c r="Q379" s="94">
        <f t="shared" si="12"/>
        <v>130421.64999999944</v>
      </c>
      <c r="R379" s="95">
        <f t="shared" si="13"/>
        <v>443.38179346117568</v>
      </c>
    </row>
    <row r="380" spans="1:18" x14ac:dyDescent="0.35">
      <c r="A380" s="115">
        <v>9</v>
      </c>
      <c r="B380" s="102" t="s">
        <v>62</v>
      </c>
      <c r="C380" s="102" t="s">
        <v>333</v>
      </c>
      <c r="D380" s="102" t="s">
        <v>147</v>
      </c>
      <c r="E380" s="102" t="s">
        <v>50</v>
      </c>
      <c r="F380" s="102" t="s">
        <v>178</v>
      </c>
      <c r="G380" s="102" t="s">
        <v>985</v>
      </c>
      <c r="H380" s="103">
        <v>8071</v>
      </c>
      <c r="I380" s="101">
        <v>5</v>
      </c>
      <c r="J380" s="104">
        <f>อุดรธานี!F184</f>
        <v>1535451.32</v>
      </c>
      <c r="K380" s="118">
        <f>อุดรธานี!AM184</f>
        <v>1619921.9500000002</v>
      </c>
      <c r="L380" s="106">
        <f>อุดรธานี!AN184</f>
        <v>3089814.55</v>
      </c>
      <c r="M380" s="106">
        <f>อุดรธานี!AO184</f>
        <v>2590612.27</v>
      </c>
      <c r="N380" s="102"/>
      <c r="O380" s="102"/>
      <c r="P380" s="102"/>
      <c r="Q380" s="94">
        <f t="shared" si="12"/>
        <v>499202.2799999998</v>
      </c>
      <c r="R380" s="95">
        <f t="shared" si="13"/>
        <v>382.82920951554945</v>
      </c>
    </row>
    <row r="381" spans="1:18" x14ac:dyDescent="0.35">
      <c r="A381" s="115">
        <v>10</v>
      </c>
      <c r="B381" s="102" t="s">
        <v>62</v>
      </c>
      <c r="C381" s="102" t="s">
        <v>333</v>
      </c>
      <c r="D381" s="102" t="s">
        <v>147</v>
      </c>
      <c r="E381" s="102" t="s">
        <v>50</v>
      </c>
      <c r="F381" s="102" t="s">
        <v>178</v>
      </c>
      <c r="G381" s="102" t="s">
        <v>986</v>
      </c>
      <c r="H381" s="103">
        <v>4636</v>
      </c>
      <c r="I381" s="101">
        <v>4</v>
      </c>
      <c r="J381" s="104">
        <f>อุดรธานี!F185</f>
        <v>491901.91</v>
      </c>
      <c r="K381" s="118">
        <f>อุดรธานี!AM185</f>
        <v>583816.55999999994</v>
      </c>
      <c r="L381" s="106">
        <f>อุดรธานี!AN185</f>
        <v>2144071.12</v>
      </c>
      <c r="M381" s="106">
        <f>อุดรธานี!AO185</f>
        <v>1901287.93</v>
      </c>
      <c r="N381" s="102"/>
      <c r="O381" s="102"/>
      <c r="P381" s="102"/>
      <c r="Q381" s="94">
        <f t="shared" si="12"/>
        <v>242783.19000000018</v>
      </c>
      <c r="R381" s="95">
        <f t="shared" si="13"/>
        <v>462.48298533218292</v>
      </c>
    </row>
    <row r="382" spans="1:18" x14ac:dyDescent="0.35">
      <c r="A382" s="115">
        <v>11</v>
      </c>
      <c r="B382" s="102" t="s">
        <v>62</v>
      </c>
      <c r="C382" s="102" t="s">
        <v>333</v>
      </c>
      <c r="D382" s="102" t="s">
        <v>147</v>
      </c>
      <c r="E382" s="102" t="s">
        <v>50</v>
      </c>
      <c r="F382" s="102" t="s">
        <v>178</v>
      </c>
      <c r="G382" s="102" t="s">
        <v>987</v>
      </c>
      <c r="H382" s="103">
        <v>5424</v>
      </c>
      <c r="I382" s="101">
        <v>4</v>
      </c>
      <c r="J382" s="104">
        <f>อุดรธานี!F186</f>
        <v>700049.22</v>
      </c>
      <c r="K382" s="118">
        <f>อุดรธานี!AM186</f>
        <v>860805.7699999999</v>
      </c>
      <c r="L382" s="106">
        <f>อุดรธานี!AN186</f>
        <v>2938742.95</v>
      </c>
      <c r="M382" s="106">
        <f>อุดรธานี!AO186</f>
        <v>2414139.27</v>
      </c>
      <c r="N382" s="102"/>
      <c r="O382" s="102"/>
      <c r="P382" s="102"/>
      <c r="Q382" s="94">
        <f t="shared" si="12"/>
        <v>524603.68000000017</v>
      </c>
      <c r="R382" s="95">
        <f t="shared" si="13"/>
        <v>541.80364122418882</v>
      </c>
    </row>
    <row r="383" spans="1:18" x14ac:dyDescent="0.35">
      <c r="A383" s="115">
        <v>12</v>
      </c>
      <c r="B383" s="102" t="s">
        <v>62</v>
      </c>
      <c r="C383" s="102" t="s">
        <v>333</v>
      </c>
      <c r="D383" s="102" t="s">
        <v>147</v>
      </c>
      <c r="E383" s="102" t="s">
        <v>50</v>
      </c>
      <c r="F383" s="102" t="s">
        <v>178</v>
      </c>
      <c r="G383" s="102" t="s">
        <v>988</v>
      </c>
      <c r="H383" s="103">
        <v>4683</v>
      </c>
      <c r="I383" s="101">
        <v>4</v>
      </c>
      <c r="J383" s="104">
        <f>อุดรธานี!F187</f>
        <v>670932.67000000004</v>
      </c>
      <c r="K383" s="118">
        <f>อุดรธานี!AM187</f>
        <v>689568.32</v>
      </c>
      <c r="L383" s="106">
        <f>อุดรธานี!AN187</f>
        <v>2267751.31</v>
      </c>
      <c r="M383" s="106">
        <f>อุดรธานี!AO187</f>
        <v>2245887.69</v>
      </c>
      <c r="N383" s="102"/>
      <c r="O383" s="102"/>
      <c r="P383" s="102"/>
      <c r="Q383" s="94">
        <f t="shared" si="12"/>
        <v>21863.620000000112</v>
      </c>
      <c r="R383" s="95">
        <f t="shared" si="13"/>
        <v>484.25182788810594</v>
      </c>
    </row>
    <row r="384" spans="1:18" x14ac:dyDescent="0.35">
      <c r="A384" s="115">
        <v>13</v>
      </c>
      <c r="B384" s="102" t="s">
        <v>62</v>
      </c>
      <c r="C384" s="102" t="s">
        <v>334</v>
      </c>
      <c r="D384" s="102" t="s">
        <v>147</v>
      </c>
      <c r="E384" s="102" t="s">
        <v>50</v>
      </c>
      <c r="F384" s="102" t="s">
        <v>178</v>
      </c>
      <c r="G384" s="104" t="s">
        <v>989</v>
      </c>
      <c r="H384" s="172">
        <v>3471</v>
      </c>
      <c r="I384" s="101">
        <v>3</v>
      </c>
      <c r="J384" s="104">
        <f>อุดรธานี!F188</f>
        <v>401979.95</v>
      </c>
      <c r="K384" s="118">
        <f>อุดรธานี!AM188</f>
        <v>504309.39</v>
      </c>
      <c r="L384" s="106">
        <f>อุดรธานี!AN188</f>
        <v>2042905.69</v>
      </c>
      <c r="M384" s="106">
        <f>อุดรธานี!AO188</f>
        <v>1853713.06</v>
      </c>
      <c r="N384" s="102"/>
      <c r="O384" s="102"/>
      <c r="P384" s="102"/>
      <c r="Q384" s="94">
        <f t="shared" si="12"/>
        <v>189192.62999999989</v>
      </c>
      <c r="R384" s="95">
        <f t="shared" si="13"/>
        <v>588.56401325266495</v>
      </c>
    </row>
    <row r="385" spans="1:18" x14ac:dyDescent="0.35">
      <c r="A385" s="115">
        <v>14</v>
      </c>
      <c r="B385" s="102" t="s">
        <v>62</v>
      </c>
      <c r="C385" s="102" t="s">
        <v>333</v>
      </c>
      <c r="D385" s="102" t="s">
        <v>147</v>
      </c>
      <c r="E385" s="102" t="s">
        <v>50</v>
      </c>
      <c r="F385" s="102" t="s">
        <v>178</v>
      </c>
      <c r="G385" s="102" t="s">
        <v>990</v>
      </c>
      <c r="H385" s="103">
        <v>6659</v>
      </c>
      <c r="I385" s="101">
        <v>5</v>
      </c>
      <c r="J385" s="104">
        <f>อุดรธานี!F189</f>
        <v>866709.79</v>
      </c>
      <c r="K385" s="118">
        <f>อุดรธานี!AM189</f>
        <v>1056183.0900000001</v>
      </c>
      <c r="L385" s="106">
        <f>อุดรธานี!AN189</f>
        <v>2950038.9899999998</v>
      </c>
      <c r="M385" s="106">
        <f>อุดรธานี!AO189</f>
        <v>2275321.31</v>
      </c>
      <c r="N385" s="102"/>
      <c r="O385" s="102"/>
      <c r="P385" s="102"/>
      <c r="Q385" s="94">
        <f t="shared" si="12"/>
        <v>674717.6799999997</v>
      </c>
      <c r="R385" s="95">
        <f t="shared" si="13"/>
        <v>443.0153161135305</v>
      </c>
    </row>
    <row r="386" spans="1:18" s="113" customFormat="1" x14ac:dyDescent="0.35">
      <c r="A386" s="173">
        <v>15</v>
      </c>
      <c r="B386" s="108" t="s">
        <v>62</v>
      </c>
      <c r="C386" s="108"/>
      <c r="D386" s="108"/>
      <c r="E386" s="108" t="s">
        <v>75</v>
      </c>
      <c r="F386" s="108"/>
      <c r="G386" s="108" t="s">
        <v>339</v>
      </c>
      <c r="H386" s="114">
        <f>SUM(H372:H385)</f>
        <v>71696</v>
      </c>
      <c r="I386" s="107"/>
      <c r="J386" s="110">
        <f>SUM(J372:J385)</f>
        <v>11476017.890000001</v>
      </c>
      <c r="K386" s="110">
        <f>SUM(K372:K385)</f>
        <v>13347198.690000003</v>
      </c>
      <c r="L386" s="110">
        <f>SUM(L372:L385)</f>
        <v>34640980.740000002</v>
      </c>
      <c r="M386" s="110">
        <f>SUM(M372:M385)</f>
        <v>29216331.299999997</v>
      </c>
      <c r="N386" s="108">
        <v>13</v>
      </c>
      <c r="O386" s="108">
        <v>13</v>
      </c>
      <c r="P386" s="108">
        <f>N386-O386</f>
        <v>0</v>
      </c>
      <c r="Q386" s="111">
        <f t="shared" si="12"/>
        <v>5424649.4400000051</v>
      </c>
      <c r="R386" s="112">
        <f>L386/H386</f>
        <v>483.16476149297034</v>
      </c>
    </row>
    <row r="387" spans="1:18" x14ac:dyDescent="0.35">
      <c r="A387" s="101">
        <v>1</v>
      </c>
      <c r="B387" s="102" t="s">
        <v>62</v>
      </c>
      <c r="C387" s="102" t="s">
        <v>334</v>
      </c>
      <c r="D387" s="102" t="s">
        <v>149</v>
      </c>
      <c r="E387" s="102" t="s">
        <v>51</v>
      </c>
      <c r="F387" s="102" t="s">
        <v>208</v>
      </c>
      <c r="G387" s="102" t="s">
        <v>340</v>
      </c>
      <c r="H387" s="103"/>
      <c r="I387" s="101"/>
      <c r="J387" s="104"/>
      <c r="K387" s="105"/>
      <c r="L387" s="106"/>
      <c r="M387" s="106"/>
      <c r="N387" s="102"/>
      <c r="O387" s="102"/>
      <c r="P387" s="102"/>
    </row>
    <row r="388" spans="1:18" x14ac:dyDescent="0.35">
      <c r="A388" s="101">
        <v>2</v>
      </c>
      <c r="B388" s="102" t="s">
        <v>62</v>
      </c>
      <c r="C388" s="102" t="s">
        <v>334</v>
      </c>
      <c r="D388" s="102" t="s">
        <v>149</v>
      </c>
      <c r="E388" s="102" t="s">
        <v>51</v>
      </c>
      <c r="F388" s="102" t="s">
        <v>178</v>
      </c>
      <c r="G388" s="102" t="s">
        <v>991</v>
      </c>
      <c r="H388" s="103">
        <v>2451</v>
      </c>
      <c r="I388" s="101">
        <v>2</v>
      </c>
      <c r="J388" s="106">
        <f>อุดรธานี!F190</f>
        <v>459950.67</v>
      </c>
      <c r="K388" s="105">
        <f>อุดรธานี!AM190</f>
        <v>541136.75999999989</v>
      </c>
      <c r="L388" s="106">
        <f>อุดรธานี!AN190</f>
        <v>1881530.58</v>
      </c>
      <c r="M388" s="106">
        <f>อุดรธานี!AO190</f>
        <v>1611019.97</v>
      </c>
      <c r="N388" s="102"/>
      <c r="O388" s="102"/>
      <c r="P388" s="102"/>
      <c r="Q388" s="94">
        <f t="shared" si="12"/>
        <v>270510.6100000001</v>
      </c>
      <c r="R388" s="95">
        <f t="shared" si="13"/>
        <v>767.65833537331707</v>
      </c>
    </row>
    <row r="389" spans="1:18" x14ac:dyDescent="0.35">
      <c r="A389" s="101">
        <v>3</v>
      </c>
      <c r="B389" s="102" t="s">
        <v>62</v>
      </c>
      <c r="C389" s="102" t="s">
        <v>334</v>
      </c>
      <c r="D389" s="102" t="s">
        <v>149</v>
      </c>
      <c r="E389" s="102" t="s">
        <v>51</v>
      </c>
      <c r="F389" s="102" t="s">
        <v>178</v>
      </c>
      <c r="G389" s="102" t="s">
        <v>992</v>
      </c>
      <c r="H389" s="103">
        <v>3029</v>
      </c>
      <c r="I389" s="101">
        <v>3</v>
      </c>
      <c r="J389" s="106">
        <f>อุดรธานี!F191</f>
        <v>88042.48</v>
      </c>
      <c r="K389" s="105">
        <f>อุดรธานี!AM191</f>
        <v>233194.41</v>
      </c>
      <c r="L389" s="106">
        <f>อุดรธานี!AN191</f>
        <v>1628753.74</v>
      </c>
      <c r="M389" s="106">
        <f>อุดรธานี!AO191</f>
        <v>1445509.17</v>
      </c>
      <c r="N389" s="102"/>
      <c r="O389" s="102"/>
      <c r="P389" s="102"/>
      <c r="Q389" s="94">
        <f t="shared" si="12"/>
        <v>183244.57000000007</v>
      </c>
      <c r="R389" s="95">
        <f t="shared" si="13"/>
        <v>537.71995378012548</v>
      </c>
    </row>
    <row r="390" spans="1:18" x14ac:dyDescent="0.35">
      <c r="A390" s="101">
        <v>4</v>
      </c>
      <c r="B390" s="102" t="s">
        <v>62</v>
      </c>
      <c r="C390" s="102" t="s">
        <v>334</v>
      </c>
      <c r="D390" s="102" t="s">
        <v>149</v>
      </c>
      <c r="E390" s="102" t="s">
        <v>51</v>
      </c>
      <c r="F390" s="102" t="s">
        <v>178</v>
      </c>
      <c r="G390" s="102" t="s">
        <v>993</v>
      </c>
      <c r="H390" s="103">
        <v>5540</v>
      </c>
      <c r="I390" s="101">
        <v>4</v>
      </c>
      <c r="J390" s="106">
        <f>อุดรธานี!F192</f>
        <v>39430.68</v>
      </c>
      <c r="K390" s="105">
        <f>อุดรธานี!AM192</f>
        <v>98128.280000000013</v>
      </c>
      <c r="L390" s="106">
        <f>อุดรธานี!AN192</f>
        <v>2313148.2000000002</v>
      </c>
      <c r="M390" s="106">
        <f>อุดรธานี!AO192</f>
        <v>2488399.8899999997</v>
      </c>
      <c r="N390" s="102"/>
      <c r="O390" s="102"/>
      <c r="P390" s="102"/>
      <c r="Q390" s="94">
        <f t="shared" ref="Q390:Q454" si="14">L390-M390</f>
        <v>-175251.68999999948</v>
      </c>
      <c r="R390" s="95">
        <f t="shared" ref="R390:R454" si="15">L390/H390</f>
        <v>417.53577617328523</v>
      </c>
    </row>
    <row r="391" spans="1:18" x14ac:dyDescent="0.35">
      <c r="A391" s="101">
        <v>5</v>
      </c>
      <c r="B391" s="102" t="s">
        <v>62</v>
      </c>
      <c r="C391" s="102" t="s">
        <v>334</v>
      </c>
      <c r="D391" s="102" t="s">
        <v>149</v>
      </c>
      <c r="E391" s="102" t="s">
        <v>51</v>
      </c>
      <c r="F391" s="102" t="s">
        <v>178</v>
      </c>
      <c r="G391" s="102" t="s">
        <v>994</v>
      </c>
      <c r="H391" s="103">
        <v>1842</v>
      </c>
      <c r="I391" s="101">
        <v>2</v>
      </c>
      <c r="J391" s="106">
        <f>อุดรธานี!F193</f>
        <v>375974.64</v>
      </c>
      <c r="K391" s="105">
        <f>อุดรธานี!AM193</f>
        <v>433195.64</v>
      </c>
      <c r="L391" s="106">
        <f>อุดรธานี!AN193</f>
        <v>1393871.84</v>
      </c>
      <c r="M391" s="106">
        <f>อุดรธานี!AO193</f>
        <v>1289907.1500000001</v>
      </c>
      <c r="N391" s="102"/>
      <c r="O391" s="102"/>
      <c r="P391" s="102"/>
      <c r="Q391" s="94">
        <f t="shared" si="14"/>
        <v>103964.68999999994</v>
      </c>
      <c r="R391" s="95">
        <f t="shared" si="15"/>
        <v>756.7165255157438</v>
      </c>
    </row>
    <row r="392" spans="1:18" x14ac:dyDescent="0.35">
      <c r="A392" s="101">
        <v>6</v>
      </c>
      <c r="B392" s="102" t="s">
        <v>62</v>
      </c>
      <c r="C392" s="102" t="s">
        <v>334</v>
      </c>
      <c r="D392" s="102" t="s">
        <v>149</v>
      </c>
      <c r="E392" s="102" t="s">
        <v>51</v>
      </c>
      <c r="F392" s="102" t="s">
        <v>178</v>
      </c>
      <c r="G392" s="102" t="s">
        <v>995</v>
      </c>
      <c r="H392" s="103">
        <v>3303</v>
      </c>
      <c r="I392" s="101">
        <v>3</v>
      </c>
      <c r="J392" s="106">
        <f>อุดรธานี!F194</f>
        <v>580343.07999999996</v>
      </c>
      <c r="K392" s="105">
        <f>อุดรธานี!AM194</f>
        <v>579205.98</v>
      </c>
      <c r="L392" s="106">
        <f>อุดรธานี!AN194</f>
        <v>1157368.19</v>
      </c>
      <c r="M392" s="106">
        <f>อุดรธานี!AO194</f>
        <v>1217358.8500000001</v>
      </c>
      <c r="N392" s="102"/>
      <c r="O392" s="102"/>
      <c r="P392" s="102"/>
      <c r="Q392" s="94">
        <f t="shared" si="14"/>
        <v>-59990.660000000149</v>
      </c>
      <c r="R392" s="95">
        <f t="shared" si="15"/>
        <v>350.39908870723582</v>
      </c>
    </row>
    <row r="393" spans="1:18" s="113" customFormat="1" x14ac:dyDescent="0.35">
      <c r="A393" s="107">
        <v>15</v>
      </c>
      <c r="B393" s="108" t="s">
        <v>62</v>
      </c>
      <c r="C393" s="108"/>
      <c r="D393" s="108"/>
      <c r="E393" s="108" t="s">
        <v>75</v>
      </c>
      <c r="F393" s="108"/>
      <c r="G393" s="108" t="s">
        <v>341</v>
      </c>
      <c r="H393" s="114">
        <f>SUM(H387:H392)</f>
        <v>16165</v>
      </c>
      <c r="I393" s="107"/>
      <c r="J393" s="110">
        <f>SUM(J387:J392)</f>
        <v>1543741.55</v>
      </c>
      <c r="K393" s="110">
        <f>SUM(K387:K392)</f>
        <v>1884861.0699999998</v>
      </c>
      <c r="L393" s="110">
        <f>SUM(L387:L392)</f>
        <v>8374672.5500000007</v>
      </c>
      <c r="M393" s="110">
        <f>SUM(M387:M392)</f>
        <v>8052195.0299999993</v>
      </c>
      <c r="N393" s="108">
        <v>5</v>
      </c>
      <c r="O393" s="108">
        <v>5</v>
      </c>
      <c r="P393" s="108">
        <f>N393-O393</f>
        <v>0</v>
      </c>
      <c r="Q393" s="111">
        <f t="shared" si="14"/>
        <v>322477.52000000142</v>
      </c>
      <c r="R393" s="112">
        <f>L393/H393</f>
        <v>518.07439220538208</v>
      </c>
    </row>
    <row r="394" spans="1:18" x14ac:dyDescent="0.35">
      <c r="A394" s="101">
        <v>1</v>
      </c>
      <c r="B394" s="102" t="s">
        <v>62</v>
      </c>
      <c r="C394" s="102" t="s">
        <v>342</v>
      </c>
      <c r="D394" s="102" t="s">
        <v>151</v>
      </c>
      <c r="E394" s="102" t="s">
        <v>52</v>
      </c>
      <c r="F394" s="102" t="s">
        <v>208</v>
      </c>
      <c r="G394" s="102" t="s">
        <v>343</v>
      </c>
      <c r="H394" s="103"/>
      <c r="I394" s="101"/>
      <c r="J394" s="104"/>
      <c r="K394" s="105"/>
      <c r="L394" s="106"/>
      <c r="M394" s="106"/>
      <c r="N394" s="102"/>
      <c r="O394" s="102"/>
      <c r="P394" s="102"/>
    </row>
    <row r="395" spans="1:18" x14ac:dyDescent="0.35">
      <c r="A395" s="101">
        <v>2</v>
      </c>
      <c r="B395" s="102" t="s">
        <v>62</v>
      </c>
      <c r="C395" s="102" t="s">
        <v>342</v>
      </c>
      <c r="D395" s="102" t="s">
        <v>151</v>
      </c>
      <c r="E395" s="102" t="s">
        <v>52</v>
      </c>
      <c r="F395" s="102" t="s">
        <v>178</v>
      </c>
      <c r="G395" s="102" t="s">
        <v>996</v>
      </c>
      <c r="H395" s="103">
        <v>3399</v>
      </c>
      <c r="I395" s="101">
        <v>3</v>
      </c>
      <c r="J395" s="106">
        <f>อุดรธานี!F195</f>
        <v>1390170.21</v>
      </c>
      <c r="K395" s="105">
        <f>อุดรธานี!AM195</f>
        <v>1456557.28</v>
      </c>
      <c r="L395" s="106">
        <f>อุดรธานี!AN195</f>
        <v>1852616.6199999999</v>
      </c>
      <c r="M395" s="106">
        <f>อุดรธานี!AO195</f>
        <v>1791448.3</v>
      </c>
      <c r="N395" s="102"/>
      <c r="O395" s="102"/>
      <c r="P395" s="102"/>
      <c r="Q395" s="94">
        <f t="shared" si="14"/>
        <v>61168.319999999832</v>
      </c>
      <c r="R395" s="95">
        <f t="shared" si="15"/>
        <v>545.04754927919976</v>
      </c>
    </row>
    <row r="396" spans="1:18" x14ac:dyDescent="0.35">
      <c r="A396" s="101">
        <v>3</v>
      </c>
      <c r="B396" s="102" t="s">
        <v>62</v>
      </c>
      <c r="C396" s="102" t="s">
        <v>342</v>
      </c>
      <c r="D396" s="102" t="s">
        <v>151</v>
      </c>
      <c r="E396" s="102" t="s">
        <v>52</v>
      </c>
      <c r="F396" s="102" t="s">
        <v>178</v>
      </c>
      <c r="G396" s="102" t="s">
        <v>997</v>
      </c>
      <c r="H396" s="103">
        <v>2537</v>
      </c>
      <c r="I396" s="101">
        <v>2</v>
      </c>
      <c r="J396" s="106">
        <f>อุดรธานี!F196</f>
        <v>951976.79</v>
      </c>
      <c r="K396" s="105">
        <f>อุดรธานี!AM196</f>
        <v>1110445.6600000001</v>
      </c>
      <c r="L396" s="106">
        <f>อุดรธานี!AN196</f>
        <v>2089878.1</v>
      </c>
      <c r="M396" s="106">
        <f>อุดรธานี!AO196</f>
        <v>1691609</v>
      </c>
      <c r="N396" s="102"/>
      <c r="O396" s="102"/>
      <c r="P396" s="102"/>
      <c r="Q396" s="94">
        <f t="shared" si="14"/>
        <v>398269.10000000009</v>
      </c>
      <c r="R396" s="95">
        <f t="shared" si="15"/>
        <v>823.75959795033509</v>
      </c>
    </row>
    <row r="397" spans="1:18" x14ac:dyDescent="0.35">
      <c r="A397" s="101">
        <v>4</v>
      </c>
      <c r="B397" s="102" t="s">
        <v>62</v>
      </c>
      <c r="C397" s="102" t="s">
        <v>342</v>
      </c>
      <c r="D397" s="102" t="s">
        <v>151</v>
      </c>
      <c r="E397" s="102" t="s">
        <v>52</v>
      </c>
      <c r="F397" s="102" t="s">
        <v>178</v>
      </c>
      <c r="G397" s="102" t="s">
        <v>998</v>
      </c>
      <c r="H397" s="103">
        <v>3240</v>
      </c>
      <c r="I397" s="101">
        <v>3</v>
      </c>
      <c r="J397" s="106">
        <f>อุดรธานี!F197</f>
        <v>900959.83</v>
      </c>
      <c r="K397" s="105">
        <f>อุดรธานี!AM197</f>
        <v>962256.98</v>
      </c>
      <c r="L397" s="106">
        <f>อุดรธานี!AN197</f>
        <v>1938757.1</v>
      </c>
      <c r="M397" s="106">
        <f>อุดรธานี!AO197</f>
        <v>1893153.58</v>
      </c>
      <c r="N397" s="102"/>
      <c r="O397" s="102"/>
      <c r="P397" s="102"/>
      <c r="Q397" s="94">
        <f t="shared" si="14"/>
        <v>45603.520000000019</v>
      </c>
      <c r="R397" s="95">
        <f t="shared" si="15"/>
        <v>598.38182098765435</v>
      </c>
    </row>
    <row r="398" spans="1:18" x14ac:dyDescent="0.35">
      <c r="A398" s="101">
        <v>5</v>
      </c>
      <c r="B398" s="102" t="s">
        <v>62</v>
      </c>
      <c r="C398" s="102" t="s">
        <v>342</v>
      </c>
      <c r="D398" s="102" t="s">
        <v>151</v>
      </c>
      <c r="E398" s="102" t="s">
        <v>52</v>
      </c>
      <c r="F398" s="102" t="s">
        <v>178</v>
      </c>
      <c r="G398" s="102" t="s">
        <v>999</v>
      </c>
      <c r="H398" s="103">
        <v>4673</v>
      </c>
      <c r="I398" s="101">
        <v>4</v>
      </c>
      <c r="J398" s="106">
        <f>อุดรธานี!F198</f>
        <v>1234699.22</v>
      </c>
      <c r="K398" s="105">
        <f>อุดรธานี!AM198</f>
        <v>1533040.85</v>
      </c>
      <c r="L398" s="106">
        <f>อุดรธานี!AN198</f>
        <v>2749080.23</v>
      </c>
      <c r="M398" s="106">
        <f>อุดรธานี!AO198</f>
        <v>2168006.9700000002</v>
      </c>
      <c r="N398" s="102"/>
      <c r="O398" s="102"/>
      <c r="P398" s="102"/>
      <c r="Q398" s="94">
        <f t="shared" si="14"/>
        <v>581073.25999999978</v>
      </c>
      <c r="R398" s="95">
        <f t="shared" si="15"/>
        <v>588.29022683500966</v>
      </c>
    </row>
    <row r="399" spans="1:18" s="113" customFormat="1" x14ac:dyDescent="0.35">
      <c r="A399" s="107">
        <v>16</v>
      </c>
      <c r="B399" s="108" t="s">
        <v>62</v>
      </c>
      <c r="C399" s="108"/>
      <c r="D399" s="108"/>
      <c r="E399" s="108" t="s">
        <v>75</v>
      </c>
      <c r="F399" s="108"/>
      <c r="G399" s="108" t="s">
        <v>344</v>
      </c>
      <c r="H399" s="114">
        <f>SUM(H394:H398)</f>
        <v>13849</v>
      </c>
      <c r="I399" s="107"/>
      <c r="J399" s="110">
        <f>SUM(J394:J398)</f>
        <v>4477806.05</v>
      </c>
      <c r="K399" s="110">
        <f>SUM(K394:K398)</f>
        <v>5062300.7700000005</v>
      </c>
      <c r="L399" s="110">
        <f>SUM(L394:L398)</f>
        <v>8630332.0500000007</v>
      </c>
      <c r="M399" s="110">
        <f>SUM(M394:M398)</f>
        <v>7544217.8499999996</v>
      </c>
      <c r="N399" s="108">
        <v>4</v>
      </c>
      <c r="O399" s="108">
        <v>4</v>
      </c>
      <c r="P399" s="108">
        <f>N399-O399</f>
        <v>0</v>
      </c>
      <c r="Q399" s="111">
        <f t="shared" si="14"/>
        <v>1086114.2000000011</v>
      </c>
      <c r="R399" s="112">
        <f>L399/H399</f>
        <v>623.17366235829309</v>
      </c>
    </row>
    <row r="400" spans="1:18" x14ac:dyDescent="0.35">
      <c r="A400" s="101">
        <v>1</v>
      </c>
      <c r="B400" s="102" t="s">
        <v>62</v>
      </c>
      <c r="C400" s="102" t="s">
        <v>345</v>
      </c>
      <c r="D400" s="102" t="s">
        <v>153</v>
      </c>
      <c r="E400" s="102" t="s">
        <v>53</v>
      </c>
      <c r="F400" s="102" t="s">
        <v>208</v>
      </c>
      <c r="G400" s="102" t="s">
        <v>346</v>
      </c>
      <c r="H400" s="103"/>
      <c r="I400" s="101"/>
      <c r="J400" s="104"/>
      <c r="K400" s="105"/>
      <c r="L400" s="106"/>
      <c r="M400" s="106"/>
      <c r="N400" s="102"/>
      <c r="O400" s="102"/>
      <c r="P400" s="102"/>
    </row>
    <row r="401" spans="1:18" x14ac:dyDescent="0.35">
      <c r="A401" s="101">
        <v>2</v>
      </c>
      <c r="B401" s="102" t="s">
        <v>62</v>
      </c>
      <c r="C401" s="102" t="s">
        <v>345</v>
      </c>
      <c r="D401" s="102" t="s">
        <v>153</v>
      </c>
      <c r="E401" s="102" t="s">
        <v>53</v>
      </c>
      <c r="F401" s="102" t="s">
        <v>178</v>
      </c>
      <c r="G401" s="102" t="s">
        <v>1000</v>
      </c>
      <c r="H401" s="103">
        <v>3205</v>
      </c>
      <c r="I401" s="101">
        <v>3</v>
      </c>
      <c r="J401" s="106">
        <f>อุดรธานี!F199</f>
        <v>855532.36</v>
      </c>
      <c r="K401" s="105">
        <f>อุดรธานี!AM199</f>
        <v>797311.14</v>
      </c>
      <c r="L401" s="106">
        <f>อุดรธานี!AN199</f>
        <v>1453228.54</v>
      </c>
      <c r="M401" s="106">
        <f>อุดรธานี!AO199</f>
        <v>2323221.19</v>
      </c>
      <c r="N401" s="102"/>
      <c r="O401" s="102"/>
      <c r="P401" s="102"/>
      <c r="Q401" s="94">
        <f t="shared" si="14"/>
        <v>-869992.64999999991</v>
      </c>
      <c r="R401" s="95">
        <f t="shared" si="15"/>
        <v>453.4254414976599</v>
      </c>
    </row>
    <row r="402" spans="1:18" x14ac:dyDescent="0.35">
      <c r="A402" s="101">
        <v>3</v>
      </c>
      <c r="B402" s="102" t="s">
        <v>62</v>
      </c>
      <c r="C402" s="102" t="s">
        <v>345</v>
      </c>
      <c r="D402" s="102" t="s">
        <v>153</v>
      </c>
      <c r="E402" s="102" t="s">
        <v>53</v>
      </c>
      <c r="F402" s="102" t="s">
        <v>178</v>
      </c>
      <c r="G402" s="102" t="s">
        <v>1001</v>
      </c>
      <c r="H402" s="103">
        <v>2571</v>
      </c>
      <c r="I402" s="101">
        <v>2</v>
      </c>
      <c r="J402" s="106">
        <f>อุดรธานี!F200</f>
        <v>570872.30000000005</v>
      </c>
      <c r="K402" s="105">
        <f>อุดรธานี!AM200</f>
        <v>575251.55000000005</v>
      </c>
      <c r="L402" s="106">
        <f>อุดรธานี!AN200</f>
        <v>1357181.19</v>
      </c>
      <c r="M402" s="106">
        <f>อุดรธานี!AO200</f>
        <v>1365905.83</v>
      </c>
      <c r="N402" s="102"/>
      <c r="O402" s="102"/>
      <c r="P402" s="102"/>
      <c r="Q402" s="94">
        <f t="shared" si="14"/>
        <v>-8724.6400000001304</v>
      </c>
      <c r="R402" s="95">
        <f t="shared" si="15"/>
        <v>527.88066511085174</v>
      </c>
    </row>
    <row r="403" spans="1:18" x14ac:dyDescent="0.35">
      <c r="A403" s="101">
        <v>4</v>
      </c>
      <c r="B403" s="102" t="s">
        <v>62</v>
      </c>
      <c r="C403" s="102" t="s">
        <v>345</v>
      </c>
      <c r="D403" s="102" t="s">
        <v>153</v>
      </c>
      <c r="E403" s="102" t="s">
        <v>53</v>
      </c>
      <c r="F403" s="102" t="s">
        <v>178</v>
      </c>
      <c r="G403" s="102" t="s">
        <v>1002</v>
      </c>
      <c r="H403" s="103">
        <v>3142</v>
      </c>
      <c r="I403" s="101">
        <v>3</v>
      </c>
      <c r="J403" s="106">
        <f>อุดรธานี!F201</f>
        <v>410303.45</v>
      </c>
      <c r="K403" s="105">
        <f>อุดรธานี!AM201</f>
        <v>526727.92000000004</v>
      </c>
      <c r="L403" s="106">
        <f>อุดรธานี!AN201</f>
        <v>1918588.8599999999</v>
      </c>
      <c r="M403" s="106">
        <f>อุดรธานี!AO201</f>
        <v>1831795.12</v>
      </c>
      <c r="N403" s="102"/>
      <c r="O403" s="102"/>
      <c r="P403" s="102"/>
      <c r="Q403" s="94">
        <f t="shared" si="14"/>
        <v>86793.739999999758</v>
      </c>
      <c r="R403" s="95">
        <f t="shared" si="15"/>
        <v>610.62662635264155</v>
      </c>
    </row>
    <row r="404" spans="1:18" x14ac:dyDescent="0.35">
      <c r="A404" s="101">
        <v>5</v>
      </c>
      <c r="B404" s="102" t="s">
        <v>62</v>
      </c>
      <c r="C404" s="102" t="s">
        <v>345</v>
      </c>
      <c r="D404" s="102" t="s">
        <v>153</v>
      </c>
      <c r="E404" s="102" t="s">
        <v>53</v>
      </c>
      <c r="F404" s="102" t="s">
        <v>178</v>
      </c>
      <c r="G404" s="102" t="s">
        <v>1003</v>
      </c>
      <c r="H404" s="103">
        <v>1449</v>
      </c>
      <c r="I404" s="101">
        <v>1</v>
      </c>
      <c r="J404" s="106">
        <f>อุดรธานี!F202</f>
        <v>222042.43</v>
      </c>
      <c r="K404" s="105">
        <f>อุดรธานี!AM202</f>
        <v>195610.75</v>
      </c>
      <c r="L404" s="106">
        <f>อุดรธานี!AN202</f>
        <v>1101709.48</v>
      </c>
      <c r="M404" s="106">
        <f>อุดรธานี!AO202</f>
        <v>1301837.4099999999</v>
      </c>
      <c r="N404" s="102"/>
      <c r="O404" s="102"/>
      <c r="P404" s="102"/>
      <c r="Q404" s="94">
        <f t="shared" si="14"/>
        <v>-200127.92999999993</v>
      </c>
      <c r="R404" s="95">
        <f t="shared" si="15"/>
        <v>760.32400276052454</v>
      </c>
    </row>
    <row r="405" spans="1:18" x14ac:dyDescent="0.35">
      <c r="A405" s="101">
        <v>6</v>
      </c>
      <c r="B405" s="102" t="s">
        <v>62</v>
      </c>
      <c r="C405" s="102" t="s">
        <v>345</v>
      </c>
      <c r="D405" s="102" t="s">
        <v>153</v>
      </c>
      <c r="E405" s="102" t="s">
        <v>53</v>
      </c>
      <c r="F405" s="102" t="s">
        <v>178</v>
      </c>
      <c r="G405" s="102" t="s">
        <v>1004</v>
      </c>
      <c r="H405" s="103">
        <v>1947</v>
      </c>
      <c r="I405" s="101">
        <v>2</v>
      </c>
      <c r="J405" s="106">
        <f>อุดรธานี!F203</f>
        <v>577006.75</v>
      </c>
      <c r="K405" s="105">
        <f>อุดรธานี!AM203</f>
        <v>571323.48</v>
      </c>
      <c r="L405" s="106">
        <f>อุดรธานี!AN203</f>
        <v>1465885.94</v>
      </c>
      <c r="M405" s="106">
        <f>อุดรธานี!AO203</f>
        <v>1845205.51</v>
      </c>
      <c r="N405" s="102"/>
      <c r="O405" s="102"/>
      <c r="P405" s="102"/>
      <c r="Q405" s="94">
        <f t="shared" si="14"/>
        <v>-379319.57000000007</v>
      </c>
      <c r="R405" s="95">
        <f t="shared" si="15"/>
        <v>752.89467899332305</v>
      </c>
    </row>
    <row r="406" spans="1:18" x14ac:dyDescent="0.35">
      <c r="A406" s="101">
        <v>7</v>
      </c>
      <c r="B406" s="102" t="s">
        <v>62</v>
      </c>
      <c r="C406" s="102" t="s">
        <v>345</v>
      </c>
      <c r="D406" s="102" t="s">
        <v>153</v>
      </c>
      <c r="E406" s="102" t="s">
        <v>53</v>
      </c>
      <c r="F406" s="102" t="s">
        <v>178</v>
      </c>
      <c r="G406" s="102" t="s">
        <v>1005</v>
      </c>
      <c r="H406" s="103">
        <v>1027</v>
      </c>
      <c r="I406" s="101">
        <v>1</v>
      </c>
      <c r="J406" s="106">
        <f>อุดรธานี!F204</f>
        <v>606148.72</v>
      </c>
      <c r="K406" s="105">
        <f>อุดรธานี!AM204</f>
        <v>535218.5</v>
      </c>
      <c r="L406" s="106">
        <f>อุดรธานี!AN204</f>
        <v>1333351.6600000001</v>
      </c>
      <c r="M406" s="106">
        <f>อุดรธานี!AO204</f>
        <v>1150336.3499999999</v>
      </c>
      <c r="N406" s="102"/>
      <c r="O406" s="102"/>
      <c r="P406" s="102"/>
      <c r="Q406" s="94">
        <f t="shared" si="14"/>
        <v>183015.31000000029</v>
      </c>
      <c r="R406" s="95">
        <f t="shared" si="15"/>
        <v>1298.2976241480039</v>
      </c>
    </row>
    <row r="407" spans="1:18" x14ac:dyDescent="0.35">
      <c r="A407" s="101">
        <v>8</v>
      </c>
      <c r="B407" s="102" t="s">
        <v>62</v>
      </c>
      <c r="C407" s="102" t="s">
        <v>345</v>
      </c>
      <c r="D407" s="102" t="s">
        <v>153</v>
      </c>
      <c r="E407" s="102" t="s">
        <v>53</v>
      </c>
      <c r="F407" s="102" t="s">
        <v>178</v>
      </c>
      <c r="G407" s="102" t="s">
        <v>1006</v>
      </c>
      <c r="H407" s="103">
        <v>3432</v>
      </c>
      <c r="I407" s="101">
        <v>3</v>
      </c>
      <c r="J407" s="106">
        <f>อุดรธานี!F205</f>
        <v>748770.49</v>
      </c>
      <c r="K407" s="105">
        <f>อุดรธานี!AM205</f>
        <v>860410.85</v>
      </c>
      <c r="L407" s="106">
        <f>อุดรธานี!AN205</f>
        <v>1144406.69</v>
      </c>
      <c r="M407" s="106">
        <f>อุดรธานี!AO205</f>
        <v>1339742.1599999999</v>
      </c>
      <c r="N407" s="102"/>
      <c r="O407" s="102"/>
      <c r="P407" s="102"/>
      <c r="Q407" s="94">
        <f t="shared" si="14"/>
        <v>-195335.46999999997</v>
      </c>
      <c r="R407" s="95">
        <f t="shared" si="15"/>
        <v>333.45183275058275</v>
      </c>
    </row>
    <row r="408" spans="1:18" x14ac:dyDescent="0.35">
      <c r="A408" s="101">
        <v>9</v>
      </c>
      <c r="B408" s="102" t="s">
        <v>62</v>
      </c>
      <c r="C408" s="102" t="s">
        <v>345</v>
      </c>
      <c r="D408" s="102" t="s">
        <v>153</v>
      </c>
      <c r="E408" s="102" t="s">
        <v>53</v>
      </c>
      <c r="F408" s="102" t="s">
        <v>178</v>
      </c>
      <c r="G408" s="102" t="s">
        <v>1007</v>
      </c>
      <c r="H408" s="103">
        <v>2689</v>
      </c>
      <c r="I408" s="101">
        <v>2</v>
      </c>
      <c r="J408" s="106">
        <f>อุดรธานี!F206</f>
        <v>817979.3</v>
      </c>
      <c r="K408" s="105">
        <f>อุดรธานี!AM206</f>
        <v>888695.47000000009</v>
      </c>
      <c r="L408" s="106">
        <f>อุดรธานี!AN206</f>
        <v>2035760.72</v>
      </c>
      <c r="M408" s="106">
        <f>อุดรธานี!AO206</f>
        <v>1971410.04</v>
      </c>
      <c r="N408" s="102"/>
      <c r="O408" s="102"/>
      <c r="P408" s="102"/>
      <c r="Q408" s="94">
        <f t="shared" si="14"/>
        <v>64350.679999999935</v>
      </c>
      <c r="R408" s="95">
        <f t="shared" si="15"/>
        <v>757.06981033841578</v>
      </c>
    </row>
    <row r="409" spans="1:18" s="178" customFormat="1" x14ac:dyDescent="0.35">
      <c r="A409" s="174">
        <v>10</v>
      </c>
      <c r="B409" s="175" t="s">
        <v>62</v>
      </c>
      <c r="C409" s="175" t="s">
        <v>345</v>
      </c>
      <c r="D409" s="175" t="s">
        <v>153</v>
      </c>
      <c r="E409" s="175" t="s">
        <v>53</v>
      </c>
      <c r="F409" s="175" t="s">
        <v>178</v>
      </c>
      <c r="G409" s="175" t="s">
        <v>1008</v>
      </c>
      <c r="H409" s="176">
        <v>1018</v>
      </c>
      <c r="I409" s="174">
        <v>1</v>
      </c>
      <c r="J409" s="150">
        <f>อุดรธานี!F207</f>
        <v>263853.27</v>
      </c>
      <c r="K409" s="150">
        <f>อุดรธานี!AM207</f>
        <v>272991.40000000002</v>
      </c>
      <c r="L409" s="150">
        <f>อุดรธานี!AN207</f>
        <v>412302.3</v>
      </c>
      <c r="M409" s="150">
        <f>อุดรธานี!AO207</f>
        <v>409045.96</v>
      </c>
      <c r="N409" s="175"/>
      <c r="O409" s="175"/>
      <c r="P409" s="175"/>
      <c r="Q409" s="177">
        <f t="shared" si="14"/>
        <v>3256.3399999999674</v>
      </c>
      <c r="R409" s="177">
        <f t="shared" si="15"/>
        <v>405.01208251473474</v>
      </c>
    </row>
    <row r="410" spans="1:18" s="113" customFormat="1" x14ac:dyDescent="0.35">
      <c r="A410" s="107">
        <v>17</v>
      </c>
      <c r="B410" s="108" t="s">
        <v>62</v>
      </c>
      <c r="C410" s="108"/>
      <c r="D410" s="108"/>
      <c r="E410" s="108" t="s">
        <v>75</v>
      </c>
      <c r="F410" s="108"/>
      <c r="G410" s="108" t="s">
        <v>347</v>
      </c>
      <c r="H410" s="114">
        <f>SUM(H400:H409)</f>
        <v>20480</v>
      </c>
      <c r="I410" s="107"/>
      <c r="J410" s="110">
        <f>SUM(J400:J409)</f>
        <v>5072509.07</v>
      </c>
      <c r="K410" s="110">
        <f>SUM(K400:K409)</f>
        <v>5223541.0600000005</v>
      </c>
      <c r="L410" s="110">
        <f>SUM(L400:L409)</f>
        <v>12222415.380000001</v>
      </c>
      <c r="M410" s="110">
        <f>SUM(M400:M409)</f>
        <v>13538499.57</v>
      </c>
      <c r="N410" s="108">
        <v>9</v>
      </c>
      <c r="O410" s="108">
        <v>9</v>
      </c>
      <c r="P410" s="108">
        <v>0</v>
      </c>
      <c r="Q410" s="111">
        <f t="shared" si="14"/>
        <v>-1316084.1899999995</v>
      </c>
      <c r="R410" s="112">
        <f>L410/H410</f>
        <v>596.79762597656259</v>
      </c>
    </row>
    <row r="411" spans="1:18" x14ac:dyDescent="0.35">
      <c r="A411" s="101">
        <v>1</v>
      </c>
      <c r="B411" s="102" t="s">
        <v>62</v>
      </c>
      <c r="C411" s="102" t="s">
        <v>39</v>
      </c>
      <c r="D411" s="102" t="s">
        <v>155</v>
      </c>
      <c r="E411" s="102" t="s">
        <v>40</v>
      </c>
      <c r="F411" s="102" t="s">
        <v>208</v>
      </c>
      <c r="G411" s="102" t="s">
        <v>348</v>
      </c>
      <c r="H411" s="103"/>
      <c r="I411" s="101"/>
      <c r="J411" s="104"/>
      <c r="K411" s="105"/>
      <c r="L411" s="106"/>
      <c r="M411" s="106"/>
      <c r="N411" s="102"/>
      <c r="O411" s="102"/>
      <c r="P411" s="102"/>
    </row>
    <row r="412" spans="1:18" x14ac:dyDescent="0.35">
      <c r="A412" s="101">
        <v>2</v>
      </c>
      <c r="B412" s="102" t="s">
        <v>62</v>
      </c>
      <c r="C412" s="102" t="s">
        <v>39</v>
      </c>
      <c r="D412" s="102" t="s">
        <v>155</v>
      </c>
      <c r="E412" s="102" t="s">
        <v>40</v>
      </c>
      <c r="F412" s="102" t="s">
        <v>178</v>
      </c>
      <c r="G412" s="102" t="s">
        <v>1009</v>
      </c>
      <c r="H412" s="103">
        <v>3383</v>
      </c>
      <c r="I412" s="101">
        <v>3</v>
      </c>
      <c r="J412" s="106">
        <f>อุดรธานี!F208</f>
        <v>1031059.12</v>
      </c>
      <c r="K412" s="105">
        <f>อุดรธานี!AM208</f>
        <v>1050383.02</v>
      </c>
      <c r="L412" s="106">
        <f>อุดรธานี!AN208</f>
        <v>2325571.41</v>
      </c>
      <c r="M412" s="106">
        <f>อุดรธานี!AO208</f>
        <v>1856629.92</v>
      </c>
      <c r="N412" s="102"/>
      <c r="O412" s="102"/>
      <c r="P412" s="102"/>
      <c r="Q412" s="94">
        <f t="shared" si="14"/>
        <v>468941.49000000022</v>
      </c>
      <c r="R412" s="95">
        <f t="shared" si="15"/>
        <v>687.42873485072425</v>
      </c>
    </row>
    <row r="413" spans="1:18" x14ac:dyDescent="0.35">
      <c r="A413" s="101">
        <v>3</v>
      </c>
      <c r="B413" s="102" t="s">
        <v>62</v>
      </c>
      <c r="C413" s="102" t="s">
        <v>39</v>
      </c>
      <c r="D413" s="102" t="s">
        <v>155</v>
      </c>
      <c r="E413" s="102" t="s">
        <v>40</v>
      </c>
      <c r="F413" s="102" t="s">
        <v>178</v>
      </c>
      <c r="G413" s="102" t="s">
        <v>1010</v>
      </c>
      <c r="H413" s="103">
        <v>2911</v>
      </c>
      <c r="I413" s="101">
        <v>2</v>
      </c>
      <c r="J413" s="106">
        <f>อุดรธานี!F209</f>
        <v>597260.02</v>
      </c>
      <c r="K413" s="105">
        <f>อุดรธานี!AM209</f>
        <v>603244.31000000006</v>
      </c>
      <c r="L413" s="106">
        <f>อุดรธานี!AN209</f>
        <v>1333114.0699999998</v>
      </c>
      <c r="M413" s="106">
        <f>อุดรธานี!AO209</f>
        <v>1040532.9099999999</v>
      </c>
      <c r="N413" s="102"/>
      <c r="O413" s="102"/>
      <c r="P413" s="102"/>
      <c r="Q413" s="94">
        <f t="shared" si="14"/>
        <v>292581.15999999992</v>
      </c>
      <c r="R413" s="95">
        <f t="shared" si="15"/>
        <v>457.95742700103051</v>
      </c>
    </row>
    <row r="414" spans="1:18" x14ac:dyDescent="0.35">
      <c r="A414" s="101">
        <v>4</v>
      </c>
      <c r="B414" s="102" t="s">
        <v>62</v>
      </c>
      <c r="C414" s="102" t="s">
        <v>39</v>
      </c>
      <c r="D414" s="102" t="s">
        <v>155</v>
      </c>
      <c r="E414" s="102" t="s">
        <v>40</v>
      </c>
      <c r="F414" s="102" t="s">
        <v>178</v>
      </c>
      <c r="G414" s="102" t="s">
        <v>1011</v>
      </c>
      <c r="H414" s="103">
        <v>5486</v>
      </c>
      <c r="I414" s="101">
        <v>4</v>
      </c>
      <c r="J414" s="106">
        <f>อุดรธานี!F210</f>
        <v>1477156.89</v>
      </c>
      <c r="K414" s="105">
        <f>อุดรธานี!AM210</f>
        <v>1528825.2299999997</v>
      </c>
      <c r="L414" s="106">
        <f>อุดรธานี!AN210</f>
        <v>2716517.92</v>
      </c>
      <c r="M414" s="106">
        <f>อุดรธานี!AO210</f>
        <v>2367787.5799999996</v>
      </c>
      <c r="N414" s="102"/>
      <c r="O414" s="102"/>
      <c r="P414" s="102"/>
      <c r="Q414" s="94">
        <f t="shared" si="14"/>
        <v>348730.34000000032</v>
      </c>
      <c r="R414" s="95">
        <f t="shared" si="15"/>
        <v>495.17278891724391</v>
      </c>
    </row>
    <row r="415" spans="1:18" x14ac:dyDescent="0.35">
      <c r="A415" s="101">
        <v>5</v>
      </c>
      <c r="B415" s="102" t="s">
        <v>62</v>
      </c>
      <c r="C415" s="102" t="s">
        <v>39</v>
      </c>
      <c r="D415" s="102" t="s">
        <v>155</v>
      </c>
      <c r="E415" s="102" t="s">
        <v>40</v>
      </c>
      <c r="F415" s="102" t="s">
        <v>178</v>
      </c>
      <c r="G415" s="102" t="s">
        <v>1012</v>
      </c>
      <c r="H415" s="103">
        <v>3301</v>
      </c>
      <c r="I415" s="101">
        <v>3</v>
      </c>
      <c r="J415" s="106">
        <f>อุดรธานี!F211</f>
        <v>695001.47</v>
      </c>
      <c r="K415" s="105">
        <f>อุดรธานี!AM211</f>
        <v>631188.81999999995</v>
      </c>
      <c r="L415" s="106">
        <f>อุดรธานี!AN211</f>
        <v>2050295.01</v>
      </c>
      <c r="M415" s="106">
        <f>อุดรธานี!AO211</f>
        <v>1709227.23</v>
      </c>
      <c r="N415" s="102"/>
      <c r="O415" s="102"/>
      <c r="P415" s="102"/>
      <c r="Q415" s="94">
        <f>L415-M415</f>
        <v>341067.78</v>
      </c>
      <c r="R415" s="95">
        <f t="shared" si="15"/>
        <v>621.11330202968793</v>
      </c>
    </row>
    <row r="416" spans="1:18" s="113" customFormat="1" x14ac:dyDescent="0.35">
      <c r="A416" s="107">
        <v>18</v>
      </c>
      <c r="B416" s="108" t="s">
        <v>62</v>
      </c>
      <c r="C416" s="108"/>
      <c r="D416" s="108"/>
      <c r="E416" s="108" t="s">
        <v>75</v>
      </c>
      <c r="F416" s="108"/>
      <c r="G416" s="108" t="s">
        <v>349</v>
      </c>
      <c r="H416" s="114">
        <f>SUM(H411:H415)</f>
        <v>15081</v>
      </c>
      <c r="I416" s="107"/>
      <c r="J416" s="110">
        <f>SUM(J411:J415)</f>
        <v>3800477.5</v>
      </c>
      <c r="K416" s="110">
        <f>SUM(K411:K415)</f>
        <v>3813641.3799999994</v>
      </c>
      <c r="L416" s="110">
        <f>SUM(L411:L415)</f>
        <v>8425498.4100000001</v>
      </c>
      <c r="M416" s="110">
        <f>SUM(M411:M415)</f>
        <v>6974177.6400000006</v>
      </c>
      <c r="N416" s="108">
        <v>4</v>
      </c>
      <c r="O416" s="108">
        <v>4</v>
      </c>
      <c r="P416" s="108">
        <f>N416-O416</f>
        <v>0</v>
      </c>
      <c r="Q416" s="111">
        <f t="shared" si="14"/>
        <v>1451320.7699999996</v>
      </c>
      <c r="R416" s="112">
        <f>L416/H416</f>
        <v>558.68300576884826</v>
      </c>
    </row>
    <row r="417" spans="1:18" x14ac:dyDescent="0.35">
      <c r="A417" s="101">
        <v>1</v>
      </c>
      <c r="B417" s="102" t="s">
        <v>62</v>
      </c>
      <c r="C417" s="102" t="s">
        <v>31</v>
      </c>
      <c r="D417" s="102" t="s">
        <v>97</v>
      </c>
      <c r="E417" s="102" t="s">
        <v>350</v>
      </c>
      <c r="F417" s="102" t="s">
        <v>208</v>
      </c>
      <c r="G417" s="102" t="s">
        <v>351</v>
      </c>
      <c r="H417" s="103"/>
      <c r="I417" s="101"/>
      <c r="J417" s="104"/>
      <c r="K417" s="105"/>
      <c r="L417" s="106"/>
      <c r="M417" s="106"/>
      <c r="N417" s="102"/>
      <c r="O417" s="102"/>
      <c r="P417" s="102"/>
    </row>
    <row r="418" spans="1:18" x14ac:dyDescent="0.35">
      <c r="A418" s="101">
        <v>2</v>
      </c>
      <c r="B418" s="102" t="s">
        <v>62</v>
      </c>
      <c r="C418" s="102" t="s">
        <v>31</v>
      </c>
      <c r="D418" s="102" t="s">
        <v>97</v>
      </c>
      <c r="E418" s="102" t="s">
        <v>350</v>
      </c>
      <c r="F418" s="102" t="s">
        <v>178</v>
      </c>
      <c r="G418" s="102" t="s">
        <v>867</v>
      </c>
      <c r="H418" s="103">
        <v>3601</v>
      </c>
      <c r="I418" s="101">
        <v>3</v>
      </c>
      <c r="J418" s="104">
        <f>อุดรธานี!F66</f>
        <v>1011282.13</v>
      </c>
      <c r="K418" s="105">
        <f>อุดรธานี!AM66</f>
        <v>1357867.0999999999</v>
      </c>
      <c r="L418" s="106">
        <f>อุดรธานี!AN66</f>
        <v>1993166.4300000002</v>
      </c>
      <c r="M418" s="106">
        <f>อุดรธานี!AO66</f>
        <v>1763095.78</v>
      </c>
      <c r="N418" s="102"/>
      <c r="O418" s="102"/>
      <c r="P418" s="102"/>
      <c r="Q418" s="111">
        <f>L418-M418</f>
        <v>230070.65000000014</v>
      </c>
      <c r="R418" s="112">
        <f>L418/H418</f>
        <v>553.50359066925864</v>
      </c>
    </row>
    <row r="419" spans="1:18" s="113" customFormat="1" x14ac:dyDescent="0.35">
      <c r="A419" s="107">
        <v>19</v>
      </c>
      <c r="B419" s="108" t="s">
        <v>62</v>
      </c>
      <c r="C419" s="108"/>
      <c r="D419" s="108"/>
      <c r="E419" s="108" t="s">
        <v>75</v>
      </c>
      <c r="F419" s="108"/>
      <c r="G419" s="108" t="s">
        <v>352</v>
      </c>
      <c r="H419" s="114">
        <f>SUM(H417:H418)</f>
        <v>3601</v>
      </c>
      <c r="I419" s="107"/>
      <c r="J419" s="110">
        <f>SUM(J417:J418)</f>
        <v>1011282.13</v>
      </c>
      <c r="K419" s="110">
        <f>SUM(K417:K418)</f>
        <v>1357867.0999999999</v>
      </c>
      <c r="L419" s="110">
        <f>SUM(L417:L418)</f>
        <v>1993166.4300000002</v>
      </c>
      <c r="M419" s="110">
        <f>SUM(M417:M418)</f>
        <v>1763095.78</v>
      </c>
      <c r="N419" s="108">
        <v>1</v>
      </c>
      <c r="O419" s="108">
        <v>1</v>
      </c>
      <c r="P419" s="108">
        <f>N419-O419</f>
        <v>0</v>
      </c>
      <c r="Q419" s="111"/>
      <c r="R419" s="112"/>
    </row>
    <row r="420" spans="1:18" x14ac:dyDescent="0.35">
      <c r="A420" s="101">
        <v>1</v>
      </c>
      <c r="B420" s="102" t="s">
        <v>62</v>
      </c>
      <c r="C420" s="102" t="s">
        <v>353</v>
      </c>
      <c r="D420" s="102" t="s">
        <v>157</v>
      </c>
      <c r="E420" s="102" t="s">
        <v>54</v>
      </c>
      <c r="F420" s="102" t="s">
        <v>208</v>
      </c>
      <c r="G420" s="102" t="s">
        <v>354</v>
      </c>
      <c r="H420" s="103"/>
      <c r="I420" s="101"/>
      <c r="J420" s="104"/>
      <c r="K420" s="105"/>
      <c r="L420" s="106"/>
      <c r="M420" s="106"/>
      <c r="N420" s="102"/>
      <c r="O420" s="102"/>
      <c r="P420" s="102"/>
    </row>
    <row r="421" spans="1:18" x14ac:dyDescent="0.35">
      <c r="A421" s="101">
        <v>2</v>
      </c>
      <c r="B421" s="102" t="s">
        <v>62</v>
      </c>
      <c r="C421" s="102" t="s">
        <v>353</v>
      </c>
      <c r="D421" s="102" t="s">
        <v>157</v>
      </c>
      <c r="E421" s="102" t="s">
        <v>54</v>
      </c>
      <c r="F421" s="102" t="s">
        <v>178</v>
      </c>
      <c r="G421" s="102" t="s">
        <v>1013</v>
      </c>
      <c r="H421" s="103">
        <v>3953</v>
      </c>
      <c r="I421" s="101">
        <v>3</v>
      </c>
      <c r="J421" s="106">
        <f>อุดรธานี!F212</f>
        <v>1457209.5</v>
      </c>
      <c r="K421" s="105">
        <f>อุดรธานี!AM212</f>
        <v>1707276.7599999998</v>
      </c>
      <c r="L421" s="106">
        <f>อุดรธานี!AN212</f>
        <v>2481484.2800000003</v>
      </c>
      <c r="M421" s="106">
        <f>อุดรธานี!AO212</f>
        <v>2169816.3800000004</v>
      </c>
      <c r="N421" s="102"/>
      <c r="O421" s="102"/>
      <c r="P421" s="102"/>
      <c r="Q421" s="94">
        <f t="shared" si="14"/>
        <v>311667.89999999991</v>
      </c>
      <c r="R421" s="95">
        <f t="shared" si="15"/>
        <v>627.74709840627384</v>
      </c>
    </row>
    <row r="422" spans="1:18" x14ac:dyDescent="0.35">
      <c r="A422" s="101">
        <v>3</v>
      </c>
      <c r="B422" s="102" t="s">
        <v>62</v>
      </c>
      <c r="C422" s="102" t="s">
        <v>353</v>
      </c>
      <c r="D422" s="102" t="s">
        <v>157</v>
      </c>
      <c r="E422" s="102" t="s">
        <v>54</v>
      </c>
      <c r="F422" s="102" t="s">
        <v>178</v>
      </c>
      <c r="G422" s="102" t="s">
        <v>1014</v>
      </c>
      <c r="H422" s="103">
        <v>3395</v>
      </c>
      <c r="I422" s="101">
        <v>3</v>
      </c>
      <c r="J422" s="106">
        <f>อุดรธานี!F213</f>
        <v>874085.97</v>
      </c>
      <c r="K422" s="105">
        <f>อุดรธานี!AM213</f>
        <v>985270.05999999994</v>
      </c>
      <c r="L422" s="106">
        <f>อุดรธานี!AN213</f>
        <v>1778093.65</v>
      </c>
      <c r="M422" s="106">
        <f>อุดรธานี!AO213</f>
        <v>1458503.3299999998</v>
      </c>
      <c r="N422" s="102"/>
      <c r="O422" s="102"/>
      <c r="P422" s="102"/>
      <c r="Q422" s="94">
        <f t="shared" si="14"/>
        <v>319590.32000000007</v>
      </c>
      <c r="R422" s="95">
        <f t="shared" si="15"/>
        <v>523.73892488954345</v>
      </c>
    </row>
    <row r="423" spans="1:18" x14ac:dyDescent="0.35">
      <c r="A423" s="101">
        <v>4</v>
      </c>
      <c r="B423" s="102" t="s">
        <v>62</v>
      </c>
      <c r="C423" s="102" t="s">
        <v>353</v>
      </c>
      <c r="D423" s="102" t="s">
        <v>157</v>
      </c>
      <c r="E423" s="102" t="s">
        <v>54</v>
      </c>
      <c r="F423" s="102" t="s">
        <v>178</v>
      </c>
      <c r="G423" s="102" t="s">
        <v>1015</v>
      </c>
      <c r="H423" s="103">
        <v>2697</v>
      </c>
      <c r="I423" s="101">
        <v>2</v>
      </c>
      <c r="J423" s="106">
        <f>อุดรธานี!F214</f>
        <v>1034017</v>
      </c>
      <c r="K423" s="105">
        <f>อุดรธานี!AM214</f>
        <v>1229006.2599999998</v>
      </c>
      <c r="L423" s="106">
        <f>อุดรธานี!AN214</f>
        <v>1793340.37</v>
      </c>
      <c r="M423" s="106">
        <f>อุดรธานี!AO214</f>
        <v>1332731.44</v>
      </c>
      <c r="N423" s="102"/>
      <c r="O423" s="102"/>
      <c r="P423" s="102"/>
      <c r="Q423" s="94">
        <f t="shared" si="14"/>
        <v>460608.93000000017</v>
      </c>
      <c r="R423" s="95">
        <f t="shared" si="15"/>
        <v>664.93895810159438</v>
      </c>
    </row>
    <row r="424" spans="1:18" x14ac:dyDescent="0.35">
      <c r="A424" s="101">
        <v>5</v>
      </c>
      <c r="B424" s="102" t="s">
        <v>62</v>
      </c>
      <c r="C424" s="102" t="s">
        <v>353</v>
      </c>
      <c r="D424" s="102" t="s">
        <v>157</v>
      </c>
      <c r="E424" s="102" t="s">
        <v>54</v>
      </c>
      <c r="F424" s="102" t="s">
        <v>178</v>
      </c>
      <c r="G424" s="102" t="s">
        <v>1016</v>
      </c>
      <c r="H424" s="103">
        <v>5919</v>
      </c>
      <c r="I424" s="101">
        <v>4</v>
      </c>
      <c r="J424" s="106">
        <f>อุดรธานี!F215</f>
        <v>1961922.28</v>
      </c>
      <c r="K424" s="105">
        <f>อุดรธานี!AM215</f>
        <v>2083818.9899999998</v>
      </c>
      <c r="L424" s="106">
        <f>อุดรธานี!AN215</f>
        <v>3634754.65</v>
      </c>
      <c r="M424" s="106">
        <f>อุดรธานี!AO215</f>
        <v>2922988.3100000005</v>
      </c>
      <c r="N424" s="102"/>
      <c r="O424" s="102"/>
      <c r="P424" s="102"/>
      <c r="Q424" s="94">
        <f t="shared" si="14"/>
        <v>711766.33999999939</v>
      </c>
      <c r="R424" s="95">
        <f t="shared" si="15"/>
        <v>614.08255617502959</v>
      </c>
    </row>
    <row r="425" spans="1:18" x14ac:dyDescent="0.35">
      <c r="A425" s="101">
        <v>6</v>
      </c>
      <c r="B425" s="102" t="s">
        <v>62</v>
      </c>
      <c r="C425" s="102" t="s">
        <v>353</v>
      </c>
      <c r="D425" s="102" t="s">
        <v>157</v>
      </c>
      <c r="E425" s="102" t="s">
        <v>54</v>
      </c>
      <c r="F425" s="102" t="s">
        <v>178</v>
      </c>
      <c r="G425" s="102" t="s">
        <v>1017</v>
      </c>
      <c r="H425" s="103">
        <v>1598</v>
      </c>
      <c r="I425" s="101">
        <v>2</v>
      </c>
      <c r="J425" s="106">
        <f>อุดรธานี!F216</f>
        <v>882661.65</v>
      </c>
      <c r="K425" s="105">
        <f>อุดรธานี!AM216</f>
        <v>993768.98</v>
      </c>
      <c r="L425" s="106">
        <f>อุดรธานี!AN216</f>
        <v>1642293</v>
      </c>
      <c r="M425" s="106">
        <f>อุดรธานี!AO216</f>
        <v>1242291.06</v>
      </c>
      <c r="N425" s="102"/>
      <c r="O425" s="102"/>
      <c r="P425" s="102"/>
      <c r="Q425" s="94">
        <f t="shared" si="14"/>
        <v>400001.93999999994</v>
      </c>
      <c r="R425" s="95">
        <f t="shared" si="15"/>
        <v>1027.7177722152692</v>
      </c>
    </row>
    <row r="426" spans="1:18" s="113" customFormat="1" x14ac:dyDescent="0.35">
      <c r="A426" s="107">
        <v>20</v>
      </c>
      <c r="B426" s="108" t="s">
        <v>62</v>
      </c>
      <c r="C426" s="108"/>
      <c r="D426" s="108"/>
      <c r="E426" s="108" t="s">
        <v>75</v>
      </c>
      <c r="F426" s="108"/>
      <c r="G426" s="108" t="s">
        <v>355</v>
      </c>
      <c r="H426" s="114">
        <f>SUM(H420:H425)</f>
        <v>17562</v>
      </c>
      <c r="I426" s="107"/>
      <c r="J426" s="110">
        <f>SUM(J420:J425)</f>
        <v>6209896.4000000004</v>
      </c>
      <c r="K426" s="145">
        <f>SUM(K420:K425)</f>
        <v>6999141.0499999989</v>
      </c>
      <c r="L426" s="110">
        <f>SUM(L420:L425)</f>
        <v>11329965.949999999</v>
      </c>
      <c r="M426" s="110">
        <f>SUM(M420:M425)</f>
        <v>9126330.5200000014</v>
      </c>
      <c r="N426" s="108">
        <v>5</v>
      </c>
      <c r="O426" s="108">
        <v>5</v>
      </c>
      <c r="P426" s="108">
        <f>N426-O426</f>
        <v>0</v>
      </c>
      <c r="Q426" s="111">
        <f t="shared" si="14"/>
        <v>2203635.4299999978</v>
      </c>
      <c r="R426" s="112">
        <f>L426/H426</f>
        <v>645.14098337319206</v>
      </c>
    </row>
    <row r="427" spans="1:18" x14ac:dyDescent="0.35">
      <c r="A427" s="101">
        <v>1</v>
      </c>
      <c r="B427" s="102" t="s">
        <v>62</v>
      </c>
      <c r="C427" s="102" t="s">
        <v>356</v>
      </c>
      <c r="D427" s="102" t="s">
        <v>357</v>
      </c>
      <c r="E427" s="102" t="s">
        <v>43</v>
      </c>
      <c r="F427" s="102" t="s">
        <v>208</v>
      </c>
      <c r="G427" s="102" t="s">
        <v>358</v>
      </c>
      <c r="H427" s="103"/>
      <c r="I427" s="101"/>
      <c r="J427" s="104"/>
      <c r="K427" s="105"/>
      <c r="L427" s="106"/>
      <c r="M427" s="106"/>
      <c r="N427" s="102"/>
      <c r="O427" s="102"/>
      <c r="P427" s="102"/>
    </row>
    <row r="428" spans="1:18" x14ac:dyDescent="0.35">
      <c r="A428" s="101">
        <v>2</v>
      </c>
      <c r="B428" s="102" t="s">
        <v>62</v>
      </c>
      <c r="C428" s="102" t="s">
        <v>356</v>
      </c>
      <c r="D428" s="102" t="s">
        <v>357</v>
      </c>
      <c r="E428" s="102" t="s">
        <v>43</v>
      </c>
      <c r="F428" s="102" t="s">
        <v>178</v>
      </c>
      <c r="G428" s="102" t="s">
        <v>1018</v>
      </c>
      <c r="H428" s="103">
        <v>6116</v>
      </c>
      <c r="I428" s="101">
        <v>5</v>
      </c>
      <c r="J428" s="106">
        <f>อุดรธานี!F217</f>
        <v>542974.29</v>
      </c>
      <c r="K428" s="105">
        <f>อุดรธานี!AM217</f>
        <v>711452.49</v>
      </c>
      <c r="L428" s="106">
        <f>อุดรธานี!AN217</f>
        <v>3027417.99</v>
      </c>
      <c r="M428" s="106">
        <f>อุดรธานี!AO217</f>
        <v>2476522.4899999998</v>
      </c>
      <c r="N428" s="102"/>
      <c r="O428" s="102"/>
      <c r="P428" s="102"/>
      <c r="Q428" s="94">
        <f t="shared" si="14"/>
        <v>550895.50000000047</v>
      </c>
      <c r="R428" s="95">
        <f t="shared" si="15"/>
        <v>494.99967135382605</v>
      </c>
    </row>
    <row r="429" spans="1:18" x14ac:dyDescent="0.35">
      <c r="A429" s="101">
        <v>3</v>
      </c>
      <c r="B429" s="102" t="s">
        <v>62</v>
      </c>
      <c r="C429" s="102" t="s">
        <v>356</v>
      </c>
      <c r="D429" s="102" t="s">
        <v>357</v>
      </c>
      <c r="E429" s="102" t="s">
        <v>43</v>
      </c>
      <c r="F429" s="102" t="s">
        <v>178</v>
      </c>
      <c r="G429" s="102" t="s">
        <v>1019</v>
      </c>
      <c r="H429" s="103">
        <v>2482</v>
      </c>
      <c r="I429" s="101">
        <v>2</v>
      </c>
      <c r="J429" s="106">
        <f>อุดรธานี!F218</f>
        <v>424985.51</v>
      </c>
      <c r="K429" s="105">
        <f>อุดรธานี!AM218</f>
        <v>474300.56</v>
      </c>
      <c r="L429" s="106">
        <f>อุดรธานี!AN218</f>
        <v>1657699.7399999998</v>
      </c>
      <c r="M429" s="106">
        <f>อุดรธานี!AO218</f>
        <v>1358111.0300000003</v>
      </c>
      <c r="N429" s="102"/>
      <c r="O429" s="102"/>
      <c r="P429" s="102"/>
      <c r="Q429" s="94">
        <f t="shared" si="14"/>
        <v>299588.7099999995</v>
      </c>
      <c r="R429" s="95">
        <f t="shared" si="15"/>
        <v>667.88869460112801</v>
      </c>
    </row>
    <row r="430" spans="1:18" x14ac:dyDescent="0.35">
      <c r="A430" s="101">
        <v>4</v>
      </c>
      <c r="B430" s="102" t="s">
        <v>62</v>
      </c>
      <c r="C430" s="102" t="s">
        <v>356</v>
      </c>
      <c r="D430" s="102" t="s">
        <v>357</v>
      </c>
      <c r="E430" s="102" t="s">
        <v>43</v>
      </c>
      <c r="F430" s="102" t="s">
        <v>178</v>
      </c>
      <c r="G430" s="102" t="s">
        <v>1020</v>
      </c>
      <c r="H430" s="103">
        <v>2658</v>
      </c>
      <c r="I430" s="101">
        <v>2</v>
      </c>
      <c r="J430" s="106">
        <f>อุดรธานี!F219</f>
        <v>530747.5</v>
      </c>
      <c r="K430" s="105">
        <f>อุดรธานี!AM219</f>
        <v>603510.36</v>
      </c>
      <c r="L430" s="106">
        <f>อุดรธานี!AN219</f>
        <v>1921069.8900000001</v>
      </c>
      <c r="M430" s="106">
        <f>อุดรธานี!AO219</f>
        <v>1697835.74</v>
      </c>
      <c r="N430" s="102"/>
      <c r="O430" s="102"/>
      <c r="P430" s="102"/>
      <c r="Q430" s="94">
        <f t="shared" si="14"/>
        <v>223234.15000000014</v>
      </c>
      <c r="R430" s="95">
        <f t="shared" si="15"/>
        <v>722.75014672686234</v>
      </c>
    </row>
    <row r="431" spans="1:18" x14ac:dyDescent="0.35">
      <c r="A431" s="101">
        <v>5</v>
      </c>
      <c r="B431" s="102" t="s">
        <v>62</v>
      </c>
      <c r="C431" s="102" t="s">
        <v>356</v>
      </c>
      <c r="D431" s="102" t="s">
        <v>357</v>
      </c>
      <c r="E431" s="102" t="s">
        <v>43</v>
      </c>
      <c r="F431" s="102" t="s">
        <v>178</v>
      </c>
      <c r="G431" s="102" t="s">
        <v>1021</v>
      </c>
      <c r="H431" s="103">
        <v>7912</v>
      </c>
      <c r="I431" s="101">
        <v>5</v>
      </c>
      <c r="J431" s="106">
        <f>อุดรธานี!F220</f>
        <v>815362.91</v>
      </c>
      <c r="K431" s="105">
        <f>อุดรธานี!AM220</f>
        <v>1261821.3299999998</v>
      </c>
      <c r="L431" s="106">
        <f>อุดรธานี!AN220</f>
        <v>4633201.71</v>
      </c>
      <c r="M431" s="106">
        <f>อุดรธานี!AO220</f>
        <v>3764061.81</v>
      </c>
      <c r="N431" s="102"/>
      <c r="O431" s="102"/>
      <c r="P431" s="102"/>
      <c r="Q431" s="94">
        <f t="shared" si="14"/>
        <v>869139.89999999991</v>
      </c>
      <c r="R431" s="95">
        <f t="shared" si="15"/>
        <v>585.59172269969667</v>
      </c>
    </row>
    <row r="432" spans="1:18" s="113" customFormat="1" x14ac:dyDescent="0.35">
      <c r="A432" s="107">
        <v>21</v>
      </c>
      <c r="B432" s="108" t="s">
        <v>62</v>
      </c>
      <c r="C432" s="108"/>
      <c r="D432" s="108"/>
      <c r="E432" s="108" t="s">
        <v>75</v>
      </c>
      <c r="F432" s="108"/>
      <c r="G432" s="108" t="s">
        <v>359</v>
      </c>
      <c r="H432" s="114">
        <f>SUM(H427:H431)</f>
        <v>19168</v>
      </c>
      <c r="I432" s="107"/>
      <c r="J432" s="110">
        <f>SUM(J427:J431)</f>
        <v>2314070.21</v>
      </c>
      <c r="K432" s="110">
        <f>SUM(K427:K431)</f>
        <v>3051084.74</v>
      </c>
      <c r="L432" s="110">
        <f>SUM(L427:L431)</f>
        <v>11239389.330000002</v>
      </c>
      <c r="M432" s="110">
        <f>SUM(M427:M431)</f>
        <v>9296531.0700000003</v>
      </c>
      <c r="N432" s="108">
        <v>4</v>
      </c>
      <c r="O432" s="108">
        <v>4</v>
      </c>
      <c r="P432" s="108">
        <f>N432-O432</f>
        <v>0</v>
      </c>
      <c r="Q432" s="111">
        <f t="shared" si="14"/>
        <v>1942858.2600000016</v>
      </c>
      <c r="R432" s="112">
        <f t="shared" si="15"/>
        <v>586.3621311560936</v>
      </c>
    </row>
    <row r="433" spans="1:18" s="113" customFormat="1" ht="24" customHeight="1" thickBot="1" x14ac:dyDescent="0.4">
      <c r="A433" s="122"/>
      <c r="B433" s="123" t="s">
        <v>62</v>
      </c>
      <c r="C433" s="123" t="s">
        <v>62</v>
      </c>
      <c r="D433" s="123" t="s">
        <v>62</v>
      </c>
      <c r="E433" s="123" t="s">
        <v>62</v>
      </c>
      <c r="F433" s="123"/>
      <c r="G433" s="123" t="s">
        <v>360</v>
      </c>
      <c r="H433" s="124">
        <f>H210+H223+H236+H254+H265+H281+H289+H295+H309+H321+H338+H360+H371+H386+H393+H399+H410+H416+H419+H426+H432</f>
        <v>1027390</v>
      </c>
      <c r="I433" s="122"/>
      <c r="J433" s="125">
        <f t="shared" ref="J433:O433" si="16">J210+J223+J236+J254+J265+J281+J289+J295+J309+J321+J338+J360+J371+J386+J393+J399+J410+J416+J419+J426+J432</f>
        <v>164061563.54000002</v>
      </c>
      <c r="K433" s="126">
        <f t="shared" si="16"/>
        <v>191024577.43000004</v>
      </c>
      <c r="L433" s="125">
        <f t="shared" si="16"/>
        <v>464639042.17000008</v>
      </c>
      <c r="M433" s="125">
        <f t="shared" si="16"/>
        <v>421003125.71999997</v>
      </c>
      <c r="N433" s="123">
        <f t="shared" si="16"/>
        <v>210</v>
      </c>
      <c r="O433" s="123">
        <f t="shared" si="16"/>
        <v>210</v>
      </c>
      <c r="P433" s="123">
        <f>N433-O433</f>
        <v>0</v>
      </c>
      <c r="Q433" s="111">
        <f t="shared" si="14"/>
        <v>43635916.450000107</v>
      </c>
      <c r="R433" s="112">
        <f t="shared" si="15"/>
        <v>452.25186362530303</v>
      </c>
    </row>
    <row r="434" spans="1:18" ht="24" customHeight="1" thickTop="1" thickBot="1" x14ac:dyDescent="0.4">
      <c r="A434" s="127"/>
      <c r="B434" s="128"/>
      <c r="C434" s="128"/>
      <c r="D434" s="128"/>
      <c r="E434" s="388" t="s">
        <v>361</v>
      </c>
      <c r="F434" s="389"/>
      <c r="G434" s="390"/>
      <c r="H434" s="129"/>
      <c r="I434" s="127"/>
      <c r="J434" s="130">
        <f>J433/O433</f>
        <v>781245.54066666681</v>
      </c>
      <c r="K434" s="131">
        <f>K433/O433</f>
        <v>909640.84490476211</v>
      </c>
      <c r="L434" s="130">
        <f>L433/O433</f>
        <v>2212566.8674761909</v>
      </c>
      <c r="M434" s="130">
        <f>M433/O433</f>
        <v>2004776.7891428571</v>
      </c>
      <c r="N434" s="179"/>
      <c r="O434" s="179"/>
      <c r="P434" s="179"/>
      <c r="Q434" s="94">
        <f t="shared" si="14"/>
        <v>207790.07833333383</v>
      </c>
    </row>
    <row r="435" spans="1:18" ht="21.75" thickTop="1" x14ac:dyDescent="0.35">
      <c r="A435" s="132">
        <v>1</v>
      </c>
      <c r="B435" s="133" t="s">
        <v>58</v>
      </c>
      <c r="C435" s="133" t="s">
        <v>362</v>
      </c>
      <c r="D435" s="133" t="s">
        <v>363</v>
      </c>
      <c r="E435" s="133" t="s">
        <v>364</v>
      </c>
      <c r="F435" s="133" t="s">
        <v>175</v>
      </c>
      <c r="G435" s="133" t="s">
        <v>365</v>
      </c>
      <c r="H435" s="134"/>
      <c r="I435" s="132"/>
      <c r="J435" s="135"/>
      <c r="K435" s="136"/>
      <c r="L435" s="137"/>
      <c r="M435" s="137"/>
      <c r="N435" s="133"/>
      <c r="O435" s="133"/>
      <c r="P435" s="133"/>
    </row>
    <row r="436" spans="1:18" x14ac:dyDescent="0.35">
      <c r="A436" s="101">
        <v>2</v>
      </c>
      <c r="B436" s="102" t="s">
        <v>58</v>
      </c>
      <c r="C436" s="102" t="s">
        <v>362</v>
      </c>
      <c r="D436" s="102" t="s">
        <v>363</v>
      </c>
      <c r="E436" s="102" t="s">
        <v>364</v>
      </c>
      <c r="F436" s="102" t="s">
        <v>178</v>
      </c>
      <c r="G436" s="102" t="s">
        <v>683</v>
      </c>
      <c r="H436" s="103">
        <v>6960</v>
      </c>
      <c r="I436" s="101">
        <v>5</v>
      </c>
      <c r="J436" s="104">
        <f>SUM('เลย '!F4)</f>
        <v>1433657.1</v>
      </c>
      <c r="K436" s="105">
        <f>SUM('เลย '!AI4)</f>
        <v>1573191.84</v>
      </c>
      <c r="L436" s="106">
        <f>'เลย '!AJ4</f>
        <v>3011076.37</v>
      </c>
      <c r="M436" s="106">
        <f>'เลย '!AK4</f>
        <v>2546234.2999999998</v>
      </c>
      <c r="N436" s="102"/>
      <c r="O436" s="102"/>
      <c r="P436" s="102"/>
      <c r="Q436" s="94">
        <f t="shared" si="14"/>
        <v>464842.0700000003</v>
      </c>
      <c r="R436" s="95">
        <f t="shared" si="15"/>
        <v>432.62591522988509</v>
      </c>
    </row>
    <row r="437" spans="1:18" x14ac:dyDescent="0.35">
      <c r="A437" s="101">
        <v>3</v>
      </c>
      <c r="B437" s="102" t="s">
        <v>58</v>
      </c>
      <c r="C437" s="102" t="s">
        <v>362</v>
      </c>
      <c r="D437" s="102" t="s">
        <v>363</v>
      </c>
      <c r="E437" s="102" t="s">
        <v>364</v>
      </c>
      <c r="F437" s="102" t="s">
        <v>178</v>
      </c>
      <c r="G437" s="102" t="s">
        <v>684</v>
      </c>
      <c r="H437" s="103">
        <v>2157</v>
      </c>
      <c r="I437" s="101">
        <v>2</v>
      </c>
      <c r="J437" s="104">
        <f>SUM('เลย '!F5)</f>
        <v>291630.28000000003</v>
      </c>
      <c r="K437" s="105">
        <f>SUM('เลย '!AI5)</f>
        <v>471605.95000000007</v>
      </c>
      <c r="L437" s="106">
        <f>'เลย '!AJ5</f>
        <v>1617867.26</v>
      </c>
      <c r="M437" s="106">
        <f>'เลย '!AK5</f>
        <v>1399766.21</v>
      </c>
      <c r="N437" s="102"/>
      <c r="O437" s="102"/>
      <c r="P437" s="102"/>
      <c r="Q437" s="94">
        <f t="shared" si="14"/>
        <v>218101.05000000005</v>
      </c>
      <c r="R437" s="95">
        <f t="shared" si="15"/>
        <v>750.05436254056565</v>
      </c>
    </row>
    <row r="438" spans="1:18" x14ac:dyDescent="0.35">
      <c r="A438" s="101">
        <v>4</v>
      </c>
      <c r="B438" s="102" t="s">
        <v>58</v>
      </c>
      <c r="C438" s="102" t="s">
        <v>362</v>
      </c>
      <c r="D438" s="102" t="s">
        <v>363</v>
      </c>
      <c r="E438" s="102" t="s">
        <v>364</v>
      </c>
      <c r="F438" s="102" t="s">
        <v>178</v>
      </c>
      <c r="G438" s="102" t="s">
        <v>685</v>
      </c>
      <c r="H438" s="103">
        <v>6575</v>
      </c>
      <c r="I438" s="101">
        <v>5</v>
      </c>
      <c r="J438" s="104">
        <f>SUM('เลย '!F6)</f>
        <v>517260.53</v>
      </c>
      <c r="K438" s="105">
        <f>SUM('เลย '!AI6)</f>
        <v>741797.27</v>
      </c>
      <c r="L438" s="106">
        <f>'เลย '!AJ6</f>
        <v>2932561.0300000003</v>
      </c>
      <c r="M438" s="106">
        <f>'เลย '!AK6</f>
        <v>2714319.58</v>
      </c>
      <c r="N438" s="102"/>
      <c r="O438" s="102"/>
      <c r="P438" s="102"/>
      <c r="Q438" s="94">
        <f t="shared" si="14"/>
        <v>218241.45000000019</v>
      </c>
      <c r="R438" s="95">
        <f t="shared" si="15"/>
        <v>446.01688669201525</v>
      </c>
    </row>
    <row r="439" spans="1:18" x14ac:dyDescent="0.35">
      <c r="A439" s="101">
        <v>5</v>
      </c>
      <c r="B439" s="102" t="s">
        <v>58</v>
      </c>
      <c r="C439" s="102" t="s">
        <v>362</v>
      </c>
      <c r="D439" s="102" t="s">
        <v>363</v>
      </c>
      <c r="E439" s="102" t="s">
        <v>364</v>
      </c>
      <c r="F439" s="102" t="s">
        <v>178</v>
      </c>
      <c r="G439" s="102" t="s">
        <v>686</v>
      </c>
      <c r="H439" s="103">
        <v>3382</v>
      </c>
      <c r="I439" s="101">
        <v>3</v>
      </c>
      <c r="J439" s="104">
        <f>SUM('เลย '!F7)</f>
        <v>1155142.1100000001</v>
      </c>
      <c r="K439" s="105">
        <f>SUM('เลย '!AI7)</f>
        <v>973169.6100000001</v>
      </c>
      <c r="L439" s="106">
        <f>'เลย '!AJ7</f>
        <v>2086212.02</v>
      </c>
      <c r="M439" s="106">
        <f>'เลย '!AK7</f>
        <v>1792603.9100000001</v>
      </c>
      <c r="N439" s="102"/>
      <c r="O439" s="102"/>
      <c r="P439" s="102"/>
      <c r="Q439" s="94">
        <f t="shared" si="14"/>
        <v>293608.10999999987</v>
      </c>
      <c r="R439" s="95">
        <f t="shared" si="15"/>
        <v>616.8574866942638</v>
      </c>
    </row>
    <row r="440" spans="1:18" x14ac:dyDescent="0.35">
      <c r="A440" s="101">
        <v>6</v>
      </c>
      <c r="B440" s="102" t="s">
        <v>58</v>
      </c>
      <c r="C440" s="102" t="s">
        <v>362</v>
      </c>
      <c r="D440" s="102" t="s">
        <v>363</v>
      </c>
      <c r="E440" s="102" t="s">
        <v>364</v>
      </c>
      <c r="F440" s="102" t="s">
        <v>178</v>
      </c>
      <c r="G440" s="102" t="s">
        <v>687</v>
      </c>
      <c r="H440" s="103">
        <v>3200</v>
      </c>
      <c r="I440" s="101">
        <v>3</v>
      </c>
      <c r="J440" s="104">
        <f>SUM('เลย '!F8)</f>
        <v>665558.92000000004</v>
      </c>
      <c r="K440" s="105">
        <f>SUM('เลย '!AI8)</f>
        <v>826270.59000000008</v>
      </c>
      <c r="L440" s="106">
        <f>'เลย '!AJ8</f>
        <v>1500268.76</v>
      </c>
      <c r="M440" s="106">
        <f>'เลย '!AK8</f>
        <v>1344775.92</v>
      </c>
      <c r="N440" s="102"/>
      <c r="O440" s="102"/>
      <c r="P440" s="102"/>
      <c r="Q440" s="94">
        <f t="shared" si="14"/>
        <v>155492.84000000008</v>
      </c>
      <c r="R440" s="95">
        <f t="shared" si="15"/>
        <v>468.83398749999998</v>
      </c>
    </row>
    <row r="441" spans="1:18" x14ac:dyDescent="0.35">
      <c r="A441" s="101">
        <v>7</v>
      </c>
      <c r="B441" s="102" t="s">
        <v>58</v>
      </c>
      <c r="C441" s="102" t="s">
        <v>362</v>
      </c>
      <c r="D441" s="102" t="s">
        <v>363</v>
      </c>
      <c r="E441" s="102" t="s">
        <v>364</v>
      </c>
      <c r="F441" s="102" t="s">
        <v>178</v>
      </c>
      <c r="G441" s="102" t="s">
        <v>688</v>
      </c>
      <c r="H441" s="103">
        <v>3215</v>
      </c>
      <c r="I441" s="101">
        <v>3</v>
      </c>
      <c r="J441" s="104">
        <f>SUM('เลย '!F9)</f>
        <v>636230.31000000006</v>
      </c>
      <c r="K441" s="105">
        <f>SUM('เลย '!AI9)</f>
        <v>759134.82000000007</v>
      </c>
      <c r="L441" s="106">
        <f>'เลย '!AJ9</f>
        <v>1415153.77</v>
      </c>
      <c r="M441" s="106">
        <f>'เลย '!AK9</f>
        <v>1540988.93</v>
      </c>
      <c r="N441" s="102"/>
      <c r="O441" s="102"/>
      <c r="P441" s="102"/>
      <c r="Q441" s="94">
        <f t="shared" si="14"/>
        <v>-125835.15999999992</v>
      </c>
      <c r="R441" s="95">
        <f t="shared" si="15"/>
        <v>440.17224572317264</v>
      </c>
    </row>
    <row r="442" spans="1:18" x14ac:dyDescent="0.35">
      <c r="A442" s="101">
        <v>8</v>
      </c>
      <c r="B442" s="102" t="s">
        <v>58</v>
      </c>
      <c r="C442" s="102" t="s">
        <v>362</v>
      </c>
      <c r="D442" s="102" t="s">
        <v>363</v>
      </c>
      <c r="E442" s="102" t="s">
        <v>364</v>
      </c>
      <c r="F442" s="102" t="s">
        <v>178</v>
      </c>
      <c r="G442" s="102" t="s">
        <v>689</v>
      </c>
      <c r="H442" s="103">
        <v>1812</v>
      </c>
      <c r="I442" s="101">
        <v>2</v>
      </c>
      <c r="J442" s="104">
        <f>SUM('เลย '!F10)</f>
        <v>432021.86</v>
      </c>
      <c r="K442" s="105">
        <f>SUM('เลย '!AI10)</f>
        <v>572506.80999999994</v>
      </c>
      <c r="L442" s="106">
        <f>'เลย '!AJ10</f>
        <v>1389717.05</v>
      </c>
      <c r="M442" s="106">
        <f>'เลย '!AK10</f>
        <v>1157458.44</v>
      </c>
      <c r="N442" s="102"/>
      <c r="O442" s="102"/>
      <c r="P442" s="102"/>
      <c r="Q442" s="94">
        <f t="shared" si="14"/>
        <v>232258.6100000001</v>
      </c>
      <c r="R442" s="95">
        <f t="shared" si="15"/>
        <v>766.95201434878595</v>
      </c>
    </row>
    <row r="443" spans="1:18" x14ac:dyDescent="0.35">
      <c r="A443" s="101">
        <v>9</v>
      </c>
      <c r="B443" s="102" t="s">
        <v>58</v>
      </c>
      <c r="C443" s="102" t="s">
        <v>362</v>
      </c>
      <c r="D443" s="102" t="s">
        <v>363</v>
      </c>
      <c r="E443" s="102" t="s">
        <v>364</v>
      </c>
      <c r="F443" s="102" t="s">
        <v>178</v>
      </c>
      <c r="G443" s="102" t="s">
        <v>690</v>
      </c>
      <c r="H443" s="103">
        <v>6309</v>
      </c>
      <c r="I443" s="101">
        <v>5</v>
      </c>
      <c r="J443" s="104">
        <f>SUM('เลย '!F11)</f>
        <v>1538822.14</v>
      </c>
      <c r="K443" s="105">
        <f>SUM('เลย '!AI11)</f>
        <v>1697632.46</v>
      </c>
      <c r="L443" s="106">
        <f>'เลย '!AJ11</f>
        <v>2689674.17</v>
      </c>
      <c r="M443" s="106">
        <f>'เลย '!AK11</f>
        <v>2490943.7999999998</v>
      </c>
      <c r="N443" s="102"/>
      <c r="O443" s="102"/>
      <c r="P443" s="102"/>
      <c r="Q443" s="94">
        <f t="shared" si="14"/>
        <v>198730.37000000011</v>
      </c>
      <c r="R443" s="95">
        <f t="shared" si="15"/>
        <v>426.32337454430177</v>
      </c>
    </row>
    <row r="444" spans="1:18" x14ac:dyDescent="0.35">
      <c r="A444" s="101">
        <v>10</v>
      </c>
      <c r="B444" s="102" t="s">
        <v>58</v>
      </c>
      <c r="C444" s="102" t="s">
        <v>362</v>
      </c>
      <c r="D444" s="102" t="s">
        <v>363</v>
      </c>
      <c r="E444" s="102" t="s">
        <v>364</v>
      </c>
      <c r="F444" s="102" t="s">
        <v>178</v>
      </c>
      <c r="G444" s="102" t="s">
        <v>691</v>
      </c>
      <c r="H444" s="103">
        <v>2431</v>
      </c>
      <c r="I444" s="101">
        <v>2</v>
      </c>
      <c r="J444" s="104">
        <f>SUM('เลย '!F12)</f>
        <v>848853.03</v>
      </c>
      <c r="K444" s="105">
        <f>SUM('เลย '!AI12)</f>
        <v>916543.08000000007</v>
      </c>
      <c r="L444" s="106">
        <f>'เลย '!AJ12</f>
        <v>1755359.31</v>
      </c>
      <c r="M444" s="106">
        <f>'เลย '!AK12</f>
        <v>1601563.45</v>
      </c>
      <c r="N444" s="102"/>
      <c r="O444" s="102"/>
      <c r="P444" s="102"/>
      <c r="Q444" s="94">
        <f t="shared" si="14"/>
        <v>153795.8600000001</v>
      </c>
      <c r="R444" s="95">
        <f t="shared" si="15"/>
        <v>722.07293706293706</v>
      </c>
    </row>
    <row r="445" spans="1:18" x14ac:dyDescent="0.35">
      <c r="A445" s="101">
        <v>11</v>
      </c>
      <c r="B445" s="102" t="s">
        <v>58</v>
      </c>
      <c r="C445" s="102" t="s">
        <v>362</v>
      </c>
      <c r="D445" s="102" t="s">
        <v>363</v>
      </c>
      <c r="E445" s="102" t="s">
        <v>364</v>
      </c>
      <c r="F445" s="102" t="s">
        <v>178</v>
      </c>
      <c r="G445" s="102" t="s">
        <v>692</v>
      </c>
      <c r="H445" s="103">
        <v>5164</v>
      </c>
      <c r="I445" s="101">
        <v>4</v>
      </c>
      <c r="J445" s="104">
        <f>SUM('เลย '!F13)</f>
        <v>917666.93</v>
      </c>
      <c r="K445" s="105">
        <f>SUM('เลย '!AI13)</f>
        <v>1061255.26</v>
      </c>
      <c r="L445" s="106">
        <f>'เลย '!AJ13</f>
        <v>2299113.0699999998</v>
      </c>
      <c r="M445" s="106">
        <f>'เลย '!AK13</f>
        <v>2055383.63</v>
      </c>
      <c r="N445" s="102"/>
      <c r="O445" s="102"/>
      <c r="P445" s="102"/>
      <c r="Q445" s="94">
        <f t="shared" si="14"/>
        <v>243729.43999999994</v>
      </c>
      <c r="R445" s="95">
        <f t="shared" si="15"/>
        <v>445.21941711851275</v>
      </c>
    </row>
    <row r="446" spans="1:18" x14ac:dyDescent="0.35">
      <c r="A446" s="101">
        <v>12</v>
      </c>
      <c r="B446" s="102" t="s">
        <v>58</v>
      </c>
      <c r="C446" s="102" t="s">
        <v>362</v>
      </c>
      <c r="D446" s="102" t="s">
        <v>363</v>
      </c>
      <c r="E446" s="102" t="s">
        <v>364</v>
      </c>
      <c r="F446" s="102" t="s">
        <v>178</v>
      </c>
      <c r="G446" s="102" t="s">
        <v>693</v>
      </c>
      <c r="H446" s="103">
        <v>3157</v>
      </c>
      <c r="I446" s="101">
        <v>3</v>
      </c>
      <c r="J446" s="104">
        <f>SUM('เลย '!F14)</f>
        <v>579355.64</v>
      </c>
      <c r="K446" s="105">
        <f>SUM('เลย '!AI14)</f>
        <v>637448.54</v>
      </c>
      <c r="L446" s="106">
        <f>'เลย '!AJ14</f>
        <v>2066805.11</v>
      </c>
      <c r="M446" s="106">
        <f>'เลย '!AK14</f>
        <v>1798290.08</v>
      </c>
      <c r="N446" s="102"/>
      <c r="O446" s="102"/>
      <c r="P446" s="102"/>
      <c r="Q446" s="94">
        <f t="shared" si="14"/>
        <v>268515.03000000003</v>
      </c>
      <c r="R446" s="95">
        <f t="shared" si="15"/>
        <v>654.67377573645865</v>
      </c>
    </row>
    <row r="447" spans="1:18" x14ac:dyDescent="0.35">
      <c r="A447" s="101">
        <v>13</v>
      </c>
      <c r="B447" s="102" t="s">
        <v>58</v>
      </c>
      <c r="C447" s="102" t="s">
        <v>362</v>
      </c>
      <c r="D447" s="102" t="s">
        <v>363</v>
      </c>
      <c r="E447" s="102" t="s">
        <v>364</v>
      </c>
      <c r="F447" s="102" t="s">
        <v>178</v>
      </c>
      <c r="G447" s="102" t="s">
        <v>694</v>
      </c>
      <c r="H447" s="103">
        <v>5175</v>
      </c>
      <c r="I447" s="101">
        <v>4</v>
      </c>
      <c r="J447" s="104">
        <f>SUM('เลย '!F15)</f>
        <v>1330683.44</v>
      </c>
      <c r="K447" s="105">
        <f>SUM('เลย '!AI15)</f>
        <v>1508015.61</v>
      </c>
      <c r="L447" s="106">
        <f>'เลย '!AJ15</f>
        <v>2583574.64</v>
      </c>
      <c r="M447" s="106">
        <f>'เลย '!AK15</f>
        <v>2645963.0100000002</v>
      </c>
      <c r="N447" s="102"/>
      <c r="O447" s="102"/>
      <c r="P447" s="102"/>
      <c r="Q447" s="94">
        <f t="shared" si="14"/>
        <v>-62388.370000000112</v>
      </c>
      <c r="R447" s="95">
        <f t="shared" si="15"/>
        <v>499.24147632850242</v>
      </c>
    </row>
    <row r="448" spans="1:18" x14ac:dyDescent="0.35">
      <c r="A448" s="101">
        <v>14</v>
      </c>
      <c r="B448" s="102" t="s">
        <v>58</v>
      </c>
      <c r="C448" s="102" t="s">
        <v>362</v>
      </c>
      <c r="D448" s="102" t="s">
        <v>363</v>
      </c>
      <c r="E448" s="102" t="s">
        <v>364</v>
      </c>
      <c r="F448" s="102" t="s">
        <v>178</v>
      </c>
      <c r="G448" s="102" t="s">
        <v>695</v>
      </c>
      <c r="H448" s="103">
        <v>3202</v>
      </c>
      <c r="I448" s="101">
        <v>3</v>
      </c>
      <c r="J448" s="104">
        <f>SUM('เลย '!F16)</f>
        <v>665484.99</v>
      </c>
      <c r="K448" s="105">
        <f>SUM('เลย '!AI16)</f>
        <v>703823.66</v>
      </c>
      <c r="L448" s="106">
        <f>'เลย '!AJ16</f>
        <v>1831283.43</v>
      </c>
      <c r="M448" s="106">
        <f>'เลย '!AK16</f>
        <v>1527111.27</v>
      </c>
      <c r="N448" s="102"/>
      <c r="O448" s="102"/>
      <c r="P448" s="102"/>
      <c r="Q448" s="94">
        <f t="shared" si="14"/>
        <v>304172.15999999992</v>
      </c>
      <c r="R448" s="95">
        <f t="shared" si="15"/>
        <v>571.91862273579011</v>
      </c>
    </row>
    <row r="449" spans="1:18" x14ac:dyDescent="0.35">
      <c r="A449" s="101">
        <v>15</v>
      </c>
      <c r="B449" s="102" t="s">
        <v>58</v>
      </c>
      <c r="C449" s="102" t="s">
        <v>362</v>
      </c>
      <c r="D449" s="102" t="s">
        <v>363</v>
      </c>
      <c r="E449" s="102" t="s">
        <v>364</v>
      </c>
      <c r="F449" s="102" t="s">
        <v>178</v>
      </c>
      <c r="G449" s="102" t="s">
        <v>696</v>
      </c>
      <c r="H449" s="103">
        <v>4707</v>
      </c>
      <c r="I449" s="101">
        <v>4</v>
      </c>
      <c r="J449" s="104">
        <f>SUM('เลย '!F17)</f>
        <v>1363064.31</v>
      </c>
      <c r="K449" s="105">
        <f>SUM('เลย '!AI17)</f>
        <v>1495157.8</v>
      </c>
      <c r="L449" s="106">
        <f>'เลย '!AJ17</f>
        <v>1734128.69</v>
      </c>
      <c r="M449" s="106">
        <f>'เลย '!AK17</f>
        <v>1470470.59</v>
      </c>
      <c r="N449" s="102"/>
      <c r="O449" s="102"/>
      <c r="P449" s="102"/>
      <c r="Q449" s="94">
        <f t="shared" si="14"/>
        <v>263658.09999999986</v>
      </c>
      <c r="R449" s="95">
        <f t="shared" si="15"/>
        <v>368.41484809857656</v>
      </c>
    </row>
    <row r="450" spans="1:18" x14ac:dyDescent="0.35">
      <c r="A450" s="101">
        <v>16</v>
      </c>
      <c r="B450" s="102" t="s">
        <v>58</v>
      </c>
      <c r="C450" s="102" t="s">
        <v>362</v>
      </c>
      <c r="D450" s="102" t="s">
        <v>363</v>
      </c>
      <c r="E450" s="102" t="s">
        <v>364</v>
      </c>
      <c r="F450" s="102" t="s">
        <v>178</v>
      </c>
      <c r="G450" s="102" t="s">
        <v>697</v>
      </c>
      <c r="H450" s="103">
        <v>4252</v>
      </c>
      <c r="I450" s="101">
        <v>3</v>
      </c>
      <c r="J450" s="104">
        <f>SUM('เลย '!F18)</f>
        <v>780224.18</v>
      </c>
      <c r="K450" s="105">
        <f>SUM('เลย '!AI18)</f>
        <v>918499.04</v>
      </c>
      <c r="L450" s="106">
        <f>'เลย '!AJ18</f>
        <v>2397443.84</v>
      </c>
      <c r="M450" s="106">
        <f>'เลย '!AK18</f>
        <v>2245497.6900000004</v>
      </c>
      <c r="N450" s="102"/>
      <c r="O450" s="102"/>
      <c r="P450" s="102"/>
      <c r="Q450" s="94">
        <f t="shared" si="14"/>
        <v>151946.14999999944</v>
      </c>
      <c r="R450" s="95">
        <f t="shared" si="15"/>
        <v>563.83909689557856</v>
      </c>
    </row>
    <row r="451" spans="1:18" x14ac:dyDescent="0.35">
      <c r="A451" s="101">
        <v>17</v>
      </c>
      <c r="B451" s="102" t="s">
        <v>58</v>
      </c>
      <c r="C451" s="102" t="s">
        <v>362</v>
      </c>
      <c r="D451" s="102" t="s">
        <v>363</v>
      </c>
      <c r="E451" s="102" t="s">
        <v>364</v>
      </c>
      <c r="F451" s="102" t="s">
        <v>178</v>
      </c>
      <c r="G451" s="102" t="s">
        <v>698</v>
      </c>
      <c r="H451" s="103">
        <v>5508</v>
      </c>
      <c r="I451" s="101">
        <v>4</v>
      </c>
      <c r="J451" s="104">
        <f>SUM('เลย '!F19)</f>
        <v>1934882.08</v>
      </c>
      <c r="K451" s="105">
        <f>SUM('เลย '!AI19)</f>
        <v>2094796.82</v>
      </c>
      <c r="L451" s="106">
        <f>'เลย '!AJ19</f>
        <v>2314068.69</v>
      </c>
      <c r="M451" s="106">
        <f>'เลย '!AK19</f>
        <v>2290718.77</v>
      </c>
      <c r="N451" s="102"/>
      <c r="O451" s="102"/>
      <c r="P451" s="102"/>
      <c r="Q451" s="94">
        <f t="shared" si="14"/>
        <v>23349.919999999925</v>
      </c>
      <c r="R451" s="95">
        <f t="shared" si="15"/>
        <v>420.12866557734202</v>
      </c>
    </row>
    <row r="452" spans="1:18" x14ac:dyDescent="0.35">
      <c r="A452" s="101">
        <v>18</v>
      </c>
      <c r="B452" s="102" t="s">
        <v>58</v>
      </c>
      <c r="C452" s="102" t="s">
        <v>362</v>
      </c>
      <c r="D452" s="102" t="s">
        <v>363</v>
      </c>
      <c r="E452" s="102" t="s">
        <v>364</v>
      </c>
      <c r="F452" s="102" t="s">
        <v>178</v>
      </c>
      <c r="G452" s="102" t="s">
        <v>699</v>
      </c>
      <c r="H452" s="103">
        <v>2190</v>
      </c>
      <c r="I452" s="101">
        <v>2</v>
      </c>
      <c r="J452" s="104">
        <f>SUM('เลย '!F20)</f>
        <v>317352.65000000002</v>
      </c>
      <c r="K452" s="105">
        <f>SUM('เลย '!AI20)</f>
        <v>340116.29</v>
      </c>
      <c r="L452" s="106">
        <f>'เลย '!AJ20</f>
        <v>1615930.75</v>
      </c>
      <c r="M452" s="106">
        <f>'เลย '!AK20</f>
        <v>1508816.9400000002</v>
      </c>
      <c r="N452" s="102"/>
      <c r="O452" s="102"/>
      <c r="P452" s="102"/>
      <c r="Q452" s="94">
        <f t="shared" si="14"/>
        <v>107113.80999999982</v>
      </c>
      <c r="R452" s="95">
        <f t="shared" si="15"/>
        <v>737.86792237442921</v>
      </c>
    </row>
    <row r="453" spans="1:18" x14ac:dyDescent="0.35">
      <c r="A453" s="101">
        <v>19</v>
      </c>
      <c r="B453" s="102" t="s">
        <v>58</v>
      </c>
      <c r="C453" s="102" t="s">
        <v>362</v>
      </c>
      <c r="D453" s="102" t="s">
        <v>363</v>
      </c>
      <c r="E453" s="102" t="s">
        <v>364</v>
      </c>
      <c r="F453" s="102" t="s">
        <v>178</v>
      </c>
      <c r="G453" s="102" t="s">
        <v>700</v>
      </c>
      <c r="H453" s="103">
        <v>2432</v>
      </c>
      <c r="I453" s="101">
        <v>2</v>
      </c>
      <c r="J453" s="104">
        <f>SUM('เลย '!F21)</f>
        <v>481644.64</v>
      </c>
      <c r="K453" s="105">
        <f>SUM('เลย '!AI21)</f>
        <v>551439.22</v>
      </c>
      <c r="L453" s="106">
        <f>'เลย '!AJ21</f>
        <v>1526993.65</v>
      </c>
      <c r="M453" s="106">
        <f>'เลย '!AK21</f>
        <v>1493195.5300000003</v>
      </c>
      <c r="N453" s="102"/>
      <c r="O453" s="102"/>
      <c r="P453" s="102"/>
      <c r="Q453" s="94">
        <f t="shared" si="14"/>
        <v>33798.119999999646</v>
      </c>
      <c r="R453" s="95">
        <f t="shared" si="15"/>
        <v>627.87567845394733</v>
      </c>
    </row>
    <row r="454" spans="1:18" x14ac:dyDescent="0.35">
      <c r="A454" s="101">
        <v>20</v>
      </c>
      <c r="B454" s="102" t="s">
        <v>58</v>
      </c>
      <c r="C454" s="102" t="s">
        <v>362</v>
      </c>
      <c r="D454" s="102" t="s">
        <v>363</v>
      </c>
      <c r="E454" s="102" t="s">
        <v>364</v>
      </c>
      <c r="F454" s="102" t="s">
        <v>178</v>
      </c>
      <c r="G454" s="102" t="s">
        <v>701</v>
      </c>
      <c r="H454" s="103">
        <v>2840</v>
      </c>
      <c r="I454" s="101">
        <v>2</v>
      </c>
      <c r="J454" s="104">
        <f>SUM('เลย '!F22)</f>
        <v>590336.01</v>
      </c>
      <c r="K454" s="105">
        <f>SUM('เลย '!AI22)</f>
        <v>373596.63</v>
      </c>
      <c r="L454" s="106">
        <f>'เลย '!AJ22</f>
        <v>1354442.63</v>
      </c>
      <c r="M454" s="106">
        <f>'เลย '!AK22</f>
        <v>1437856.19</v>
      </c>
      <c r="N454" s="102"/>
      <c r="O454" s="102"/>
      <c r="P454" s="102"/>
      <c r="Q454" s="94">
        <f t="shared" si="14"/>
        <v>-83413.560000000056</v>
      </c>
      <c r="R454" s="95">
        <f t="shared" si="15"/>
        <v>476.91641901408445</v>
      </c>
    </row>
    <row r="455" spans="1:18" s="113" customFormat="1" x14ac:dyDescent="0.35">
      <c r="A455" s="107">
        <v>1</v>
      </c>
      <c r="B455" s="108" t="s">
        <v>58</v>
      </c>
      <c r="C455" s="108"/>
      <c r="D455" s="108"/>
      <c r="E455" s="108" t="s">
        <v>75</v>
      </c>
      <c r="F455" s="108"/>
      <c r="G455" s="108" t="s">
        <v>366</v>
      </c>
      <c r="H455" s="114">
        <f>SUM(H435:H454)</f>
        <v>74668</v>
      </c>
      <c r="I455" s="107"/>
      <c r="J455" s="110">
        <f>SUM(J435:J454)</f>
        <v>16479871.150000002</v>
      </c>
      <c r="K455" s="110">
        <f>SUM(K435:K454)</f>
        <v>18216001.299999997</v>
      </c>
      <c r="L455" s="110">
        <f>SUM(L435:L454)</f>
        <v>38121674.240000002</v>
      </c>
      <c r="M455" s="110">
        <f>SUM(M435:M454)</f>
        <v>35061958.240000002</v>
      </c>
      <c r="N455" s="108">
        <v>19</v>
      </c>
      <c r="O455" s="108">
        <v>19</v>
      </c>
      <c r="P455" s="108">
        <f>N455-O455</f>
        <v>0</v>
      </c>
      <c r="Q455" s="111">
        <f t="shared" ref="Q455:Q518" si="17">L455-M455</f>
        <v>3059716</v>
      </c>
      <c r="R455" s="112">
        <f>L455/H455</f>
        <v>510.54902019606794</v>
      </c>
    </row>
    <row r="456" spans="1:18" x14ac:dyDescent="0.35">
      <c r="A456" s="101">
        <v>1</v>
      </c>
      <c r="B456" s="102" t="s">
        <v>58</v>
      </c>
      <c r="C456" s="102" t="s">
        <v>367</v>
      </c>
      <c r="D456" s="102" t="s">
        <v>79</v>
      </c>
      <c r="E456" s="102" t="s">
        <v>368</v>
      </c>
      <c r="F456" s="102" t="s">
        <v>208</v>
      </c>
      <c r="G456" s="102" t="s">
        <v>369</v>
      </c>
      <c r="H456" s="103"/>
      <c r="I456" s="101"/>
      <c r="J456" s="104"/>
      <c r="K456" s="105"/>
      <c r="L456" s="106"/>
      <c r="M456" s="106"/>
      <c r="N456" s="102"/>
      <c r="O456" s="102"/>
      <c r="P456" s="102"/>
    </row>
    <row r="457" spans="1:18" x14ac:dyDescent="0.35">
      <c r="A457" s="101">
        <v>2</v>
      </c>
      <c r="B457" s="102" t="s">
        <v>58</v>
      </c>
      <c r="C457" s="102" t="s">
        <v>367</v>
      </c>
      <c r="D457" s="102" t="s">
        <v>79</v>
      </c>
      <c r="E457" s="102" t="s">
        <v>368</v>
      </c>
      <c r="F457" s="102" t="s">
        <v>178</v>
      </c>
      <c r="G457" s="102" t="s">
        <v>702</v>
      </c>
      <c r="H457" s="103">
        <v>1745</v>
      </c>
      <c r="I457" s="101">
        <v>2</v>
      </c>
      <c r="J457" s="104">
        <f>'เลย '!F23</f>
        <v>340922.55</v>
      </c>
      <c r="K457" s="105">
        <f>SUM('เลย '!AI23)</f>
        <v>344461.93</v>
      </c>
      <c r="L457" s="106">
        <f>'เลย '!AJ23</f>
        <v>1115877.23</v>
      </c>
      <c r="M457" s="106">
        <f>'เลย '!AK23</f>
        <v>967365.3</v>
      </c>
      <c r="N457" s="102"/>
      <c r="O457" s="102"/>
      <c r="P457" s="102"/>
      <c r="Q457" s="94">
        <f t="shared" si="17"/>
        <v>148511.92999999993</v>
      </c>
      <c r="R457" s="95">
        <f t="shared" ref="R457:R518" si="18">L457/H457</f>
        <v>639.4711919770773</v>
      </c>
    </row>
    <row r="458" spans="1:18" x14ac:dyDescent="0.35">
      <c r="A458" s="101">
        <v>3</v>
      </c>
      <c r="B458" s="102" t="s">
        <v>58</v>
      </c>
      <c r="C458" s="102" t="s">
        <v>367</v>
      </c>
      <c r="D458" s="102" t="s">
        <v>79</v>
      </c>
      <c r="E458" s="102" t="s">
        <v>368</v>
      </c>
      <c r="F458" s="102" t="s">
        <v>178</v>
      </c>
      <c r="G458" s="102" t="s">
        <v>703</v>
      </c>
      <c r="H458" s="103">
        <v>4989</v>
      </c>
      <c r="I458" s="101">
        <v>4</v>
      </c>
      <c r="J458" s="104">
        <f>'เลย '!F24</f>
        <v>781355.32</v>
      </c>
      <c r="K458" s="105">
        <f>SUM('เลย '!AI24)</f>
        <v>654335.72</v>
      </c>
      <c r="L458" s="106">
        <f>'เลย '!AJ24</f>
        <v>2055547.05</v>
      </c>
      <c r="M458" s="106">
        <f>'เลย '!AK24</f>
        <v>1876266.35</v>
      </c>
      <c r="N458" s="102"/>
      <c r="O458" s="102"/>
      <c r="P458" s="102"/>
      <c r="Q458" s="94">
        <f t="shared" si="17"/>
        <v>179280.69999999995</v>
      </c>
      <c r="R458" s="95">
        <f t="shared" si="18"/>
        <v>412.01584485868915</v>
      </c>
    </row>
    <row r="459" spans="1:18" x14ac:dyDescent="0.35">
      <c r="A459" s="101">
        <v>4</v>
      </c>
      <c r="B459" s="102" t="s">
        <v>58</v>
      </c>
      <c r="C459" s="102" t="s">
        <v>367</v>
      </c>
      <c r="D459" s="102" t="s">
        <v>79</v>
      </c>
      <c r="E459" s="102" t="s">
        <v>368</v>
      </c>
      <c r="F459" s="102" t="s">
        <v>178</v>
      </c>
      <c r="G459" s="102" t="s">
        <v>704</v>
      </c>
      <c r="H459" s="103">
        <v>1240</v>
      </c>
      <c r="I459" s="101">
        <v>1</v>
      </c>
      <c r="J459" s="104">
        <f>'เลย '!F25</f>
        <v>568970.26</v>
      </c>
      <c r="K459" s="105">
        <f>SUM('เลย '!AI25)</f>
        <v>575510.17000000004</v>
      </c>
      <c r="L459" s="106">
        <f>'เลย '!AJ25</f>
        <v>2029247.4400000002</v>
      </c>
      <c r="M459" s="106">
        <f>'เลย '!AK25</f>
        <v>1757166.23</v>
      </c>
      <c r="N459" s="102"/>
      <c r="O459" s="102"/>
      <c r="P459" s="102"/>
      <c r="Q459" s="94">
        <f t="shared" si="17"/>
        <v>272081.2100000002</v>
      </c>
      <c r="R459" s="95">
        <f t="shared" si="18"/>
        <v>1636.489870967742</v>
      </c>
    </row>
    <row r="460" spans="1:18" x14ac:dyDescent="0.35">
      <c r="A460" s="101">
        <v>5</v>
      </c>
      <c r="B460" s="102" t="s">
        <v>58</v>
      </c>
      <c r="C460" s="102" t="s">
        <v>367</v>
      </c>
      <c r="D460" s="102" t="s">
        <v>79</v>
      </c>
      <c r="E460" s="102" t="s">
        <v>368</v>
      </c>
      <c r="F460" s="102" t="s">
        <v>178</v>
      </c>
      <c r="G460" s="102" t="s">
        <v>705</v>
      </c>
      <c r="H460" s="103">
        <v>3087</v>
      </c>
      <c r="I460" s="101">
        <v>3</v>
      </c>
      <c r="J460" s="104">
        <f>'เลย '!F26</f>
        <v>846365.16</v>
      </c>
      <c r="K460" s="105">
        <f>SUM('เลย '!AI26)</f>
        <v>560697.39000000013</v>
      </c>
      <c r="L460" s="106">
        <f>'เลย '!AJ26</f>
        <v>1157076.81</v>
      </c>
      <c r="M460" s="106">
        <f>'เลย '!AK26</f>
        <v>924090.20000000007</v>
      </c>
      <c r="N460" s="102"/>
      <c r="O460" s="102"/>
      <c r="P460" s="102"/>
      <c r="Q460" s="94">
        <f t="shared" si="17"/>
        <v>232986.61</v>
      </c>
      <c r="R460" s="95">
        <f t="shared" si="18"/>
        <v>374.82241982507293</v>
      </c>
    </row>
    <row r="461" spans="1:18" x14ac:dyDescent="0.35">
      <c r="A461" s="101">
        <v>6</v>
      </c>
      <c r="B461" s="102" t="s">
        <v>58</v>
      </c>
      <c r="C461" s="102" t="s">
        <v>367</v>
      </c>
      <c r="D461" s="102" t="s">
        <v>79</v>
      </c>
      <c r="E461" s="102" t="s">
        <v>368</v>
      </c>
      <c r="F461" s="102" t="s">
        <v>178</v>
      </c>
      <c r="G461" s="102" t="s">
        <v>706</v>
      </c>
      <c r="H461" s="103">
        <v>2421</v>
      </c>
      <c r="I461" s="101">
        <v>2</v>
      </c>
      <c r="J461" s="104">
        <f>'เลย '!F27</f>
        <v>820777.91</v>
      </c>
      <c r="K461" s="105">
        <f>SUM('เลย '!AI27)</f>
        <v>820469.54</v>
      </c>
      <c r="L461" s="106">
        <f>'เลย '!AJ27</f>
        <v>2051912.56</v>
      </c>
      <c r="M461" s="106">
        <f>'เลย '!AK27</f>
        <v>1528801.6400000001</v>
      </c>
      <c r="N461" s="102"/>
      <c r="O461" s="102"/>
      <c r="P461" s="102"/>
      <c r="Q461" s="94">
        <f t="shared" si="17"/>
        <v>523110.91999999993</v>
      </c>
      <c r="R461" s="95">
        <f t="shared" si="18"/>
        <v>847.54752581577861</v>
      </c>
    </row>
    <row r="462" spans="1:18" s="113" customFormat="1" x14ac:dyDescent="0.35">
      <c r="A462" s="107">
        <v>2</v>
      </c>
      <c r="B462" s="108" t="s">
        <v>58</v>
      </c>
      <c r="C462" s="108"/>
      <c r="D462" s="108"/>
      <c r="E462" s="108" t="s">
        <v>75</v>
      </c>
      <c r="F462" s="108"/>
      <c r="G462" s="108" t="s">
        <v>370</v>
      </c>
      <c r="H462" s="114">
        <f>SUM(H456:H461)</f>
        <v>13482</v>
      </c>
      <c r="I462" s="107"/>
      <c r="J462" s="110">
        <f>SUM(J456:J461)</f>
        <v>3358391.2</v>
      </c>
      <c r="K462" s="110">
        <f>SUM(K456:K461)</f>
        <v>2955474.75</v>
      </c>
      <c r="L462" s="110">
        <f>SUM(L456:L461)</f>
        <v>8409661.0900000017</v>
      </c>
      <c r="M462" s="110">
        <f>SUM(M456:M461)</f>
        <v>7053689.7200000007</v>
      </c>
      <c r="N462" s="108">
        <v>5</v>
      </c>
      <c r="O462" s="108">
        <v>5</v>
      </c>
      <c r="P462" s="108">
        <f>N462-O462</f>
        <v>0</v>
      </c>
      <c r="Q462" s="111">
        <f t="shared" si="17"/>
        <v>1355971.370000001</v>
      </c>
      <c r="R462" s="112">
        <f>L462/H462</f>
        <v>623.76955125352333</v>
      </c>
    </row>
    <row r="463" spans="1:18" x14ac:dyDescent="0.35">
      <c r="A463" s="101">
        <v>1</v>
      </c>
      <c r="B463" s="102" t="s">
        <v>58</v>
      </c>
      <c r="C463" s="102" t="s">
        <v>371</v>
      </c>
      <c r="D463" s="102" t="s">
        <v>86</v>
      </c>
      <c r="E463" s="102" t="s">
        <v>372</v>
      </c>
      <c r="F463" s="102" t="s">
        <v>208</v>
      </c>
      <c r="G463" s="102" t="s">
        <v>373</v>
      </c>
      <c r="H463" s="103"/>
      <c r="I463" s="101"/>
      <c r="J463" s="104"/>
      <c r="K463" s="105"/>
      <c r="L463" s="106"/>
      <c r="M463" s="106"/>
      <c r="N463" s="102"/>
      <c r="O463" s="102"/>
      <c r="P463" s="102"/>
    </row>
    <row r="464" spans="1:18" x14ac:dyDescent="0.35">
      <c r="A464" s="101">
        <v>2</v>
      </c>
      <c r="B464" s="102" t="s">
        <v>58</v>
      </c>
      <c r="C464" s="102" t="s">
        <v>371</v>
      </c>
      <c r="D464" s="102" t="s">
        <v>86</v>
      </c>
      <c r="E464" s="102" t="s">
        <v>372</v>
      </c>
      <c r="F464" s="102" t="s">
        <v>178</v>
      </c>
      <c r="G464" s="102" t="s">
        <v>707</v>
      </c>
      <c r="H464" s="103">
        <v>4591</v>
      </c>
      <c r="I464" s="101">
        <v>4</v>
      </c>
      <c r="J464" s="104">
        <f>'เลย '!F28</f>
        <v>953314.22</v>
      </c>
      <c r="K464" s="105">
        <f>SUM('เลย '!AI28)</f>
        <v>985223.53999999992</v>
      </c>
      <c r="L464" s="106">
        <f>'เลย '!AJ28</f>
        <v>3677386.52</v>
      </c>
      <c r="M464" s="106">
        <f>'เลย '!AK28</f>
        <v>3127980.9000000004</v>
      </c>
      <c r="N464" s="102"/>
      <c r="O464" s="102"/>
      <c r="P464" s="102"/>
      <c r="Q464" s="94">
        <f t="shared" si="17"/>
        <v>549405.61999999965</v>
      </c>
      <c r="R464" s="95">
        <f t="shared" si="18"/>
        <v>800.9990241777391</v>
      </c>
    </row>
    <row r="465" spans="1:18" x14ac:dyDescent="0.35">
      <c r="A465" s="101">
        <v>3</v>
      </c>
      <c r="B465" s="102" t="s">
        <v>58</v>
      </c>
      <c r="C465" s="102" t="s">
        <v>371</v>
      </c>
      <c r="D465" s="102" t="s">
        <v>86</v>
      </c>
      <c r="E465" s="102" t="s">
        <v>372</v>
      </c>
      <c r="F465" s="102" t="s">
        <v>178</v>
      </c>
      <c r="G465" s="102" t="s">
        <v>708</v>
      </c>
      <c r="H465" s="103">
        <v>2795</v>
      </c>
      <c r="I465" s="101">
        <v>2</v>
      </c>
      <c r="J465" s="104">
        <f>'เลย '!F29</f>
        <v>572947.02</v>
      </c>
      <c r="K465" s="105">
        <f>SUM('เลย '!AI29)</f>
        <v>614770.82000000007</v>
      </c>
      <c r="L465" s="106">
        <f>'เลย '!AJ29</f>
        <v>1471671.68</v>
      </c>
      <c r="M465" s="106">
        <f>'เลย '!AK29</f>
        <v>1285346.29</v>
      </c>
      <c r="N465" s="102"/>
      <c r="O465" s="102"/>
      <c r="P465" s="102"/>
      <c r="Q465" s="94">
        <f t="shared" si="17"/>
        <v>186325.3899999999</v>
      </c>
      <c r="R465" s="95">
        <f t="shared" si="18"/>
        <v>526.53727370304114</v>
      </c>
    </row>
    <row r="466" spans="1:18" x14ac:dyDescent="0.35">
      <c r="A466" s="101">
        <v>4</v>
      </c>
      <c r="B466" s="102" t="s">
        <v>58</v>
      </c>
      <c r="C466" s="102" t="s">
        <v>371</v>
      </c>
      <c r="D466" s="102" t="s">
        <v>86</v>
      </c>
      <c r="E466" s="102" t="s">
        <v>372</v>
      </c>
      <c r="F466" s="102" t="s">
        <v>178</v>
      </c>
      <c r="G466" s="102" t="s">
        <v>709</v>
      </c>
      <c r="H466" s="103">
        <v>3578</v>
      </c>
      <c r="I466" s="101">
        <v>3</v>
      </c>
      <c r="J466" s="104">
        <f>'เลย '!F30</f>
        <v>931461.69</v>
      </c>
      <c r="K466" s="105">
        <f>SUM('เลย '!AI30)</f>
        <v>1011817.5999999999</v>
      </c>
      <c r="L466" s="106">
        <f>'เลย '!AJ30</f>
        <v>1398458.57</v>
      </c>
      <c r="M466" s="106">
        <f>'เลย '!AK30</f>
        <v>1006462.1599999999</v>
      </c>
      <c r="N466" s="102"/>
      <c r="O466" s="102"/>
      <c r="P466" s="102"/>
      <c r="Q466" s="94">
        <f t="shared" si="17"/>
        <v>391996.41000000015</v>
      </c>
      <c r="R466" s="95">
        <f t="shared" si="18"/>
        <v>390.84923700391283</v>
      </c>
    </row>
    <row r="467" spans="1:18" x14ac:dyDescent="0.35">
      <c r="A467" s="101">
        <v>5</v>
      </c>
      <c r="B467" s="102" t="s">
        <v>58</v>
      </c>
      <c r="C467" s="102" t="s">
        <v>371</v>
      </c>
      <c r="D467" s="102" t="s">
        <v>86</v>
      </c>
      <c r="E467" s="102" t="s">
        <v>372</v>
      </c>
      <c r="F467" s="102" t="s">
        <v>178</v>
      </c>
      <c r="G467" s="102" t="s">
        <v>710</v>
      </c>
      <c r="H467" s="103">
        <v>5176</v>
      </c>
      <c r="I467" s="101">
        <v>4</v>
      </c>
      <c r="J467" s="104">
        <f>'เลย '!F31</f>
        <v>790493.86</v>
      </c>
      <c r="K467" s="105">
        <f>SUM('เลย '!AI31)</f>
        <v>817969.15</v>
      </c>
      <c r="L467" s="106">
        <f>'เลย '!AJ31</f>
        <v>2693674.6300000004</v>
      </c>
      <c r="M467" s="106">
        <f>'เลย '!AK31</f>
        <v>2197529.48</v>
      </c>
      <c r="N467" s="102"/>
      <c r="O467" s="102"/>
      <c r="P467" s="102"/>
      <c r="Q467" s="94">
        <f t="shared" si="17"/>
        <v>496145.15000000037</v>
      </c>
      <c r="R467" s="95">
        <f t="shared" si="18"/>
        <v>520.41627318392591</v>
      </c>
    </row>
    <row r="468" spans="1:18" x14ac:dyDescent="0.35">
      <c r="A468" s="101">
        <v>6</v>
      </c>
      <c r="B468" s="102" t="s">
        <v>58</v>
      </c>
      <c r="C468" s="102" t="s">
        <v>371</v>
      </c>
      <c r="D468" s="102" t="s">
        <v>86</v>
      </c>
      <c r="E468" s="102" t="s">
        <v>372</v>
      </c>
      <c r="F468" s="102" t="s">
        <v>178</v>
      </c>
      <c r="G468" s="102" t="s">
        <v>711</v>
      </c>
      <c r="H468" s="103">
        <v>2328</v>
      </c>
      <c r="I468" s="101">
        <v>2</v>
      </c>
      <c r="J468" s="104">
        <f>'เลย '!F32</f>
        <v>632819.59</v>
      </c>
      <c r="K468" s="105">
        <f>SUM('เลย '!AI32)</f>
        <v>525848.27</v>
      </c>
      <c r="L468" s="106">
        <f>'เลย '!AJ32</f>
        <v>1700863.13</v>
      </c>
      <c r="M468" s="106">
        <f>'เลย '!AK32</f>
        <v>1466411.46</v>
      </c>
      <c r="N468" s="102"/>
      <c r="O468" s="102"/>
      <c r="P468" s="102"/>
      <c r="Q468" s="94">
        <f t="shared" si="17"/>
        <v>234451.66999999993</v>
      </c>
      <c r="R468" s="95">
        <f t="shared" si="18"/>
        <v>730.61131013745705</v>
      </c>
    </row>
    <row r="469" spans="1:18" x14ac:dyDescent="0.35">
      <c r="A469" s="101">
        <v>7</v>
      </c>
      <c r="B469" s="102" t="s">
        <v>58</v>
      </c>
      <c r="C469" s="102" t="s">
        <v>371</v>
      </c>
      <c r="D469" s="102" t="s">
        <v>86</v>
      </c>
      <c r="E469" s="102" t="s">
        <v>372</v>
      </c>
      <c r="F469" s="102" t="s">
        <v>178</v>
      </c>
      <c r="G469" s="102" t="s">
        <v>712</v>
      </c>
      <c r="H469" s="103">
        <v>1655</v>
      </c>
      <c r="I469" s="101">
        <v>2</v>
      </c>
      <c r="J469" s="104">
        <f>'เลย '!F33</f>
        <v>785493.14</v>
      </c>
      <c r="K469" s="105">
        <f>SUM('เลย '!AI33)</f>
        <v>926674.60000000009</v>
      </c>
      <c r="L469" s="106">
        <f>'เลย '!AJ33</f>
        <v>1425804.0499999998</v>
      </c>
      <c r="M469" s="106">
        <f>'เลย '!AK33</f>
        <v>1135851.21</v>
      </c>
      <c r="N469" s="102"/>
      <c r="O469" s="102"/>
      <c r="P469" s="102"/>
      <c r="Q469" s="94">
        <f t="shared" si="17"/>
        <v>289952.83999999985</v>
      </c>
      <c r="R469" s="95">
        <f t="shared" si="18"/>
        <v>861.51302114803616</v>
      </c>
    </row>
    <row r="470" spans="1:18" x14ac:dyDescent="0.35">
      <c r="A470" s="101">
        <v>8</v>
      </c>
      <c r="B470" s="102" t="s">
        <v>58</v>
      </c>
      <c r="C470" s="102" t="s">
        <v>371</v>
      </c>
      <c r="D470" s="102" t="s">
        <v>86</v>
      </c>
      <c r="E470" s="102" t="s">
        <v>372</v>
      </c>
      <c r="F470" s="102" t="s">
        <v>178</v>
      </c>
      <c r="G470" s="102" t="s">
        <v>713</v>
      </c>
      <c r="H470" s="103">
        <v>2535</v>
      </c>
      <c r="I470" s="101">
        <v>2</v>
      </c>
      <c r="J470" s="104">
        <f>'เลย '!F34</f>
        <v>412743.04</v>
      </c>
      <c r="K470" s="105">
        <f>SUM('เลย '!AI34)</f>
        <v>433245.65</v>
      </c>
      <c r="L470" s="106">
        <f>'เลย '!AJ34</f>
        <v>2328634.4</v>
      </c>
      <c r="M470" s="106">
        <f>'เลย '!AK34</f>
        <v>2070696.9200000002</v>
      </c>
      <c r="N470" s="102"/>
      <c r="O470" s="102"/>
      <c r="P470" s="102"/>
      <c r="Q470" s="94">
        <f t="shared" si="17"/>
        <v>257937.47999999975</v>
      </c>
      <c r="R470" s="95">
        <f t="shared" si="18"/>
        <v>918.59345167652862</v>
      </c>
    </row>
    <row r="471" spans="1:18" x14ac:dyDescent="0.35">
      <c r="A471" s="101">
        <v>9</v>
      </c>
      <c r="B471" s="102" t="s">
        <v>58</v>
      </c>
      <c r="C471" s="102" t="s">
        <v>371</v>
      </c>
      <c r="D471" s="102" t="s">
        <v>86</v>
      </c>
      <c r="E471" s="102" t="s">
        <v>372</v>
      </c>
      <c r="F471" s="102" t="s">
        <v>178</v>
      </c>
      <c r="G471" s="102" t="s">
        <v>714</v>
      </c>
      <c r="H471" s="103">
        <v>2411</v>
      </c>
      <c r="I471" s="101">
        <v>2</v>
      </c>
      <c r="J471" s="104">
        <f>'เลย '!F35</f>
        <v>636836.72</v>
      </c>
      <c r="K471" s="105">
        <f>SUM('เลย '!AI35)</f>
        <v>407457.25999999995</v>
      </c>
      <c r="L471" s="106">
        <f>'เลย '!AJ35</f>
        <v>1000653.17</v>
      </c>
      <c r="M471" s="106">
        <f>'เลย '!AK35</f>
        <v>814275.20000000007</v>
      </c>
      <c r="N471" s="102"/>
      <c r="O471" s="102"/>
      <c r="P471" s="102"/>
      <c r="Q471" s="94">
        <f t="shared" si="17"/>
        <v>186377.96999999997</v>
      </c>
      <c r="R471" s="95">
        <f t="shared" si="18"/>
        <v>415.03656988801328</v>
      </c>
    </row>
    <row r="472" spans="1:18" x14ac:dyDescent="0.35">
      <c r="A472" s="101">
        <v>10</v>
      </c>
      <c r="B472" s="102" t="s">
        <v>58</v>
      </c>
      <c r="C472" s="102" t="s">
        <v>371</v>
      </c>
      <c r="D472" s="102" t="s">
        <v>86</v>
      </c>
      <c r="E472" s="102" t="s">
        <v>372</v>
      </c>
      <c r="F472" s="102" t="s">
        <v>178</v>
      </c>
      <c r="G472" s="102" t="s">
        <v>715</v>
      </c>
      <c r="H472" s="103">
        <v>1725</v>
      </c>
      <c r="I472" s="101">
        <v>2</v>
      </c>
      <c r="J472" s="104">
        <f>'เลย '!F36</f>
        <v>467759.3</v>
      </c>
      <c r="K472" s="105">
        <f>SUM('เลย '!AI36)</f>
        <v>507800.9</v>
      </c>
      <c r="L472" s="106">
        <f>'เลย '!AJ36</f>
        <v>1406957.86</v>
      </c>
      <c r="M472" s="106">
        <f>'เลย '!AK36</f>
        <v>1112353.1500000001</v>
      </c>
      <c r="N472" s="102"/>
      <c r="O472" s="102"/>
      <c r="P472" s="102"/>
      <c r="Q472" s="94">
        <f t="shared" si="17"/>
        <v>294604.70999999996</v>
      </c>
      <c r="R472" s="95">
        <f t="shared" si="18"/>
        <v>815.62774492753624</v>
      </c>
    </row>
    <row r="473" spans="1:18" x14ac:dyDescent="0.35">
      <c r="A473" s="101">
        <v>11</v>
      </c>
      <c r="B473" s="102" t="s">
        <v>58</v>
      </c>
      <c r="C473" s="102" t="s">
        <v>371</v>
      </c>
      <c r="D473" s="102" t="s">
        <v>86</v>
      </c>
      <c r="E473" s="102" t="s">
        <v>372</v>
      </c>
      <c r="F473" s="102" t="s">
        <v>178</v>
      </c>
      <c r="G473" s="102" t="s">
        <v>716</v>
      </c>
      <c r="H473" s="103">
        <v>2404</v>
      </c>
      <c r="I473" s="101">
        <v>2</v>
      </c>
      <c r="J473" s="104">
        <f>'เลย '!F37</f>
        <v>532577.57999999996</v>
      </c>
      <c r="K473" s="105">
        <f>SUM('เลย '!AI37)</f>
        <v>661111.05999999994</v>
      </c>
      <c r="L473" s="106">
        <f>'เลย '!AJ37</f>
        <v>1841351.2799999998</v>
      </c>
      <c r="M473" s="106">
        <f>'เลย '!AK37</f>
        <v>1515269.7999999998</v>
      </c>
      <c r="N473" s="102"/>
      <c r="O473" s="102"/>
      <c r="P473" s="102"/>
      <c r="Q473" s="94">
        <f t="shared" si="17"/>
        <v>326081.48</v>
      </c>
      <c r="R473" s="95">
        <f t="shared" si="18"/>
        <v>765.95311148086512</v>
      </c>
    </row>
    <row r="474" spans="1:18" x14ac:dyDescent="0.35">
      <c r="A474" s="101">
        <v>12</v>
      </c>
      <c r="B474" s="102" t="s">
        <v>58</v>
      </c>
      <c r="C474" s="102" t="s">
        <v>371</v>
      </c>
      <c r="D474" s="102" t="s">
        <v>86</v>
      </c>
      <c r="E474" s="102" t="s">
        <v>372</v>
      </c>
      <c r="F474" s="102" t="s">
        <v>178</v>
      </c>
      <c r="G474" s="102" t="s">
        <v>717</v>
      </c>
      <c r="H474" s="103">
        <v>2019</v>
      </c>
      <c r="I474" s="101">
        <v>2</v>
      </c>
      <c r="J474" s="104">
        <f>'เลย '!F38</f>
        <v>383423.25</v>
      </c>
      <c r="K474" s="105">
        <f>SUM('เลย '!AI38)</f>
        <v>393732.48</v>
      </c>
      <c r="L474" s="106">
        <f>'เลย '!AJ38</f>
        <v>1668274.46</v>
      </c>
      <c r="M474" s="106">
        <f>'เลย '!AK38</f>
        <v>1599606.8599999999</v>
      </c>
      <c r="N474" s="102"/>
      <c r="O474" s="102"/>
      <c r="P474" s="102"/>
      <c r="Q474" s="94">
        <f t="shared" si="17"/>
        <v>68667.600000000093</v>
      </c>
      <c r="R474" s="95">
        <f t="shared" si="18"/>
        <v>826.28749876176323</v>
      </c>
    </row>
    <row r="475" spans="1:18" x14ac:dyDescent="0.35">
      <c r="A475" s="101">
        <v>13</v>
      </c>
      <c r="B475" s="102" t="s">
        <v>58</v>
      </c>
      <c r="C475" s="102" t="s">
        <v>371</v>
      </c>
      <c r="D475" s="102" t="s">
        <v>86</v>
      </c>
      <c r="E475" s="102" t="s">
        <v>372</v>
      </c>
      <c r="F475" s="102" t="s">
        <v>178</v>
      </c>
      <c r="G475" s="102" t="s">
        <v>718</v>
      </c>
      <c r="H475" s="103">
        <v>2954</v>
      </c>
      <c r="I475" s="101">
        <v>2</v>
      </c>
      <c r="J475" s="104">
        <f>'เลย '!F39</f>
        <v>1020567.97</v>
      </c>
      <c r="K475" s="105">
        <f>SUM('เลย '!AI39)</f>
        <v>1022936.6299999999</v>
      </c>
      <c r="L475" s="106">
        <f>'เลย '!AJ39</f>
        <v>1588105.03</v>
      </c>
      <c r="M475" s="106">
        <f>'เลย '!AK39</f>
        <v>1284790.7</v>
      </c>
      <c r="N475" s="102"/>
      <c r="O475" s="102"/>
      <c r="P475" s="102"/>
      <c r="Q475" s="94">
        <f t="shared" si="17"/>
        <v>303314.33000000007</v>
      </c>
      <c r="R475" s="95">
        <f t="shared" si="18"/>
        <v>537.61172308733921</v>
      </c>
    </row>
    <row r="476" spans="1:18" x14ac:dyDescent="0.35">
      <c r="A476" s="101">
        <v>14</v>
      </c>
      <c r="B476" s="102" t="s">
        <v>58</v>
      </c>
      <c r="C476" s="102" t="s">
        <v>371</v>
      </c>
      <c r="D476" s="102" t="s">
        <v>86</v>
      </c>
      <c r="E476" s="102" t="s">
        <v>372</v>
      </c>
      <c r="F476" s="102" t="s">
        <v>178</v>
      </c>
      <c r="G476" s="102" t="s">
        <v>719</v>
      </c>
      <c r="H476" s="103">
        <v>2098</v>
      </c>
      <c r="I476" s="101">
        <v>2</v>
      </c>
      <c r="J476" s="104">
        <f>'เลย '!F40</f>
        <v>648683.26</v>
      </c>
      <c r="K476" s="105">
        <f>SUM('เลย '!AI40)</f>
        <v>440131.6</v>
      </c>
      <c r="L476" s="106">
        <f>'เลย '!AJ40</f>
        <v>1871333.5599999998</v>
      </c>
      <c r="M476" s="106">
        <f>'เลย '!AK40</f>
        <v>1800519.78</v>
      </c>
      <c r="N476" s="102"/>
      <c r="O476" s="102"/>
      <c r="P476" s="102"/>
      <c r="Q476" s="94">
        <f t="shared" si="17"/>
        <v>70813.779999999795</v>
      </c>
      <c r="R476" s="95">
        <f t="shared" si="18"/>
        <v>891.96070543374628</v>
      </c>
    </row>
    <row r="477" spans="1:18" x14ac:dyDescent="0.35">
      <c r="A477" s="101">
        <v>15</v>
      </c>
      <c r="B477" s="102" t="s">
        <v>58</v>
      </c>
      <c r="C477" s="102" t="s">
        <v>371</v>
      </c>
      <c r="D477" s="102" t="s">
        <v>86</v>
      </c>
      <c r="E477" s="102" t="s">
        <v>372</v>
      </c>
      <c r="F477" s="102" t="s">
        <v>178</v>
      </c>
      <c r="G477" s="102" t="s">
        <v>720</v>
      </c>
      <c r="H477" s="103">
        <v>2078</v>
      </c>
      <c r="I477" s="101">
        <v>2</v>
      </c>
      <c r="J477" s="104">
        <f>'เลย '!F41</f>
        <v>604145.99</v>
      </c>
      <c r="K477" s="105">
        <f>SUM('เลย '!AI41)</f>
        <v>549370.89</v>
      </c>
      <c r="L477" s="106">
        <f>'เลย '!AJ41</f>
        <v>1504997.87</v>
      </c>
      <c r="M477" s="106">
        <f>'เลย '!AK41</f>
        <v>1315480.8400000001</v>
      </c>
      <c r="N477" s="102"/>
      <c r="O477" s="102"/>
      <c r="P477" s="102"/>
      <c r="Q477" s="94">
        <f t="shared" si="17"/>
        <v>189517.03000000003</v>
      </c>
      <c r="R477" s="95">
        <f t="shared" si="18"/>
        <v>724.25306544754574</v>
      </c>
    </row>
    <row r="478" spans="1:18" s="113" customFormat="1" x14ac:dyDescent="0.35">
      <c r="A478" s="107">
        <v>3</v>
      </c>
      <c r="B478" s="108" t="s">
        <v>58</v>
      </c>
      <c r="C478" s="108"/>
      <c r="D478" s="108"/>
      <c r="E478" s="108" t="s">
        <v>75</v>
      </c>
      <c r="F478" s="108"/>
      <c r="G478" s="108" t="s">
        <v>374</v>
      </c>
      <c r="H478" s="114">
        <f>SUM(H463:H477)</f>
        <v>38347</v>
      </c>
      <c r="I478" s="107"/>
      <c r="J478" s="110">
        <f>SUM(J463:J477)</f>
        <v>9373266.629999999</v>
      </c>
      <c r="K478" s="110">
        <f>SUM(K463:K477)</f>
        <v>9298090.4500000011</v>
      </c>
      <c r="L478" s="110">
        <f>SUM(L463:L477)</f>
        <v>25578166.210000005</v>
      </c>
      <c r="M478" s="110">
        <f>SUM(M463:M477)</f>
        <v>21732574.75</v>
      </c>
      <c r="N478" s="108">
        <v>14</v>
      </c>
      <c r="O478" s="108">
        <v>14</v>
      </c>
      <c r="P478" s="108">
        <f>N478-O478</f>
        <v>0</v>
      </c>
      <c r="Q478" s="111">
        <f t="shared" si="17"/>
        <v>3845591.4600000046</v>
      </c>
      <c r="R478" s="112">
        <f>L478/H478</f>
        <v>667.01870315800466</v>
      </c>
    </row>
    <row r="479" spans="1:18" x14ac:dyDescent="0.35">
      <c r="A479" s="101">
        <v>1</v>
      </c>
      <c r="B479" s="102" t="s">
        <v>58</v>
      </c>
      <c r="C479" s="102" t="s">
        <v>375</v>
      </c>
      <c r="D479" s="102" t="s">
        <v>93</v>
      </c>
      <c r="E479" s="102" t="s">
        <v>376</v>
      </c>
      <c r="F479" s="102" t="s">
        <v>208</v>
      </c>
      <c r="G479" s="102" t="s">
        <v>377</v>
      </c>
      <c r="H479" s="103"/>
      <c r="I479" s="101"/>
      <c r="J479" s="104"/>
      <c r="K479" s="105"/>
      <c r="L479" s="106"/>
      <c r="M479" s="106"/>
      <c r="N479" s="102"/>
      <c r="O479" s="102"/>
      <c r="P479" s="102"/>
    </row>
    <row r="480" spans="1:18" x14ac:dyDescent="0.35">
      <c r="A480" s="101">
        <v>2</v>
      </c>
      <c r="B480" s="102" t="s">
        <v>58</v>
      </c>
      <c r="C480" s="102" t="s">
        <v>375</v>
      </c>
      <c r="D480" s="102" t="s">
        <v>93</v>
      </c>
      <c r="E480" s="102" t="s">
        <v>376</v>
      </c>
      <c r="F480" s="102" t="s">
        <v>178</v>
      </c>
      <c r="G480" s="102" t="s">
        <v>721</v>
      </c>
      <c r="H480" s="103">
        <v>3715</v>
      </c>
      <c r="I480" s="101">
        <v>3</v>
      </c>
      <c r="J480" s="104">
        <f>'เลย '!F42</f>
        <v>283522.18</v>
      </c>
      <c r="K480" s="105">
        <f>SUM('เลย '!AI42)</f>
        <v>304864.83</v>
      </c>
      <c r="L480" s="106">
        <f>'เลย '!AJ42</f>
        <v>1719445.82</v>
      </c>
      <c r="M480" s="106">
        <f>'เลย '!AK42</f>
        <v>1682180</v>
      </c>
      <c r="N480" s="102"/>
      <c r="O480" s="102"/>
      <c r="P480" s="102"/>
      <c r="Q480" s="94">
        <f t="shared" si="17"/>
        <v>37265.820000000065</v>
      </c>
      <c r="R480" s="95">
        <f t="shared" si="18"/>
        <v>462.8387133243607</v>
      </c>
    </row>
    <row r="481" spans="1:18" x14ac:dyDescent="0.35">
      <c r="A481" s="101">
        <v>3</v>
      </c>
      <c r="B481" s="102" t="s">
        <v>58</v>
      </c>
      <c r="C481" s="102" t="s">
        <v>375</v>
      </c>
      <c r="D481" s="102" t="s">
        <v>93</v>
      </c>
      <c r="E481" s="102" t="s">
        <v>376</v>
      </c>
      <c r="F481" s="102" t="s">
        <v>178</v>
      </c>
      <c r="G481" s="102" t="s">
        <v>722</v>
      </c>
      <c r="H481" s="103">
        <v>4921</v>
      </c>
      <c r="I481" s="101">
        <v>4</v>
      </c>
      <c r="J481" s="104">
        <f>'เลย '!F43</f>
        <v>802842.3</v>
      </c>
      <c r="K481" s="105">
        <f>SUM('เลย '!AI43)</f>
        <v>903326.97000000009</v>
      </c>
      <c r="L481" s="106">
        <f>'เลย '!AJ43</f>
        <v>2562635.92</v>
      </c>
      <c r="M481" s="106">
        <f>'เลย '!AK43</f>
        <v>2367382.8499999996</v>
      </c>
      <c r="N481" s="102"/>
      <c r="O481" s="102"/>
      <c r="P481" s="102"/>
      <c r="Q481" s="94">
        <f t="shared" si="17"/>
        <v>195253.0700000003</v>
      </c>
      <c r="R481" s="95">
        <f t="shared" si="18"/>
        <v>520.75511481406215</v>
      </c>
    </row>
    <row r="482" spans="1:18" x14ac:dyDescent="0.35">
      <c r="A482" s="101">
        <v>4</v>
      </c>
      <c r="B482" s="102" t="s">
        <v>58</v>
      </c>
      <c r="C482" s="102" t="s">
        <v>375</v>
      </c>
      <c r="D482" s="102" t="s">
        <v>93</v>
      </c>
      <c r="E482" s="102" t="s">
        <v>376</v>
      </c>
      <c r="F482" s="102" t="s">
        <v>178</v>
      </c>
      <c r="G482" s="102" t="s">
        <v>723</v>
      </c>
      <c r="H482" s="103">
        <v>3507</v>
      </c>
      <c r="I482" s="101">
        <v>3</v>
      </c>
      <c r="J482" s="104">
        <f>'เลย '!F44</f>
        <v>855570.29</v>
      </c>
      <c r="K482" s="105">
        <f>SUM('เลย '!AI44)</f>
        <v>904124.13</v>
      </c>
      <c r="L482" s="106">
        <f>'เลย '!AJ44</f>
        <v>1634122.63</v>
      </c>
      <c r="M482" s="106">
        <f>'เลย '!AK44</f>
        <v>1419950.9700000002</v>
      </c>
      <c r="N482" s="102"/>
      <c r="O482" s="102"/>
      <c r="P482" s="102"/>
      <c r="Q482" s="94">
        <f t="shared" si="17"/>
        <v>214171.65999999968</v>
      </c>
      <c r="R482" s="95">
        <f t="shared" si="18"/>
        <v>465.96025948103789</v>
      </c>
    </row>
    <row r="483" spans="1:18" x14ac:dyDescent="0.35">
      <c r="A483" s="101">
        <v>5</v>
      </c>
      <c r="B483" s="102" t="s">
        <v>58</v>
      </c>
      <c r="C483" s="102" t="s">
        <v>375</v>
      </c>
      <c r="D483" s="102" t="s">
        <v>93</v>
      </c>
      <c r="E483" s="102" t="s">
        <v>376</v>
      </c>
      <c r="F483" s="102" t="s">
        <v>178</v>
      </c>
      <c r="G483" s="102" t="s">
        <v>724</v>
      </c>
      <c r="H483" s="103">
        <v>1297</v>
      </c>
      <c r="I483" s="101">
        <v>1</v>
      </c>
      <c r="J483" s="104">
        <f>'เลย '!F45</f>
        <v>764378.19</v>
      </c>
      <c r="K483" s="105">
        <f>SUM('เลย '!AI45)</f>
        <v>841010.16</v>
      </c>
      <c r="L483" s="106">
        <f>'เลย '!AJ45</f>
        <v>1534673.9899999998</v>
      </c>
      <c r="M483" s="106">
        <f>'เลย '!AK45</f>
        <v>992907.7</v>
      </c>
      <c r="N483" s="102"/>
      <c r="O483" s="102"/>
      <c r="P483" s="102"/>
      <c r="Q483" s="94">
        <f t="shared" si="17"/>
        <v>541766.2899999998</v>
      </c>
      <c r="R483" s="95">
        <f t="shared" si="18"/>
        <v>1183.2490285273707</v>
      </c>
    </row>
    <row r="484" spans="1:18" x14ac:dyDescent="0.35">
      <c r="A484" s="101">
        <v>6</v>
      </c>
      <c r="B484" s="102" t="s">
        <v>58</v>
      </c>
      <c r="C484" s="102" t="s">
        <v>375</v>
      </c>
      <c r="D484" s="102" t="s">
        <v>93</v>
      </c>
      <c r="E484" s="102" t="s">
        <v>376</v>
      </c>
      <c r="F484" s="102" t="s">
        <v>178</v>
      </c>
      <c r="G484" s="102" t="s">
        <v>725</v>
      </c>
      <c r="H484" s="103">
        <v>4858</v>
      </c>
      <c r="I484" s="101">
        <v>4</v>
      </c>
      <c r="J484" s="104">
        <f>'เลย '!F46</f>
        <v>475733.99</v>
      </c>
      <c r="K484" s="105">
        <f>SUM('เลย '!AI46)</f>
        <v>288869.87</v>
      </c>
      <c r="L484" s="106">
        <f>'เลย '!AJ46</f>
        <v>1949679.86</v>
      </c>
      <c r="M484" s="106">
        <f>'เลย '!AK46</f>
        <v>2006574.2100000002</v>
      </c>
      <c r="N484" s="102"/>
      <c r="O484" s="102"/>
      <c r="P484" s="102"/>
      <c r="Q484" s="94">
        <f t="shared" si="17"/>
        <v>-56894.350000000093</v>
      </c>
      <c r="R484" s="95">
        <f t="shared" si="18"/>
        <v>401.33385343762865</v>
      </c>
    </row>
    <row r="485" spans="1:18" x14ac:dyDescent="0.35">
      <c r="A485" s="101">
        <v>7</v>
      </c>
      <c r="B485" s="102" t="s">
        <v>58</v>
      </c>
      <c r="C485" s="102" t="s">
        <v>375</v>
      </c>
      <c r="D485" s="102" t="s">
        <v>93</v>
      </c>
      <c r="E485" s="102" t="s">
        <v>376</v>
      </c>
      <c r="F485" s="102" t="s">
        <v>178</v>
      </c>
      <c r="G485" s="102" t="s">
        <v>726</v>
      </c>
      <c r="H485" s="103">
        <v>3362</v>
      </c>
      <c r="I485" s="101">
        <v>3</v>
      </c>
      <c r="J485" s="104">
        <f>'เลย '!F47</f>
        <v>858166.1</v>
      </c>
      <c r="K485" s="105">
        <f>SUM('เลย '!AI47)</f>
        <v>863298.44</v>
      </c>
      <c r="L485" s="106">
        <f>'เลย '!AJ47</f>
        <v>1695238.99</v>
      </c>
      <c r="M485" s="106">
        <f>'เลย '!AK47</f>
        <v>1593204.99</v>
      </c>
      <c r="N485" s="102"/>
      <c r="O485" s="102"/>
      <c r="P485" s="102"/>
      <c r="Q485" s="94">
        <f t="shared" si="17"/>
        <v>102034</v>
      </c>
      <c r="R485" s="95">
        <f t="shared" si="18"/>
        <v>504.23527364663892</v>
      </c>
    </row>
    <row r="486" spans="1:18" x14ac:dyDescent="0.35">
      <c r="A486" s="101">
        <v>8</v>
      </c>
      <c r="B486" s="102" t="s">
        <v>58</v>
      </c>
      <c r="C486" s="102" t="s">
        <v>375</v>
      </c>
      <c r="D486" s="102" t="s">
        <v>93</v>
      </c>
      <c r="E486" s="102" t="s">
        <v>376</v>
      </c>
      <c r="F486" s="102" t="s">
        <v>178</v>
      </c>
      <c r="G486" s="102" t="s">
        <v>727</v>
      </c>
      <c r="H486" s="103">
        <v>2717</v>
      </c>
      <c r="I486" s="101">
        <v>2</v>
      </c>
      <c r="J486" s="104">
        <f>'เลย '!F48</f>
        <v>644576.59</v>
      </c>
      <c r="K486" s="105">
        <f>SUM('เลย '!AI48)</f>
        <v>689802.55999999994</v>
      </c>
      <c r="L486" s="106">
        <f>'เลย '!AJ48</f>
        <v>1953985.24</v>
      </c>
      <c r="M486" s="106">
        <f>'เลย '!AK48</f>
        <v>1842371.91</v>
      </c>
      <c r="N486" s="102"/>
      <c r="O486" s="102"/>
      <c r="P486" s="102"/>
      <c r="Q486" s="94">
        <f t="shared" si="17"/>
        <v>111613.33000000007</v>
      </c>
      <c r="R486" s="95">
        <f t="shared" si="18"/>
        <v>719.17012881854987</v>
      </c>
    </row>
    <row r="487" spans="1:18" x14ac:dyDescent="0.35">
      <c r="A487" s="101">
        <v>9</v>
      </c>
      <c r="B487" s="102" t="s">
        <v>58</v>
      </c>
      <c r="C487" s="102" t="s">
        <v>375</v>
      </c>
      <c r="D487" s="102" t="s">
        <v>93</v>
      </c>
      <c r="E487" s="102" t="s">
        <v>376</v>
      </c>
      <c r="F487" s="102" t="s">
        <v>178</v>
      </c>
      <c r="G487" s="102" t="s">
        <v>728</v>
      </c>
      <c r="H487" s="103">
        <v>1641</v>
      </c>
      <c r="I487" s="101">
        <v>2</v>
      </c>
      <c r="J487" s="104">
        <f>'เลย '!F49</f>
        <v>569985.56999999995</v>
      </c>
      <c r="K487" s="105">
        <f>SUM('เลย '!AI49)</f>
        <v>574995.60999999987</v>
      </c>
      <c r="L487" s="106">
        <f>'เลย '!AJ49</f>
        <v>1142752.2999999998</v>
      </c>
      <c r="M487" s="106">
        <f>'เลย '!AK49</f>
        <v>1017841.54</v>
      </c>
      <c r="N487" s="102"/>
      <c r="O487" s="102"/>
      <c r="P487" s="102"/>
      <c r="Q487" s="94">
        <f t="shared" si="17"/>
        <v>124910.75999999978</v>
      </c>
      <c r="R487" s="95">
        <f t="shared" si="18"/>
        <v>696.37556368068238</v>
      </c>
    </row>
    <row r="488" spans="1:18" x14ac:dyDescent="0.35">
      <c r="A488" s="101">
        <v>10</v>
      </c>
      <c r="B488" s="102" t="s">
        <v>58</v>
      </c>
      <c r="C488" s="102" t="s">
        <v>375</v>
      </c>
      <c r="D488" s="102" t="s">
        <v>93</v>
      </c>
      <c r="E488" s="102" t="s">
        <v>376</v>
      </c>
      <c r="F488" s="102" t="s">
        <v>178</v>
      </c>
      <c r="G488" s="102" t="s">
        <v>729</v>
      </c>
      <c r="H488" s="103">
        <v>2092</v>
      </c>
      <c r="I488" s="101">
        <v>2</v>
      </c>
      <c r="J488" s="104">
        <f>'เลย '!F50</f>
        <v>695093.15</v>
      </c>
      <c r="K488" s="105">
        <f>SUM('เลย '!AI50)</f>
        <v>727128.69000000006</v>
      </c>
      <c r="L488" s="106">
        <f>'เลย '!AJ50</f>
        <v>940288.15999999992</v>
      </c>
      <c r="M488" s="106">
        <f>'เลย '!AK50</f>
        <v>883691.87</v>
      </c>
      <c r="N488" s="102"/>
      <c r="O488" s="102"/>
      <c r="P488" s="102"/>
      <c r="Q488" s="94">
        <f t="shared" si="17"/>
        <v>56596.289999999921</v>
      </c>
      <c r="R488" s="95">
        <f t="shared" si="18"/>
        <v>449.46852772466536</v>
      </c>
    </row>
    <row r="489" spans="1:18" x14ac:dyDescent="0.35">
      <c r="A489" s="101">
        <v>11</v>
      </c>
      <c r="B489" s="102" t="s">
        <v>58</v>
      </c>
      <c r="C489" s="102" t="s">
        <v>375</v>
      </c>
      <c r="D489" s="102" t="s">
        <v>93</v>
      </c>
      <c r="E489" s="102" t="s">
        <v>376</v>
      </c>
      <c r="F489" s="102" t="s">
        <v>178</v>
      </c>
      <c r="G489" s="102" t="s">
        <v>730</v>
      </c>
      <c r="H489" s="103">
        <v>1801</v>
      </c>
      <c r="I489" s="101">
        <v>2</v>
      </c>
      <c r="J489" s="104">
        <f>'เลย '!F51</f>
        <v>457020.66</v>
      </c>
      <c r="K489" s="105">
        <f>SUM('เลย '!AI51)</f>
        <v>490341.95999999996</v>
      </c>
      <c r="L489" s="106">
        <f>'เลย '!AJ51</f>
        <v>1249024.24</v>
      </c>
      <c r="M489" s="106">
        <f>'เลย '!AK51</f>
        <v>1131810.76</v>
      </c>
      <c r="N489" s="102"/>
      <c r="O489" s="102"/>
      <c r="P489" s="102"/>
      <c r="Q489" s="94">
        <f t="shared" si="17"/>
        <v>117213.47999999998</v>
      </c>
      <c r="R489" s="95">
        <f t="shared" si="18"/>
        <v>693.51706829539148</v>
      </c>
    </row>
    <row r="490" spans="1:18" s="113" customFormat="1" x14ac:dyDescent="0.35">
      <c r="A490" s="107">
        <v>4</v>
      </c>
      <c r="B490" s="108" t="s">
        <v>58</v>
      </c>
      <c r="C490" s="108"/>
      <c r="D490" s="108"/>
      <c r="E490" s="108" t="s">
        <v>75</v>
      </c>
      <c r="F490" s="108"/>
      <c r="G490" s="108" t="s">
        <v>378</v>
      </c>
      <c r="H490" s="114">
        <f>SUM(H479:H489)</f>
        <v>29911</v>
      </c>
      <c r="I490" s="107"/>
      <c r="J490" s="110">
        <f>SUM(J479:J489)</f>
        <v>6406889.0200000014</v>
      </c>
      <c r="K490" s="110">
        <f>SUM(K479:K489)</f>
        <v>6587763.2200000007</v>
      </c>
      <c r="L490" s="110">
        <f>SUM(L479:L489)</f>
        <v>16381847.15</v>
      </c>
      <c r="M490" s="110">
        <f>SUM(M479:M489)</f>
        <v>14937916.800000001</v>
      </c>
      <c r="N490" s="108">
        <v>10</v>
      </c>
      <c r="O490" s="108">
        <v>10</v>
      </c>
      <c r="P490" s="108">
        <f>N490-O490</f>
        <v>0</v>
      </c>
      <c r="Q490" s="111">
        <f t="shared" si="17"/>
        <v>1443930.3499999996</v>
      </c>
      <c r="R490" s="112">
        <f>L490/H490</f>
        <v>547.68637457791453</v>
      </c>
    </row>
    <row r="491" spans="1:18" x14ac:dyDescent="0.35">
      <c r="A491" s="101">
        <v>1</v>
      </c>
      <c r="B491" s="102" t="s">
        <v>58</v>
      </c>
      <c r="C491" s="102" t="s">
        <v>379</v>
      </c>
      <c r="D491" s="102" t="s">
        <v>139</v>
      </c>
      <c r="E491" s="102" t="s">
        <v>380</v>
      </c>
      <c r="F491" s="102" t="s">
        <v>327</v>
      </c>
      <c r="G491" s="102" t="s">
        <v>381</v>
      </c>
      <c r="H491" s="103"/>
      <c r="I491" s="101"/>
      <c r="J491" s="104"/>
      <c r="K491" s="105"/>
      <c r="L491" s="106"/>
      <c r="M491" s="106"/>
      <c r="N491" s="102"/>
      <c r="O491" s="102"/>
      <c r="P491" s="102"/>
    </row>
    <row r="492" spans="1:18" x14ac:dyDescent="0.35">
      <c r="A492" s="101">
        <v>2</v>
      </c>
      <c r="B492" s="102" t="s">
        <v>58</v>
      </c>
      <c r="C492" s="102" t="s">
        <v>379</v>
      </c>
      <c r="D492" s="102" t="s">
        <v>139</v>
      </c>
      <c r="E492" s="102" t="s">
        <v>380</v>
      </c>
      <c r="F492" s="102" t="s">
        <v>178</v>
      </c>
      <c r="G492" s="102" t="s">
        <v>731</v>
      </c>
      <c r="H492" s="103">
        <v>1166</v>
      </c>
      <c r="I492" s="101">
        <v>1</v>
      </c>
      <c r="J492" s="104">
        <f>'เลย '!F52</f>
        <v>544277.5</v>
      </c>
      <c r="K492" s="105">
        <f>SUM('เลย '!AI52)</f>
        <v>569647.6100000001</v>
      </c>
      <c r="L492" s="106">
        <f>'เลย '!AJ52</f>
        <v>924435.98</v>
      </c>
      <c r="M492" s="106">
        <f>'เลย '!AK52</f>
        <v>773532.29</v>
      </c>
      <c r="N492" s="102"/>
      <c r="O492" s="102"/>
      <c r="P492" s="102"/>
      <c r="Q492" s="94">
        <f t="shared" si="17"/>
        <v>150903.68999999994</v>
      </c>
      <c r="R492" s="95">
        <f t="shared" si="18"/>
        <v>792.82674099485416</v>
      </c>
    </row>
    <row r="493" spans="1:18" x14ac:dyDescent="0.35">
      <c r="A493" s="101">
        <v>3</v>
      </c>
      <c r="B493" s="102" t="s">
        <v>58</v>
      </c>
      <c r="C493" s="102" t="s">
        <v>379</v>
      </c>
      <c r="D493" s="102" t="s">
        <v>139</v>
      </c>
      <c r="E493" s="102" t="s">
        <v>380</v>
      </c>
      <c r="F493" s="102" t="s">
        <v>178</v>
      </c>
      <c r="G493" s="102" t="s">
        <v>732</v>
      </c>
      <c r="H493" s="103">
        <v>597</v>
      </c>
      <c r="I493" s="101">
        <v>1</v>
      </c>
      <c r="J493" s="104">
        <f>'เลย '!F53</f>
        <v>502899.46</v>
      </c>
      <c r="K493" s="105">
        <f>SUM('เลย '!AI53)</f>
        <v>555510.90999999992</v>
      </c>
      <c r="L493" s="106">
        <f>'เลย '!AJ53</f>
        <v>668144.66</v>
      </c>
      <c r="M493" s="106">
        <f>'เลย '!AK53</f>
        <v>505609.52</v>
      </c>
      <c r="N493" s="102"/>
      <c r="O493" s="102"/>
      <c r="P493" s="102"/>
      <c r="Q493" s="94">
        <f t="shared" si="17"/>
        <v>162535.14000000001</v>
      </c>
      <c r="R493" s="95">
        <f t="shared" si="18"/>
        <v>1119.1702847571189</v>
      </c>
    </row>
    <row r="494" spans="1:18" x14ac:dyDescent="0.35">
      <c r="A494" s="101">
        <v>4</v>
      </c>
      <c r="B494" s="102" t="s">
        <v>58</v>
      </c>
      <c r="C494" s="102" t="s">
        <v>379</v>
      </c>
      <c r="D494" s="102" t="s">
        <v>139</v>
      </c>
      <c r="E494" s="102" t="s">
        <v>380</v>
      </c>
      <c r="F494" s="102" t="s">
        <v>178</v>
      </c>
      <c r="G494" s="102" t="s">
        <v>733</v>
      </c>
      <c r="H494" s="103">
        <v>1918</v>
      </c>
      <c r="I494" s="101">
        <v>2</v>
      </c>
      <c r="J494" s="104">
        <f>'เลย '!F54</f>
        <v>421837.74</v>
      </c>
      <c r="K494" s="105">
        <f>SUM('เลย '!AI54)</f>
        <v>478066.77999999997</v>
      </c>
      <c r="L494" s="106">
        <f>'เลย '!AJ54</f>
        <v>1145253.83</v>
      </c>
      <c r="M494" s="106">
        <f>'เลย '!AK54</f>
        <v>971506.69</v>
      </c>
      <c r="N494" s="102"/>
      <c r="O494" s="102"/>
      <c r="P494" s="102"/>
      <c r="Q494" s="94">
        <f t="shared" si="17"/>
        <v>173747.14000000013</v>
      </c>
      <c r="R494" s="95">
        <f t="shared" si="18"/>
        <v>597.10835766423361</v>
      </c>
    </row>
    <row r="495" spans="1:18" x14ac:dyDescent="0.35">
      <c r="A495" s="101">
        <v>5</v>
      </c>
      <c r="B495" s="102" t="s">
        <v>58</v>
      </c>
      <c r="C495" s="102" t="s">
        <v>379</v>
      </c>
      <c r="D495" s="102" t="s">
        <v>139</v>
      </c>
      <c r="E495" s="102" t="s">
        <v>380</v>
      </c>
      <c r="F495" s="102" t="s">
        <v>178</v>
      </c>
      <c r="G495" s="102" t="s">
        <v>734</v>
      </c>
      <c r="H495" s="103">
        <v>3832</v>
      </c>
      <c r="I495" s="101">
        <v>3</v>
      </c>
      <c r="J495" s="104">
        <f>'เลย '!F55</f>
        <v>757691.45</v>
      </c>
      <c r="K495" s="105">
        <f>SUM('เลย '!AI55)</f>
        <v>873218.84</v>
      </c>
      <c r="L495" s="106">
        <f>'เลย '!AJ55</f>
        <v>1829136.5</v>
      </c>
      <c r="M495" s="106">
        <f>'เลย '!AK55</f>
        <v>1563026.12</v>
      </c>
      <c r="N495" s="102"/>
      <c r="O495" s="102"/>
      <c r="P495" s="102"/>
      <c r="Q495" s="94">
        <f t="shared" si="17"/>
        <v>266110.37999999989</v>
      </c>
      <c r="R495" s="95">
        <f t="shared" si="18"/>
        <v>477.33207202505218</v>
      </c>
    </row>
    <row r="496" spans="1:18" x14ac:dyDescent="0.35">
      <c r="A496" s="101">
        <v>6</v>
      </c>
      <c r="B496" s="102" t="s">
        <v>58</v>
      </c>
      <c r="C496" s="102" t="s">
        <v>379</v>
      </c>
      <c r="D496" s="102" t="s">
        <v>139</v>
      </c>
      <c r="E496" s="102" t="s">
        <v>380</v>
      </c>
      <c r="F496" s="102" t="s">
        <v>178</v>
      </c>
      <c r="G496" s="102" t="s">
        <v>735</v>
      </c>
      <c r="H496" s="103">
        <v>4337</v>
      </c>
      <c r="I496" s="101">
        <v>3</v>
      </c>
      <c r="J496" s="104">
        <f>'เลย '!F56</f>
        <v>632422.9</v>
      </c>
      <c r="K496" s="105">
        <f>SUM('เลย '!AI56)</f>
        <v>748470.56</v>
      </c>
      <c r="L496" s="106">
        <f>'เลย '!AJ56</f>
        <v>1750283.78</v>
      </c>
      <c r="M496" s="106">
        <f>'เลย '!AK56</f>
        <v>1533848.54</v>
      </c>
      <c r="N496" s="102"/>
      <c r="O496" s="102"/>
      <c r="P496" s="102"/>
      <c r="Q496" s="94">
        <f t="shared" si="17"/>
        <v>216435.24</v>
      </c>
      <c r="R496" s="95">
        <f t="shared" si="18"/>
        <v>403.57015909614944</v>
      </c>
    </row>
    <row r="497" spans="1:18" x14ac:dyDescent="0.35">
      <c r="A497" s="101">
        <v>7</v>
      </c>
      <c r="B497" s="102" t="s">
        <v>58</v>
      </c>
      <c r="C497" s="102" t="s">
        <v>379</v>
      </c>
      <c r="D497" s="102" t="s">
        <v>139</v>
      </c>
      <c r="E497" s="102" t="s">
        <v>380</v>
      </c>
      <c r="F497" s="102" t="s">
        <v>178</v>
      </c>
      <c r="G497" s="102" t="s">
        <v>736</v>
      </c>
      <c r="H497" s="103">
        <v>2216</v>
      </c>
      <c r="I497" s="101">
        <v>2</v>
      </c>
      <c r="J497" s="104">
        <f>'เลย '!F57</f>
        <v>547726.65</v>
      </c>
      <c r="K497" s="105">
        <f>SUM('เลย '!AI57)</f>
        <v>566043.1</v>
      </c>
      <c r="L497" s="106">
        <f>'เลย '!AJ57</f>
        <v>1690256.6</v>
      </c>
      <c r="M497" s="106">
        <f>'เลย '!AK57</f>
        <v>1495079.69</v>
      </c>
      <c r="N497" s="102"/>
      <c r="O497" s="102"/>
      <c r="P497" s="102"/>
      <c r="Q497" s="94">
        <f t="shared" si="17"/>
        <v>195176.91000000015</v>
      </c>
      <c r="R497" s="95">
        <f t="shared" si="18"/>
        <v>762.75117328519855</v>
      </c>
    </row>
    <row r="498" spans="1:18" x14ac:dyDescent="0.35">
      <c r="A498" s="101">
        <v>8</v>
      </c>
      <c r="B498" s="102" t="s">
        <v>58</v>
      </c>
      <c r="C498" s="102" t="s">
        <v>379</v>
      </c>
      <c r="D498" s="102" t="s">
        <v>139</v>
      </c>
      <c r="E498" s="102" t="s">
        <v>380</v>
      </c>
      <c r="F498" s="102" t="s">
        <v>178</v>
      </c>
      <c r="G498" s="102" t="s">
        <v>737</v>
      </c>
      <c r="H498" s="103">
        <v>1887</v>
      </c>
      <c r="I498" s="101">
        <v>2</v>
      </c>
      <c r="J498" s="104">
        <f>'เลย '!F58</f>
        <v>451518.62</v>
      </c>
      <c r="K498" s="105">
        <f>SUM('เลย '!AI58)</f>
        <v>478636.62</v>
      </c>
      <c r="L498" s="106">
        <f>'เลย '!AJ58</f>
        <v>1135607.31</v>
      </c>
      <c r="M498" s="106">
        <f>'เลย '!AK58</f>
        <v>941176.78</v>
      </c>
      <c r="N498" s="102"/>
      <c r="O498" s="102"/>
      <c r="P498" s="102"/>
      <c r="Q498" s="94">
        <f t="shared" si="17"/>
        <v>194430.53000000003</v>
      </c>
      <c r="R498" s="95">
        <f t="shared" si="18"/>
        <v>601.80567567567573</v>
      </c>
    </row>
    <row r="499" spans="1:18" x14ac:dyDescent="0.35">
      <c r="A499" s="101">
        <v>9</v>
      </c>
      <c r="B499" s="102" t="s">
        <v>58</v>
      </c>
      <c r="C499" s="102" t="s">
        <v>379</v>
      </c>
      <c r="D499" s="102" t="s">
        <v>139</v>
      </c>
      <c r="E499" s="102" t="s">
        <v>380</v>
      </c>
      <c r="F499" s="102" t="s">
        <v>178</v>
      </c>
      <c r="G499" s="102" t="s">
        <v>738</v>
      </c>
      <c r="H499" s="103">
        <v>1912</v>
      </c>
      <c r="I499" s="101">
        <v>2</v>
      </c>
      <c r="J499" s="104">
        <f>'เลย '!F59</f>
        <v>356434.31</v>
      </c>
      <c r="K499" s="105">
        <f>SUM('เลย '!AI59)</f>
        <v>414029.43</v>
      </c>
      <c r="L499" s="106">
        <f>'เลย '!AJ59</f>
        <v>1356797.45</v>
      </c>
      <c r="M499" s="106">
        <f>'เลย '!AK59</f>
        <v>1120056.6600000001</v>
      </c>
      <c r="N499" s="102"/>
      <c r="O499" s="102"/>
      <c r="P499" s="102"/>
      <c r="Q499" s="94">
        <f t="shared" si="17"/>
        <v>236740.7899999998</v>
      </c>
      <c r="R499" s="95">
        <f t="shared" si="18"/>
        <v>709.62209728033474</v>
      </c>
    </row>
    <row r="500" spans="1:18" x14ac:dyDescent="0.35">
      <c r="A500" s="101">
        <v>10</v>
      </c>
      <c r="B500" s="102" t="s">
        <v>58</v>
      </c>
      <c r="C500" s="102" t="s">
        <v>379</v>
      </c>
      <c r="D500" s="102" t="s">
        <v>139</v>
      </c>
      <c r="E500" s="102" t="s">
        <v>380</v>
      </c>
      <c r="F500" s="102" t="s">
        <v>178</v>
      </c>
      <c r="G500" s="102" t="s">
        <v>739</v>
      </c>
      <c r="H500" s="103">
        <v>4827</v>
      </c>
      <c r="I500" s="101">
        <v>4</v>
      </c>
      <c r="J500" s="104">
        <f>'เลย '!F60</f>
        <v>560882.19999999995</v>
      </c>
      <c r="K500" s="105">
        <f>SUM('เลย '!AI60)</f>
        <v>660573.11</v>
      </c>
      <c r="L500" s="106">
        <f>'เลย '!AJ60</f>
        <v>2251105.9900000002</v>
      </c>
      <c r="M500" s="106">
        <f>'เลย '!AK60</f>
        <v>1726581.52</v>
      </c>
      <c r="N500" s="102"/>
      <c r="O500" s="102"/>
      <c r="P500" s="102"/>
      <c r="Q500" s="94">
        <f t="shared" si="17"/>
        <v>524524.4700000002</v>
      </c>
      <c r="R500" s="95">
        <f t="shared" si="18"/>
        <v>466.35715558317798</v>
      </c>
    </row>
    <row r="501" spans="1:18" x14ac:dyDescent="0.35">
      <c r="A501" s="101">
        <v>11</v>
      </c>
      <c r="B501" s="102" t="s">
        <v>58</v>
      </c>
      <c r="C501" s="102" t="s">
        <v>379</v>
      </c>
      <c r="D501" s="102" t="s">
        <v>139</v>
      </c>
      <c r="E501" s="102" t="s">
        <v>380</v>
      </c>
      <c r="F501" s="102" t="s">
        <v>178</v>
      </c>
      <c r="G501" s="102" t="s">
        <v>740</v>
      </c>
      <c r="H501" s="103">
        <v>5175</v>
      </c>
      <c r="I501" s="101">
        <v>4</v>
      </c>
      <c r="J501" s="104">
        <f>'เลย '!F61</f>
        <v>1182175.31</v>
      </c>
      <c r="K501" s="105">
        <f>SUM('เลย '!AI61)</f>
        <v>1521283.27</v>
      </c>
      <c r="L501" s="106">
        <f>'เลย '!AJ61</f>
        <v>2815859.2199999997</v>
      </c>
      <c r="M501" s="106">
        <f>'เลย '!AK61</f>
        <v>2280776.48</v>
      </c>
      <c r="N501" s="102"/>
      <c r="O501" s="102"/>
      <c r="P501" s="102"/>
      <c r="Q501" s="94">
        <f t="shared" si="17"/>
        <v>535082.73999999976</v>
      </c>
      <c r="R501" s="95">
        <f t="shared" si="18"/>
        <v>544.12738550724634</v>
      </c>
    </row>
    <row r="502" spans="1:18" x14ac:dyDescent="0.35">
      <c r="A502" s="101">
        <v>12</v>
      </c>
      <c r="B502" s="102" t="s">
        <v>58</v>
      </c>
      <c r="C502" s="102" t="s">
        <v>379</v>
      </c>
      <c r="D502" s="102" t="s">
        <v>139</v>
      </c>
      <c r="E502" s="102" t="s">
        <v>380</v>
      </c>
      <c r="F502" s="102" t="s">
        <v>178</v>
      </c>
      <c r="G502" s="102" t="s">
        <v>741</v>
      </c>
      <c r="H502" s="103">
        <v>3273</v>
      </c>
      <c r="I502" s="101">
        <v>3</v>
      </c>
      <c r="J502" s="104">
        <f>'เลย '!F62</f>
        <v>266615.53999999998</v>
      </c>
      <c r="K502" s="105">
        <f>SUM('เลย '!AI62)</f>
        <v>360320.43</v>
      </c>
      <c r="L502" s="106">
        <f>'เลย '!AJ62</f>
        <v>1491151.0499999998</v>
      </c>
      <c r="M502" s="106">
        <f>'เลย '!AK62</f>
        <v>1328575</v>
      </c>
      <c r="N502" s="102"/>
      <c r="O502" s="102"/>
      <c r="P502" s="102"/>
      <c r="Q502" s="94">
        <f t="shared" si="17"/>
        <v>162576.04999999981</v>
      </c>
      <c r="R502" s="95">
        <f t="shared" si="18"/>
        <v>455.59152153987162</v>
      </c>
    </row>
    <row r="503" spans="1:18" x14ac:dyDescent="0.35">
      <c r="A503" s="101">
        <v>13</v>
      </c>
      <c r="B503" s="102" t="s">
        <v>58</v>
      </c>
      <c r="C503" s="102" t="s">
        <v>379</v>
      </c>
      <c r="D503" s="102" t="s">
        <v>139</v>
      </c>
      <c r="E503" s="102" t="s">
        <v>380</v>
      </c>
      <c r="F503" s="102" t="s">
        <v>178</v>
      </c>
      <c r="G503" s="102" t="s">
        <v>742</v>
      </c>
      <c r="H503" s="103">
        <v>1988</v>
      </c>
      <c r="I503" s="101">
        <v>2</v>
      </c>
      <c r="J503" s="104">
        <f>'เลย '!F63</f>
        <v>309853.34000000003</v>
      </c>
      <c r="K503" s="105">
        <f>SUM('เลย '!AI63)</f>
        <v>418510.05</v>
      </c>
      <c r="L503" s="106">
        <f>'เลย '!AJ63</f>
        <v>1266430.51</v>
      </c>
      <c r="M503" s="106">
        <f>'เลย '!AK63</f>
        <v>1142184.99</v>
      </c>
      <c r="N503" s="102"/>
      <c r="O503" s="102"/>
      <c r="P503" s="102"/>
      <c r="Q503" s="94">
        <f t="shared" si="17"/>
        <v>124245.52000000002</v>
      </c>
      <c r="R503" s="95">
        <f t="shared" si="18"/>
        <v>637.03747987927568</v>
      </c>
    </row>
    <row r="504" spans="1:18" x14ac:dyDescent="0.35">
      <c r="A504" s="101">
        <v>14</v>
      </c>
      <c r="B504" s="102" t="s">
        <v>58</v>
      </c>
      <c r="C504" s="102" t="s">
        <v>379</v>
      </c>
      <c r="D504" s="102" t="s">
        <v>139</v>
      </c>
      <c r="E504" s="102" t="s">
        <v>380</v>
      </c>
      <c r="F504" s="102" t="s">
        <v>178</v>
      </c>
      <c r="G504" s="102" t="s">
        <v>743</v>
      </c>
      <c r="H504" s="103">
        <v>1497</v>
      </c>
      <c r="I504" s="101">
        <v>1</v>
      </c>
      <c r="J504" s="104">
        <f>'เลย '!F64</f>
        <v>194115.37</v>
      </c>
      <c r="K504" s="105">
        <f>SUM('เลย '!AI64)</f>
        <v>227910.56</v>
      </c>
      <c r="L504" s="106">
        <f>'เลย '!AJ64</f>
        <v>767220.98</v>
      </c>
      <c r="M504" s="106">
        <f>'เลย '!AK64</f>
        <v>799169.47</v>
      </c>
      <c r="N504" s="102"/>
      <c r="O504" s="102"/>
      <c r="P504" s="102"/>
      <c r="Q504" s="94">
        <f t="shared" si="17"/>
        <v>-31948.489999999991</v>
      </c>
      <c r="R504" s="95">
        <f t="shared" si="18"/>
        <v>512.50566466265866</v>
      </c>
    </row>
    <row r="505" spans="1:18" s="113" customFormat="1" x14ac:dyDescent="0.35">
      <c r="A505" s="107">
        <v>5</v>
      </c>
      <c r="B505" s="108" t="s">
        <v>58</v>
      </c>
      <c r="C505" s="108"/>
      <c r="D505" s="108"/>
      <c r="E505" s="108" t="s">
        <v>75</v>
      </c>
      <c r="F505" s="108"/>
      <c r="G505" s="108" t="s">
        <v>382</v>
      </c>
      <c r="H505" s="114">
        <f>SUM(H491:H504)</f>
        <v>34625</v>
      </c>
      <c r="I505" s="107"/>
      <c r="J505" s="110">
        <f>SUM(J491:J504)</f>
        <v>6728450.3900000006</v>
      </c>
      <c r="K505" s="110">
        <f>SUM(K491:K504)</f>
        <v>7872221.2699999996</v>
      </c>
      <c r="L505" s="110">
        <f>SUM(L491:L504)</f>
        <v>19091683.860000003</v>
      </c>
      <c r="M505" s="110">
        <f>SUM(M491:M504)</f>
        <v>16181123.75</v>
      </c>
      <c r="N505" s="108">
        <v>13</v>
      </c>
      <c r="O505" s="108">
        <v>13</v>
      </c>
      <c r="P505" s="108">
        <f>N505-O505</f>
        <v>0</v>
      </c>
      <c r="Q505" s="111">
        <f t="shared" si="17"/>
        <v>2910560.1100000031</v>
      </c>
      <c r="R505" s="112">
        <f>L505/H505</f>
        <v>551.38437140794235</v>
      </c>
    </row>
    <row r="506" spans="1:18" x14ac:dyDescent="0.35">
      <c r="A506" s="101">
        <v>1</v>
      </c>
      <c r="B506" s="102" t="s">
        <v>58</v>
      </c>
      <c r="C506" s="102" t="s">
        <v>383</v>
      </c>
      <c r="D506" s="102" t="s">
        <v>100</v>
      </c>
      <c r="E506" s="102" t="s">
        <v>384</v>
      </c>
      <c r="F506" s="102" t="s">
        <v>208</v>
      </c>
      <c r="G506" s="102" t="s">
        <v>385</v>
      </c>
      <c r="H506" s="103"/>
      <c r="I506" s="101"/>
      <c r="J506" s="104"/>
      <c r="K506" s="105"/>
      <c r="L506" s="106"/>
      <c r="M506" s="106"/>
      <c r="N506" s="102"/>
      <c r="O506" s="102"/>
      <c r="P506" s="102"/>
    </row>
    <row r="507" spans="1:18" x14ac:dyDescent="0.35">
      <c r="A507" s="101">
        <v>2</v>
      </c>
      <c r="B507" s="102" t="s">
        <v>58</v>
      </c>
      <c r="C507" s="102" t="s">
        <v>383</v>
      </c>
      <c r="D507" s="102" t="s">
        <v>100</v>
      </c>
      <c r="E507" s="102" t="s">
        <v>384</v>
      </c>
      <c r="F507" s="102" t="s">
        <v>178</v>
      </c>
      <c r="G507" s="102" t="s">
        <v>744</v>
      </c>
      <c r="H507" s="103">
        <v>1271</v>
      </c>
      <c r="I507" s="101">
        <v>1</v>
      </c>
      <c r="J507" s="104">
        <f>'เลย '!F65</f>
        <v>576436.23</v>
      </c>
      <c r="K507" s="105">
        <f>SUM('เลย '!AI65)</f>
        <v>575208.41</v>
      </c>
      <c r="L507" s="106">
        <f>'เลย '!AJ65</f>
        <v>1433326.9300000002</v>
      </c>
      <c r="M507" s="106">
        <f>'เลย '!AK65</f>
        <v>1180307.5899999999</v>
      </c>
      <c r="N507" s="102"/>
      <c r="O507" s="102"/>
      <c r="P507" s="102"/>
      <c r="Q507" s="94">
        <f t="shared" si="17"/>
        <v>253019.34000000032</v>
      </c>
      <c r="R507" s="95">
        <f t="shared" si="18"/>
        <v>1127.7159166011015</v>
      </c>
    </row>
    <row r="508" spans="1:18" x14ac:dyDescent="0.35">
      <c r="A508" s="101">
        <v>3</v>
      </c>
      <c r="B508" s="102" t="s">
        <v>58</v>
      </c>
      <c r="C508" s="102" t="s">
        <v>383</v>
      </c>
      <c r="D508" s="102" t="s">
        <v>100</v>
      </c>
      <c r="E508" s="102" t="s">
        <v>384</v>
      </c>
      <c r="F508" s="102" t="s">
        <v>178</v>
      </c>
      <c r="G508" s="102" t="s">
        <v>745</v>
      </c>
      <c r="H508" s="103">
        <v>1365</v>
      </c>
      <c r="I508" s="101">
        <v>1</v>
      </c>
      <c r="J508" s="104">
        <f>'เลย '!F66</f>
        <v>816685</v>
      </c>
      <c r="K508" s="105">
        <f>SUM('เลย '!AI66)</f>
        <v>834311.24</v>
      </c>
      <c r="L508" s="106">
        <f>'เลย '!AJ66</f>
        <v>1431424.85</v>
      </c>
      <c r="M508" s="106">
        <f>'เลย '!AK66</f>
        <v>1094047.99</v>
      </c>
      <c r="N508" s="102"/>
      <c r="O508" s="102"/>
      <c r="P508" s="102"/>
      <c r="Q508" s="94">
        <f t="shared" si="17"/>
        <v>337376.8600000001</v>
      </c>
      <c r="R508" s="95">
        <f t="shared" si="18"/>
        <v>1048.6628937728938</v>
      </c>
    </row>
    <row r="509" spans="1:18" x14ac:dyDescent="0.35">
      <c r="A509" s="101">
        <v>4</v>
      </c>
      <c r="B509" s="102" t="s">
        <v>58</v>
      </c>
      <c r="C509" s="102" t="s">
        <v>383</v>
      </c>
      <c r="D509" s="102" t="s">
        <v>100</v>
      </c>
      <c r="E509" s="102" t="s">
        <v>384</v>
      </c>
      <c r="F509" s="102" t="s">
        <v>178</v>
      </c>
      <c r="G509" s="102" t="s">
        <v>746</v>
      </c>
      <c r="H509" s="103">
        <v>2637</v>
      </c>
      <c r="I509" s="101">
        <v>2</v>
      </c>
      <c r="J509" s="104">
        <f>'เลย '!F67</f>
        <v>584132.93000000005</v>
      </c>
      <c r="K509" s="105">
        <f>SUM('เลย '!AI67)</f>
        <v>673717.27</v>
      </c>
      <c r="L509" s="106">
        <f>'เลย '!AJ67</f>
        <v>1550919.8399999999</v>
      </c>
      <c r="M509" s="106">
        <f>'เลย '!AK67</f>
        <v>1219407</v>
      </c>
      <c r="N509" s="102"/>
      <c r="O509" s="102"/>
      <c r="P509" s="102"/>
      <c r="Q509" s="94">
        <f t="shared" si="17"/>
        <v>331512.83999999985</v>
      </c>
      <c r="R509" s="95">
        <f t="shared" si="18"/>
        <v>588.13797497155849</v>
      </c>
    </row>
    <row r="510" spans="1:18" x14ac:dyDescent="0.35">
      <c r="A510" s="101">
        <v>5</v>
      </c>
      <c r="B510" s="102" t="s">
        <v>58</v>
      </c>
      <c r="C510" s="102" t="s">
        <v>383</v>
      </c>
      <c r="D510" s="102" t="s">
        <v>100</v>
      </c>
      <c r="E510" s="102" t="s">
        <v>384</v>
      </c>
      <c r="F510" s="102" t="s">
        <v>178</v>
      </c>
      <c r="G510" s="102" t="s">
        <v>747</v>
      </c>
      <c r="H510" s="103">
        <v>1170</v>
      </c>
      <c r="I510" s="101">
        <v>1</v>
      </c>
      <c r="J510" s="104">
        <f>'เลย '!F68</f>
        <v>489825.39</v>
      </c>
      <c r="K510" s="105">
        <f>SUM('เลย '!AI68)</f>
        <v>532781.17000000004</v>
      </c>
      <c r="L510" s="106">
        <f>'เลย '!AJ68</f>
        <v>1502525.35</v>
      </c>
      <c r="M510" s="106">
        <f>'เลย '!AK68</f>
        <v>1349904.72</v>
      </c>
      <c r="N510" s="102"/>
      <c r="O510" s="102"/>
      <c r="P510" s="102"/>
      <c r="Q510" s="94">
        <f t="shared" si="17"/>
        <v>152620.63000000012</v>
      </c>
      <c r="R510" s="95">
        <f t="shared" si="18"/>
        <v>1284.2097008547009</v>
      </c>
    </row>
    <row r="511" spans="1:18" x14ac:dyDescent="0.35">
      <c r="A511" s="101">
        <v>6</v>
      </c>
      <c r="B511" s="102" t="s">
        <v>58</v>
      </c>
      <c r="C511" s="102" t="s">
        <v>383</v>
      </c>
      <c r="D511" s="102" t="s">
        <v>100</v>
      </c>
      <c r="E511" s="102" t="s">
        <v>384</v>
      </c>
      <c r="F511" s="102" t="s">
        <v>178</v>
      </c>
      <c r="G511" s="102" t="s">
        <v>748</v>
      </c>
      <c r="H511" s="103">
        <v>892</v>
      </c>
      <c r="I511" s="101">
        <v>1</v>
      </c>
      <c r="J511" s="104">
        <f>'เลย '!F69</f>
        <v>417242.98</v>
      </c>
      <c r="K511" s="105">
        <f>SUM('เลย '!AI69)</f>
        <v>406497.44999999995</v>
      </c>
      <c r="L511" s="106">
        <f>'เลย '!AJ69</f>
        <v>1005521.98</v>
      </c>
      <c r="M511" s="106">
        <f>'เลย '!AK69</f>
        <v>2342223.2000000002</v>
      </c>
      <c r="N511" s="102"/>
      <c r="O511" s="102"/>
      <c r="P511" s="102"/>
      <c r="Q511" s="94">
        <f t="shared" si="17"/>
        <v>-1336701.2200000002</v>
      </c>
      <c r="R511" s="95">
        <f t="shared" si="18"/>
        <v>1127.266793721973</v>
      </c>
    </row>
    <row r="512" spans="1:18" s="113" customFormat="1" x14ac:dyDescent="0.35">
      <c r="A512" s="107">
        <v>6</v>
      </c>
      <c r="B512" s="108" t="s">
        <v>58</v>
      </c>
      <c r="C512" s="108"/>
      <c r="D512" s="108"/>
      <c r="E512" s="108" t="s">
        <v>75</v>
      </c>
      <c r="F512" s="108"/>
      <c r="G512" s="108" t="s">
        <v>386</v>
      </c>
      <c r="H512" s="114">
        <f>SUM(H506:H511)</f>
        <v>7335</v>
      </c>
      <c r="I512" s="107"/>
      <c r="J512" s="110">
        <f>SUM(J506:J511)</f>
        <v>2884322.5300000003</v>
      </c>
      <c r="K512" s="110">
        <f>SUM(K506:K511)</f>
        <v>3022515.54</v>
      </c>
      <c r="L512" s="110">
        <f>SUM(L506:L511)</f>
        <v>6923718.9500000011</v>
      </c>
      <c r="M512" s="110">
        <f>SUM(M506:M511)</f>
        <v>7185890.5</v>
      </c>
      <c r="N512" s="108">
        <v>5</v>
      </c>
      <c r="O512" s="108">
        <v>5</v>
      </c>
      <c r="P512" s="108">
        <f>N512-O512</f>
        <v>0</v>
      </c>
      <c r="Q512" s="111">
        <f t="shared" si="17"/>
        <v>-262171.54999999888</v>
      </c>
      <c r="R512" s="112">
        <f>L512/H512</f>
        <v>943.92896387184749</v>
      </c>
    </row>
    <row r="513" spans="1:18" x14ac:dyDescent="0.35">
      <c r="A513" s="101">
        <v>1</v>
      </c>
      <c r="B513" s="102" t="s">
        <v>58</v>
      </c>
      <c r="C513" s="102" t="s">
        <v>387</v>
      </c>
      <c r="D513" s="102" t="s">
        <v>107</v>
      </c>
      <c r="E513" s="102" t="s">
        <v>388</v>
      </c>
      <c r="F513" s="102" t="s">
        <v>208</v>
      </c>
      <c r="G513" s="102" t="s">
        <v>389</v>
      </c>
      <c r="H513" s="103"/>
      <c r="I513" s="101"/>
      <c r="J513" s="104"/>
      <c r="K513" s="105"/>
      <c r="L513" s="106"/>
      <c r="M513" s="106"/>
      <c r="N513" s="102"/>
      <c r="O513" s="102"/>
      <c r="P513" s="102"/>
    </row>
    <row r="514" spans="1:18" x14ac:dyDescent="0.35">
      <c r="A514" s="101">
        <v>2</v>
      </c>
      <c r="B514" s="102" t="s">
        <v>58</v>
      </c>
      <c r="C514" s="102" t="s">
        <v>387</v>
      </c>
      <c r="D514" s="102" t="s">
        <v>107</v>
      </c>
      <c r="E514" s="102" t="s">
        <v>388</v>
      </c>
      <c r="F514" s="102" t="s">
        <v>178</v>
      </c>
      <c r="G514" s="102" t="s">
        <v>749</v>
      </c>
      <c r="H514" s="103">
        <v>2178</v>
      </c>
      <c r="I514" s="101">
        <v>2</v>
      </c>
      <c r="J514" s="104">
        <f>'เลย '!F70</f>
        <v>222995.41</v>
      </c>
      <c r="K514" s="105">
        <f>SUM('เลย '!AI70)</f>
        <v>416568.67000000004</v>
      </c>
      <c r="L514" s="106">
        <f>'เลย '!AJ70</f>
        <v>1535520.08</v>
      </c>
      <c r="M514" s="106">
        <f>'เลย '!AK70</f>
        <v>1358484.2999999998</v>
      </c>
      <c r="N514" s="102"/>
      <c r="O514" s="102"/>
      <c r="P514" s="102"/>
      <c r="Q514" s="94">
        <f t="shared" si="17"/>
        <v>177035.78000000026</v>
      </c>
      <c r="R514" s="95">
        <f t="shared" si="18"/>
        <v>705.0138108356291</v>
      </c>
    </row>
    <row r="515" spans="1:18" x14ac:dyDescent="0.35">
      <c r="A515" s="101">
        <v>3</v>
      </c>
      <c r="B515" s="102" t="s">
        <v>58</v>
      </c>
      <c r="C515" s="102" t="s">
        <v>387</v>
      </c>
      <c r="D515" s="102" t="s">
        <v>107</v>
      </c>
      <c r="E515" s="102" t="s">
        <v>388</v>
      </c>
      <c r="F515" s="102" t="s">
        <v>178</v>
      </c>
      <c r="G515" s="102" t="s">
        <v>750</v>
      </c>
      <c r="H515" s="103">
        <v>3937</v>
      </c>
      <c r="I515" s="101">
        <v>3</v>
      </c>
      <c r="J515" s="104">
        <f>'เลย '!F71</f>
        <v>781288.11</v>
      </c>
      <c r="K515" s="105">
        <f>SUM('เลย '!AI71)</f>
        <v>1062797.5599999998</v>
      </c>
      <c r="L515" s="106">
        <f>'เลย '!AJ71</f>
        <v>2627409.2000000002</v>
      </c>
      <c r="M515" s="106">
        <f>'เลย '!AK71</f>
        <v>2288416.8899999997</v>
      </c>
      <c r="N515" s="102"/>
      <c r="O515" s="102"/>
      <c r="P515" s="102"/>
      <c r="Q515" s="94">
        <f t="shared" si="17"/>
        <v>338992.31000000052</v>
      </c>
      <c r="R515" s="95">
        <f t="shared" si="18"/>
        <v>667.36327152654314</v>
      </c>
    </row>
    <row r="516" spans="1:18" x14ac:dyDescent="0.35">
      <c r="A516" s="101">
        <v>4</v>
      </c>
      <c r="B516" s="102" t="s">
        <v>58</v>
      </c>
      <c r="C516" s="102" t="s">
        <v>387</v>
      </c>
      <c r="D516" s="102" t="s">
        <v>107</v>
      </c>
      <c r="E516" s="102" t="s">
        <v>388</v>
      </c>
      <c r="F516" s="102" t="s">
        <v>178</v>
      </c>
      <c r="G516" s="102" t="s">
        <v>751</v>
      </c>
      <c r="H516" s="103">
        <v>1575</v>
      </c>
      <c r="I516" s="101">
        <v>2</v>
      </c>
      <c r="J516" s="104">
        <f>'เลย '!F72</f>
        <v>212480.15</v>
      </c>
      <c r="K516" s="105">
        <f>SUM('เลย '!AI72)</f>
        <v>220927.83</v>
      </c>
      <c r="L516" s="106">
        <f>'เลย '!AJ72</f>
        <v>1186760.2</v>
      </c>
      <c r="M516" s="106">
        <f>'เลย '!AK72</f>
        <v>1116075.8499999999</v>
      </c>
      <c r="N516" s="102"/>
      <c r="O516" s="102"/>
      <c r="P516" s="102"/>
      <c r="Q516" s="94">
        <f t="shared" si="17"/>
        <v>70684.350000000093</v>
      </c>
      <c r="R516" s="95">
        <f t="shared" si="18"/>
        <v>753.49853968253967</v>
      </c>
    </row>
    <row r="517" spans="1:18" x14ac:dyDescent="0.35">
      <c r="A517" s="101">
        <v>5</v>
      </c>
      <c r="B517" s="102" t="s">
        <v>58</v>
      </c>
      <c r="C517" s="102" t="s">
        <v>387</v>
      </c>
      <c r="D517" s="102" t="s">
        <v>107</v>
      </c>
      <c r="E517" s="102" t="s">
        <v>388</v>
      </c>
      <c r="F517" s="102" t="s">
        <v>178</v>
      </c>
      <c r="G517" s="102" t="s">
        <v>752</v>
      </c>
      <c r="H517" s="103">
        <v>1425</v>
      </c>
      <c r="I517" s="101">
        <v>1</v>
      </c>
      <c r="J517" s="104">
        <f>'เลย '!F73</f>
        <v>161944.71</v>
      </c>
      <c r="K517" s="105">
        <f>SUM('เลย '!AI73)</f>
        <v>149908.44</v>
      </c>
      <c r="L517" s="106">
        <f>'เลย '!AJ73</f>
        <v>1406728.56</v>
      </c>
      <c r="M517" s="106">
        <f>'เลย '!AK73</f>
        <v>1400409.27</v>
      </c>
      <c r="N517" s="102"/>
      <c r="O517" s="102"/>
      <c r="P517" s="102"/>
      <c r="Q517" s="94">
        <f t="shared" si="17"/>
        <v>6319.2900000000373</v>
      </c>
      <c r="R517" s="95">
        <f t="shared" si="18"/>
        <v>987.17793684210528</v>
      </c>
    </row>
    <row r="518" spans="1:18" x14ac:dyDescent="0.35">
      <c r="A518" s="101">
        <v>6</v>
      </c>
      <c r="B518" s="102" t="s">
        <v>58</v>
      </c>
      <c r="C518" s="102" t="s">
        <v>387</v>
      </c>
      <c r="D518" s="102" t="s">
        <v>107</v>
      </c>
      <c r="E518" s="102" t="s">
        <v>388</v>
      </c>
      <c r="F518" s="102" t="s">
        <v>178</v>
      </c>
      <c r="G518" s="102" t="s">
        <v>753</v>
      </c>
      <c r="H518" s="103">
        <v>1893</v>
      </c>
      <c r="I518" s="101">
        <v>2</v>
      </c>
      <c r="J518" s="104">
        <f>'เลย '!F74</f>
        <v>319337.95</v>
      </c>
      <c r="K518" s="105">
        <f>SUM('เลย '!AI74)</f>
        <v>303599.54000000004</v>
      </c>
      <c r="L518" s="106">
        <f>'เลย '!AJ74</f>
        <v>1372670.04</v>
      </c>
      <c r="M518" s="106">
        <f>'เลย '!AK74</f>
        <v>1259535.67</v>
      </c>
      <c r="N518" s="102"/>
      <c r="O518" s="102"/>
      <c r="P518" s="102"/>
      <c r="Q518" s="94">
        <f t="shared" si="17"/>
        <v>113134.37000000011</v>
      </c>
      <c r="R518" s="95">
        <f t="shared" si="18"/>
        <v>725.1294453248812</v>
      </c>
    </row>
    <row r="519" spans="1:18" x14ac:dyDescent="0.35">
      <c r="A519" s="101">
        <v>7</v>
      </c>
      <c r="B519" s="102" t="s">
        <v>58</v>
      </c>
      <c r="C519" s="102" t="s">
        <v>387</v>
      </c>
      <c r="D519" s="102" t="s">
        <v>107</v>
      </c>
      <c r="E519" s="102" t="s">
        <v>388</v>
      </c>
      <c r="F519" s="102" t="s">
        <v>178</v>
      </c>
      <c r="G519" s="102" t="s">
        <v>754</v>
      </c>
      <c r="H519" s="103">
        <v>2527</v>
      </c>
      <c r="I519" s="101">
        <v>2</v>
      </c>
      <c r="J519" s="104">
        <f>'เลย '!F75</f>
        <v>424217.4</v>
      </c>
      <c r="K519" s="105">
        <f>SUM('เลย '!AI75)</f>
        <v>706300.17</v>
      </c>
      <c r="L519" s="106">
        <f>'เลย '!AJ75</f>
        <v>2161520.08</v>
      </c>
      <c r="M519" s="106">
        <f>'เลย '!AK75</f>
        <v>1526649.37</v>
      </c>
      <c r="N519" s="102"/>
      <c r="O519" s="102"/>
      <c r="P519" s="102"/>
      <c r="Q519" s="94">
        <f t="shared" ref="Q519:Q582" si="19">L519-M519</f>
        <v>634870.71</v>
      </c>
      <c r="R519" s="95">
        <f t="shared" ref="R519:R581" si="20">L519/H519</f>
        <v>855.37003561535425</v>
      </c>
    </row>
    <row r="520" spans="1:18" s="113" customFormat="1" x14ac:dyDescent="0.35">
      <c r="A520" s="107">
        <v>7</v>
      </c>
      <c r="B520" s="108" t="s">
        <v>58</v>
      </c>
      <c r="C520" s="108"/>
      <c r="D520" s="108"/>
      <c r="E520" s="108" t="s">
        <v>75</v>
      </c>
      <c r="F520" s="108"/>
      <c r="G520" s="108" t="s">
        <v>390</v>
      </c>
      <c r="H520" s="114">
        <f>SUM(H513:H519)</f>
        <v>13535</v>
      </c>
      <c r="I520" s="107"/>
      <c r="J520" s="110">
        <f>SUM(J513:J519)</f>
        <v>2122263.73</v>
      </c>
      <c r="K520" s="110">
        <f>SUM(K513:K519)</f>
        <v>2860102.21</v>
      </c>
      <c r="L520" s="110">
        <f>SUM(L513:L519)</f>
        <v>10290608.16</v>
      </c>
      <c r="M520" s="110">
        <f>SUM(M513:M519)</f>
        <v>8949571.3499999978</v>
      </c>
      <c r="N520" s="108">
        <v>6</v>
      </c>
      <c r="O520" s="108">
        <v>6</v>
      </c>
      <c r="P520" s="108">
        <f>N520-O520</f>
        <v>0</v>
      </c>
      <c r="Q520" s="111">
        <f t="shared" si="19"/>
        <v>1341036.8100000024</v>
      </c>
      <c r="R520" s="112">
        <f>L520/H520</f>
        <v>760.29613298854827</v>
      </c>
    </row>
    <row r="521" spans="1:18" x14ac:dyDescent="0.35">
      <c r="A521" s="101">
        <v>1</v>
      </c>
      <c r="B521" s="102" t="s">
        <v>58</v>
      </c>
      <c r="C521" s="102" t="s">
        <v>391</v>
      </c>
      <c r="D521" s="102" t="s">
        <v>114</v>
      </c>
      <c r="E521" s="102" t="s">
        <v>392</v>
      </c>
      <c r="F521" s="102" t="s">
        <v>208</v>
      </c>
      <c r="G521" s="102" t="s">
        <v>393</v>
      </c>
      <c r="H521" s="103"/>
      <c r="I521" s="101"/>
      <c r="J521" s="104"/>
      <c r="K521" s="105"/>
      <c r="L521" s="106"/>
      <c r="M521" s="106"/>
      <c r="N521" s="102"/>
      <c r="O521" s="102"/>
      <c r="P521" s="102"/>
    </row>
    <row r="522" spans="1:18" x14ac:dyDescent="0.35">
      <c r="A522" s="101">
        <v>2</v>
      </c>
      <c r="B522" s="102" t="s">
        <v>58</v>
      </c>
      <c r="C522" s="102" t="s">
        <v>391</v>
      </c>
      <c r="D522" s="102" t="s">
        <v>114</v>
      </c>
      <c r="E522" s="102" t="s">
        <v>392</v>
      </c>
      <c r="F522" s="102" t="s">
        <v>178</v>
      </c>
      <c r="G522" s="102" t="s">
        <v>755</v>
      </c>
      <c r="H522" s="103">
        <v>1798</v>
      </c>
      <c r="I522" s="101">
        <v>2</v>
      </c>
      <c r="J522" s="104">
        <f>'เลย '!F76</f>
        <v>407832.88</v>
      </c>
      <c r="K522" s="105">
        <f>SUM('เลย '!AI76)</f>
        <v>387477.53</v>
      </c>
      <c r="L522" s="106">
        <f>'เลย '!AJ76</f>
        <v>1223273.3399999999</v>
      </c>
      <c r="M522" s="106">
        <f>'เลย '!AK76</f>
        <v>984521.01</v>
      </c>
      <c r="N522" s="102"/>
      <c r="O522" s="102"/>
      <c r="P522" s="102"/>
      <c r="Q522" s="94">
        <f t="shared" si="19"/>
        <v>238752.32999999984</v>
      </c>
      <c r="R522" s="95">
        <f t="shared" si="20"/>
        <v>680.35224694104556</v>
      </c>
    </row>
    <row r="523" spans="1:18" x14ac:dyDescent="0.35">
      <c r="A523" s="101">
        <v>3</v>
      </c>
      <c r="B523" s="102" t="s">
        <v>58</v>
      </c>
      <c r="C523" s="102" t="s">
        <v>391</v>
      </c>
      <c r="D523" s="102" t="s">
        <v>114</v>
      </c>
      <c r="E523" s="102" t="s">
        <v>392</v>
      </c>
      <c r="F523" s="102" t="s">
        <v>178</v>
      </c>
      <c r="G523" s="102" t="s">
        <v>756</v>
      </c>
      <c r="H523" s="103">
        <v>2341</v>
      </c>
      <c r="I523" s="101">
        <v>2</v>
      </c>
      <c r="J523" s="104">
        <f>'เลย '!F77</f>
        <v>395406.43</v>
      </c>
      <c r="K523" s="105">
        <f>SUM('เลย '!AI77)</f>
        <v>187189.50999999998</v>
      </c>
      <c r="L523" s="106">
        <f>'เลย '!AJ77</f>
        <v>1604963.32</v>
      </c>
      <c r="M523" s="106">
        <f>'เลย '!AK77</f>
        <v>1624331.5</v>
      </c>
      <c r="N523" s="102"/>
      <c r="O523" s="102"/>
      <c r="P523" s="102"/>
      <c r="Q523" s="94">
        <f t="shared" si="19"/>
        <v>-19368.179999999935</v>
      </c>
      <c r="R523" s="95">
        <f t="shared" si="20"/>
        <v>685.58877402819314</v>
      </c>
    </row>
    <row r="524" spans="1:18" x14ac:dyDescent="0.35">
      <c r="A524" s="101">
        <v>4</v>
      </c>
      <c r="B524" s="102" t="s">
        <v>58</v>
      </c>
      <c r="C524" s="102" t="s">
        <v>391</v>
      </c>
      <c r="D524" s="102" t="s">
        <v>114</v>
      </c>
      <c r="E524" s="102" t="s">
        <v>392</v>
      </c>
      <c r="F524" s="102" t="s">
        <v>178</v>
      </c>
      <c r="G524" s="102" t="s">
        <v>757</v>
      </c>
      <c r="H524" s="103">
        <v>2890</v>
      </c>
      <c r="I524" s="101">
        <v>2</v>
      </c>
      <c r="J524" s="104">
        <f>'เลย '!F78</f>
        <v>553166.82999999996</v>
      </c>
      <c r="K524" s="105">
        <f>SUM('เลย '!AI78)</f>
        <v>395747.22999999992</v>
      </c>
      <c r="L524" s="106">
        <f>'เลย '!AJ78</f>
        <v>1082974.6200000001</v>
      </c>
      <c r="M524" s="106">
        <f>'เลย '!AK78</f>
        <v>1061585.46</v>
      </c>
      <c r="N524" s="102"/>
      <c r="O524" s="102"/>
      <c r="P524" s="102"/>
      <c r="Q524" s="94">
        <f t="shared" si="19"/>
        <v>21389.160000000149</v>
      </c>
      <c r="R524" s="95">
        <f t="shared" si="20"/>
        <v>374.73170242214536</v>
      </c>
    </row>
    <row r="525" spans="1:18" x14ac:dyDescent="0.35">
      <c r="A525" s="101">
        <v>5</v>
      </c>
      <c r="B525" s="102" t="s">
        <v>58</v>
      </c>
      <c r="C525" s="102" t="s">
        <v>391</v>
      </c>
      <c r="D525" s="102" t="s">
        <v>114</v>
      </c>
      <c r="E525" s="102" t="s">
        <v>392</v>
      </c>
      <c r="F525" s="102" t="s">
        <v>178</v>
      </c>
      <c r="G525" s="102" t="s">
        <v>758</v>
      </c>
      <c r="H525" s="103">
        <v>2426</v>
      </c>
      <c r="I525" s="101">
        <v>2</v>
      </c>
      <c r="J525" s="104">
        <f>'เลย '!F79</f>
        <v>901310.78</v>
      </c>
      <c r="K525" s="105">
        <f>SUM('เลย '!AI79)</f>
        <v>870147.27</v>
      </c>
      <c r="L525" s="106">
        <f>'เลย '!AJ79</f>
        <v>1509622.69</v>
      </c>
      <c r="M525" s="106">
        <f>'เลย '!AK79</f>
        <v>1134314.07</v>
      </c>
      <c r="N525" s="102"/>
      <c r="O525" s="102"/>
      <c r="P525" s="102"/>
      <c r="Q525" s="94">
        <f t="shared" si="19"/>
        <v>375308.61999999988</v>
      </c>
      <c r="R525" s="95">
        <f t="shared" si="20"/>
        <v>622.26821516900247</v>
      </c>
    </row>
    <row r="526" spans="1:18" x14ac:dyDescent="0.35">
      <c r="A526" s="101">
        <v>6</v>
      </c>
      <c r="B526" s="102" t="s">
        <v>58</v>
      </c>
      <c r="C526" s="102" t="s">
        <v>391</v>
      </c>
      <c r="D526" s="102" t="s">
        <v>114</v>
      </c>
      <c r="E526" s="102" t="s">
        <v>392</v>
      </c>
      <c r="F526" s="102" t="s">
        <v>178</v>
      </c>
      <c r="G526" s="102" t="s">
        <v>759</v>
      </c>
      <c r="H526" s="103">
        <v>4213</v>
      </c>
      <c r="I526" s="101">
        <v>3</v>
      </c>
      <c r="J526" s="104">
        <f>'เลย '!F80</f>
        <v>1101808.8799999999</v>
      </c>
      <c r="K526" s="105">
        <f>SUM('เลย '!AI80)</f>
        <v>1042629.8999999999</v>
      </c>
      <c r="L526" s="106">
        <f>'เลย '!AJ80</f>
        <v>914205.69000000006</v>
      </c>
      <c r="M526" s="106">
        <f>'เลย '!AK80</f>
        <v>554410.93999999994</v>
      </c>
      <c r="N526" s="102"/>
      <c r="O526" s="102"/>
      <c r="P526" s="102"/>
      <c r="Q526" s="94">
        <f t="shared" si="19"/>
        <v>359794.75000000012</v>
      </c>
      <c r="R526" s="95">
        <f t="shared" si="20"/>
        <v>216.99636600996917</v>
      </c>
    </row>
    <row r="527" spans="1:18" x14ac:dyDescent="0.35">
      <c r="A527" s="101">
        <v>7</v>
      </c>
      <c r="B527" s="102" t="s">
        <v>58</v>
      </c>
      <c r="C527" s="102" t="s">
        <v>391</v>
      </c>
      <c r="D527" s="102" t="s">
        <v>114</v>
      </c>
      <c r="E527" s="102" t="s">
        <v>392</v>
      </c>
      <c r="F527" s="102" t="s">
        <v>178</v>
      </c>
      <c r="G527" s="102" t="s">
        <v>760</v>
      </c>
      <c r="H527" s="103">
        <v>2664</v>
      </c>
      <c r="I527" s="101">
        <v>2</v>
      </c>
      <c r="J527" s="104">
        <f>'เลย '!F81</f>
        <v>710287.45</v>
      </c>
      <c r="K527" s="105">
        <f>SUM('เลย '!AI81)</f>
        <v>699617.08</v>
      </c>
      <c r="L527" s="106">
        <f>'เลย '!AJ81</f>
        <v>1009592.3300000001</v>
      </c>
      <c r="M527" s="106">
        <f>'เลย '!AK81</f>
        <v>782898.11</v>
      </c>
      <c r="N527" s="102"/>
      <c r="O527" s="102"/>
      <c r="P527" s="102"/>
      <c r="Q527" s="94">
        <f t="shared" si="19"/>
        <v>226694.22000000009</v>
      </c>
      <c r="R527" s="95">
        <f t="shared" si="20"/>
        <v>378.9760998498499</v>
      </c>
    </row>
    <row r="528" spans="1:18" x14ac:dyDescent="0.35">
      <c r="A528" s="101">
        <v>8</v>
      </c>
      <c r="B528" s="102" t="s">
        <v>58</v>
      </c>
      <c r="C528" s="102" t="s">
        <v>391</v>
      </c>
      <c r="D528" s="102" t="s">
        <v>114</v>
      </c>
      <c r="E528" s="102" t="s">
        <v>392</v>
      </c>
      <c r="F528" s="102" t="s">
        <v>178</v>
      </c>
      <c r="G528" s="102" t="s">
        <v>761</v>
      </c>
      <c r="H528" s="103">
        <v>642</v>
      </c>
      <c r="I528" s="101">
        <v>1</v>
      </c>
      <c r="J528" s="104">
        <f>'เลย '!F82</f>
        <v>317174.8</v>
      </c>
      <c r="K528" s="105">
        <f>SUM('เลย '!AI82)</f>
        <v>300455.49</v>
      </c>
      <c r="L528" s="106">
        <f>'เลย '!AJ82</f>
        <v>1059432.8999999999</v>
      </c>
      <c r="M528" s="106">
        <f>'เลย '!AK82</f>
        <v>986665.54999999993</v>
      </c>
      <c r="N528" s="102"/>
      <c r="O528" s="102"/>
      <c r="P528" s="102"/>
      <c r="Q528" s="94">
        <f t="shared" si="19"/>
        <v>72767.349999999977</v>
      </c>
      <c r="R528" s="95">
        <f t="shared" si="20"/>
        <v>1650.2070093457942</v>
      </c>
    </row>
    <row r="529" spans="1:18" x14ac:dyDescent="0.35">
      <c r="A529" s="101">
        <v>9</v>
      </c>
      <c r="B529" s="102" t="s">
        <v>58</v>
      </c>
      <c r="C529" s="102" t="s">
        <v>391</v>
      </c>
      <c r="D529" s="102" t="s">
        <v>114</v>
      </c>
      <c r="E529" s="102" t="s">
        <v>392</v>
      </c>
      <c r="F529" s="102" t="s">
        <v>178</v>
      </c>
      <c r="G529" s="102" t="s">
        <v>762</v>
      </c>
      <c r="H529" s="103">
        <v>701</v>
      </c>
      <c r="I529" s="101">
        <v>1</v>
      </c>
      <c r="J529" s="104">
        <f>'เลย '!F83</f>
        <v>662996.06000000006</v>
      </c>
      <c r="K529" s="105">
        <f>SUM('เลย '!AI83)</f>
        <v>644151.78000000014</v>
      </c>
      <c r="L529" s="106">
        <f>'เลย '!AJ83</f>
        <v>1106551.02</v>
      </c>
      <c r="M529" s="106">
        <f>'เลย '!AK83</f>
        <v>873392.44</v>
      </c>
      <c r="N529" s="102"/>
      <c r="O529" s="102"/>
      <c r="P529" s="102"/>
      <c r="Q529" s="94">
        <f t="shared" si="19"/>
        <v>233158.58000000007</v>
      </c>
      <c r="R529" s="95">
        <f t="shared" si="20"/>
        <v>1578.5321255349502</v>
      </c>
    </row>
    <row r="530" spans="1:18" x14ac:dyDescent="0.35">
      <c r="A530" s="101">
        <v>10</v>
      </c>
      <c r="B530" s="102" t="s">
        <v>58</v>
      </c>
      <c r="C530" s="102" t="s">
        <v>391</v>
      </c>
      <c r="D530" s="102" t="s">
        <v>114</v>
      </c>
      <c r="E530" s="102" t="s">
        <v>392</v>
      </c>
      <c r="F530" s="102" t="s">
        <v>178</v>
      </c>
      <c r="G530" s="102" t="s">
        <v>763</v>
      </c>
      <c r="H530" s="103">
        <v>803</v>
      </c>
      <c r="I530" s="101">
        <v>1</v>
      </c>
      <c r="J530" s="104">
        <f>'เลย '!F84</f>
        <v>610704.31999999995</v>
      </c>
      <c r="K530" s="105">
        <f>SUM('เลย '!AI84)</f>
        <v>549963.21</v>
      </c>
      <c r="L530" s="106">
        <f>'เลย '!AJ84</f>
        <v>1102221.31</v>
      </c>
      <c r="M530" s="106">
        <f>'เลย '!AK84</f>
        <v>918303.49</v>
      </c>
      <c r="N530" s="102"/>
      <c r="O530" s="102"/>
      <c r="P530" s="102"/>
      <c r="Q530" s="94">
        <f t="shared" si="19"/>
        <v>183917.82000000007</v>
      </c>
      <c r="R530" s="95">
        <f t="shared" si="20"/>
        <v>1372.6292777085928</v>
      </c>
    </row>
    <row r="531" spans="1:18" s="113" customFormat="1" x14ac:dyDescent="0.35">
      <c r="A531" s="107">
        <v>8</v>
      </c>
      <c r="B531" s="108" t="s">
        <v>58</v>
      </c>
      <c r="C531" s="108"/>
      <c r="D531" s="108"/>
      <c r="E531" s="108" t="s">
        <v>75</v>
      </c>
      <c r="F531" s="108"/>
      <c r="G531" s="108" t="s">
        <v>394</v>
      </c>
      <c r="H531" s="114">
        <f>SUM(H522:H530)</f>
        <v>18478</v>
      </c>
      <c r="I531" s="107"/>
      <c r="J531" s="110">
        <f>SUM(J521:J530)</f>
        <v>5660688.4299999997</v>
      </c>
      <c r="K531" s="110">
        <f>SUM(K521:K530)</f>
        <v>5077379</v>
      </c>
      <c r="L531" s="110">
        <f>SUM(L521:L530)</f>
        <v>10612837.220000001</v>
      </c>
      <c r="M531" s="110">
        <f>SUM(M521:M530)</f>
        <v>8920422.5700000003</v>
      </c>
      <c r="N531" s="108">
        <v>9</v>
      </c>
      <c r="O531" s="108">
        <v>9</v>
      </c>
      <c r="P531" s="108">
        <f>N531-O531</f>
        <v>0</v>
      </c>
      <c r="Q531" s="111">
        <f t="shared" si="19"/>
        <v>1692414.6500000004</v>
      </c>
      <c r="R531" s="112">
        <f>L531/H531</f>
        <v>574.34988743370502</v>
      </c>
    </row>
    <row r="532" spans="1:18" x14ac:dyDescent="0.35">
      <c r="A532" s="101">
        <v>1</v>
      </c>
      <c r="B532" s="102" t="s">
        <v>58</v>
      </c>
      <c r="C532" s="102" t="s">
        <v>395</v>
      </c>
      <c r="D532" s="102" t="s">
        <v>121</v>
      </c>
      <c r="E532" s="102" t="s">
        <v>396</v>
      </c>
      <c r="F532" s="102" t="s">
        <v>208</v>
      </c>
      <c r="G532" s="102" t="s">
        <v>397</v>
      </c>
      <c r="H532" s="103"/>
      <c r="I532" s="101"/>
      <c r="J532" s="104"/>
      <c r="K532" s="105"/>
      <c r="L532" s="106"/>
      <c r="M532" s="106"/>
      <c r="N532" s="102"/>
      <c r="O532" s="102"/>
      <c r="P532" s="102"/>
    </row>
    <row r="533" spans="1:18" x14ac:dyDescent="0.35">
      <c r="A533" s="101">
        <v>2</v>
      </c>
      <c r="B533" s="102" t="s">
        <v>58</v>
      </c>
      <c r="C533" s="102" t="s">
        <v>395</v>
      </c>
      <c r="D533" s="102" t="s">
        <v>121</v>
      </c>
      <c r="E533" s="102" t="s">
        <v>396</v>
      </c>
      <c r="F533" s="102" t="s">
        <v>178</v>
      </c>
      <c r="G533" s="102" t="s">
        <v>764</v>
      </c>
      <c r="H533" s="103">
        <v>3708</v>
      </c>
      <c r="I533" s="101">
        <v>3</v>
      </c>
      <c r="J533" s="104">
        <f>'เลย '!F85</f>
        <v>678027.34</v>
      </c>
      <c r="K533" s="105">
        <f>SUM('เลย '!AI85)</f>
        <v>771379.54999999993</v>
      </c>
      <c r="L533" s="106">
        <f>'เลย '!AJ85</f>
        <v>1904852.11</v>
      </c>
      <c r="M533" s="106">
        <f>'เลย '!AK85</f>
        <v>1417189.54</v>
      </c>
      <c r="N533" s="102"/>
      <c r="O533" s="102"/>
      <c r="P533" s="102"/>
      <c r="Q533" s="94">
        <f t="shared" si="19"/>
        <v>487662.57000000007</v>
      </c>
      <c r="R533" s="95">
        <f t="shared" si="20"/>
        <v>513.71416127292343</v>
      </c>
    </row>
    <row r="534" spans="1:18" x14ac:dyDescent="0.35">
      <c r="A534" s="101">
        <v>3</v>
      </c>
      <c r="B534" s="102" t="s">
        <v>58</v>
      </c>
      <c r="C534" s="102" t="s">
        <v>395</v>
      </c>
      <c r="D534" s="102" t="s">
        <v>121</v>
      </c>
      <c r="E534" s="102" t="s">
        <v>396</v>
      </c>
      <c r="F534" s="102" t="s">
        <v>178</v>
      </c>
      <c r="G534" s="102" t="s">
        <v>765</v>
      </c>
      <c r="H534" s="103">
        <v>7673</v>
      </c>
      <c r="I534" s="101">
        <v>5</v>
      </c>
      <c r="J534" s="104">
        <f>'เลย '!F86</f>
        <v>1399103.67</v>
      </c>
      <c r="K534" s="105">
        <f>SUM('เลย '!AI86)</f>
        <v>1292668.6000000001</v>
      </c>
      <c r="L534" s="106">
        <f>'เลย '!AJ86</f>
        <v>2588213.6</v>
      </c>
      <c r="M534" s="106">
        <f>'เลย '!AK86</f>
        <v>2188721.56</v>
      </c>
      <c r="N534" s="102"/>
      <c r="O534" s="102"/>
      <c r="P534" s="102"/>
      <c r="Q534" s="94">
        <f t="shared" si="19"/>
        <v>399492.04000000004</v>
      </c>
      <c r="R534" s="95">
        <f t="shared" si="20"/>
        <v>337.31442721230292</v>
      </c>
    </row>
    <row r="535" spans="1:18" x14ac:dyDescent="0.35">
      <c r="A535" s="101">
        <v>4</v>
      </c>
      <c r="B535" s="102" t="s">
        <v>58</v>
      </c>
      <c r="C535" s="102" t="s">
        <v>395</v>
      </c>
      <c r="D535" s="102" t="s">
        <v>121</v>
      </c>
      <c r="E535" s="102" t="s">
        <v>396</v>
      </c>
      <c r="F535" s="102" t="s">
        <v>178</v>
      </c>
      <c r="G535" s="102" t="s">
        <v>766</v>
      </c>
      <c r="H535" s="103">
        <v>6916</v>
      </c>
      <c r="I535" s="101">
        <v>5</v>
      </c>
      <c r="J535" s="104">
        <f>'เลย '!F87</f>
        <v>2229078.59</v>
      </c>
      <c r="K535" s="105">
        <f>SUM('เลย '!AI87)</f>
        <v>1826417.83</v>
      </c>
      <c r="L535" s="106">
        <f>'เลย '!AJ87</f>
        <v>4045550.51</v>
      </c>
      <c r="M535" s="106">
        <f>'เลย '!AK87</f>
        <v>2869320.32</v>
      </c>
      <c r="N535" s="102"/>
      <c r="O535" s="102"/>
      <c r="P535" s="102"/>
      <c r="Q535" s="94">
        <f t="shared" si="19"/>
        <v>1176230.19</v>
      </c>
      <c r="R535" s="95">
        <f t="shared" si="20"/>
        <v>584.95525014459224</v>
      </c>
    </row>
    <row r="536" spans="1:18" x14ac:dyDescent="0.35">
      <c r="A536" s="101">
        <v>5</v>
      </c>
      <c r="B536" s="102" t="s">
        <v>58</v>
      </c>
      <c r="C536" s="102" t="s">
        <v>395</v>
      </c>
      <c r="D536" s="102" t="s">
        <v>121</v>
      </c>
      <c r="E536" s="102" t="s">
        <v>396</v>
      </c>
      <c r="F536" s="102" t="s">
        <v>178</v>
      </c>
      <c r="G536" s="102" t="s">
        <v>767</v>
      </c>
      <c r="H536" s="103">
        <v>4950</v>
      </c>
      <c r="I536" s="101">
        <v>4</v>
      </c>
      <c r="J536" s="104">
        <f>'เลย '!F88</f>
        <v>822441.61</v>
      </c>
      <c r="K536" s="105">
        <f>SUM('เลย '!AI88)</f>
        <v>799694.64</v>
      </c>
      <c r="L536" s="106">
        <f>'เลย '!AJ88</f>
        <v>2265523.4300000002</v>
      </c>
      <c r="M536" s="106">
        <f>'เลย '!AK88</f>
        <v>1946145.5100000002</v>
      </c>
      <c r="N536" s="102"/>
      <c r="O536" s="102"/>
      <c r="P536" s="102"/>
      <c r="Q536" s="94">
        <f t="shared" si="19"/>
        <v>319377.91999999993</v>
      </c>
      <c r="R536" s="95">
        <f t="shared" si="20"/>
        <v>457.68150101010104</v>
      </c>
    </row>
    <row r="537" spans="1:18" x14ac:dyDescent="0.35">
      <c r="A537" s="101">
        <v>6</v>
      </c>
      <c r="B537" s="102" t="s">
        <v>58</v>
      </c>
      <c r="C537" s="102" t="s">
        <v>395</v>
      </c>
      <c r="D537" s="102" t="s">
        <v>121</v>
      </c>
      <c r="E537" s="102" t="s">
        <v>396</v>
      </c>
      <c r="F537" s="102" t="s">
        <v>178</v>
      </c>
      <c r="G537" s="102" t="s">
        <v>768</v>
      </c>
      <c r="H537" s="103">
        <v>3876</v>
      </c>
      <c r="I537" s="101">
        <v>3</v>
      </c>
      <c r="J537" s="104">
        <f>'เลย '!F89</f>
        <v>560985.36</v>
      </c>
      <c r="K537" s="105">
        <f>SUM('เลย '!AI89)</f>
        <v>964409.67999999993</v>
      </c>
      <c r="L537" s="106">
        <f>'เลย '!AJ89</f>
        <v>1787900.5</v>
      </c>
      <c r="M537" s="106">
        <f>'เลย '!AK89</f>
        <v>1445292.8199999998</v>
      </c>
      <c r="N537" s="102"/>
      <c r="O537" s="102"/>
      <c r="P537" s="102"/>
      <c r="Q537" s="94">
        <f t="shared" si="19"/>
        <v>342607.68000000017</v>
      </c>
      <c r="R537" s="95">
        <f t="shared" si="20"/>
        <v>461.27463880288957</v>
      </c>
    </row>
    <row r="538" spans="1:18" x14ac:dyDescent="0.35">
      <c r="A538" s="101">
        <v>7</v>
      </c>
      <c r="B538" s="102" t="s">
        <v>58</v>
      </c>
      <c r="C538" s="102" t="s">
        <v>395</v>
      </c>
      <c r="D538" s="102" t="s">
        <v>121</v>
      </c>
      <c r="E538" s="102" t="s">
        <v>396</v>
      </c>
      <c r="F538" s="102" t="s">
        <v>178</v>
      </c>
      <c r="G538" s="102" t="s">
        <v>769</v>
      </c>
      <c r="H538" s="103">
        <v>1854</v>
      </c>
      <c r="I538" s="101">
        <v>2</v>
      </c>
      <c r="J538" s="104">
        <f>'เลย '!F90</f>
        <v>485156.44</v>
      </c>
      <c r="K538" s="105">
        <f>SUM('เลย '!AI90)</f>
        <v>527234.96</v>
      </c>
      <c r="L538" s="106">
        <f>'เลย '!AJ90</f>
        <v>1045668.48</v>
      </c>
      <c r="M538" s="106">
        <f>'เลย '!AK90</f>
        <v>706720.51</v>
      </c>
      <c r="N538" s="102"/>
      <c r="O538" s="102"/>
      <c r="P538" s="102"/>
      <c r="Q538" s="94">
        <f t="shared" si="19"/>
        <v>338947.97</v>
      </c>
      <c r="R538" s="95">
        <f t="shared" si="20"/>
        <v>564.00673139158573</v>
      </c>
    </row>
    <row r="539" spans="1:18" x14ac:dyDescent="0.35">
      <c r="A539" s="101">
        <v>8</v>
      </c>
      <c r="B539" s="102" t="s">
        <v>58</v>
      </c>
      <c r="C539" s="102" t="s">
        <v>395</v>
      </c>
      <c r="D539" s="102" t="s">
        <v>121</v>
      </c>
      <c r="E539" s="102" t="s">
        <v>396</v>
      </c>
      <c r="F539" s="102" t="s">
        <v>178</v>
      </c>
      <c r="G539" s="102" t="s">
        <v>770</v>
      </c>
      <c r="H539" s="103">
        <v>6037</v>
      </c>
      <c r="I539" s="101">
        <v>5</v>
      </c>
      <c r="J539" s="104">
        <f>'เลย '!F91</f>
        <v>776561.54</v>
      </c>
      <c r="K539" s="105">
        <f>SUM('เลย '!AI91)</f>
        <v>833573.78</v>
      </c>
      <c r="L539" s="106">
        <f>'เลย '!AJ91</f>
        <v>2739855.11</v>
      </c>
      <c r="M539" s="106">
        <f>'เลย '!AK91</f>
        <v>2477847.69</v>
      </c>
      <c r="N539" s="102"/>
      <c r="O539" s="102"/>
      <c r="P539" s="102"/>
      <c r="Q539" s="94">
        <f t="shared" si="19"/>
        <v>262007.41999999993</v>
      </c>
      <c r="R539" s="95">
        <f t="shared" si="20"/>
        <v>453.84381480867978</v>
      </c>
    </row>
    <row r="540" spans="1:18" x14ac:dyDescent="0.35">
      <c r="A540" s="101">
        <v>9</v>
      </c>
      <c r="B540" s="102" t="s">
        <v>58</v>
      </c>
      <c r="C540" s="102" t="s">
        <v>395</v>
      </c>
      <c r="D540" s="102" t="s">
        <v>121</v>
      </c>
      <c r="E540" s="102" t="s">
        <v>396</v>
      </c>
      <c r="F540" s="102" t="s">
        <v>178</v>
      </c>
      <c r="G540" s="102" t="s">
        <v>771</v>
      </c>
      <c r="H540" s="103">
        <v>1678</v>
      </c>
      <c r="I540" s="101">
        <v>2</v>
      </c>
      <c r="J540" s="104">
        <f>'เลย '!F92</f>
        <v>371470.5</v>
      </c>
      <c r="K540" s="105">
        <f>SUM('เลย '!AI92)</f>
        <v>363234.6</v>
      </c>
      <c r="L540" s="106">
        <f>'เลย '!AJ92</f>
        <v>1366524.15</v>
      </c>
      <c r="M540" s="106">
        <f>'เลย '!AK92</f>
        <v>1288761.42</v>
      </c>
      <c r="N540" s="102"/>
      <c r="O540" s="102"/>
      <c r="P540" s="102"/>
      <c r="Q540" s="94">
        <f t="shared" si="19"/>
        <v>77762.729999999981</v>
      </c>
      <c r="R540" s="95">
        <f t="shared" si="20"/>
        <v>814.37672824791412</v>
      </c>
    </row>
    <row r="541" spans="1:18" x14ac:dyDescent="0.35">
      <c r="A541" s="101">
        <v>10</v>
      </c>
      <c r="B541" s="102" t="s">
        <v>58</v>
      </c>
      <c r="C541" s="102" t="s">
        <v>395</v>
      </c>
      <c r="D541" s="102" t="s">
        <v>121</v>
      </c>
      <c r="E541" s="102" t="s">
        <v>396</v>
      </c>
      <c r="F541" s="102" t="s">
        <v>178</v>
      </c>
      <c r="G541" s="102" t="s">
        <v>772</v>
      </c>
      <c r="H541" s="103">
        <v>3501</v>
      </c>
      <c r="I541" s="101">
        <v>3</v>
      </c>
      <c r="J541" s="104">
        <f>'เลย '!F93</f>
        <v>870885.67</v>
      </c>
      <c r="K541" s="105">
        <f>SUM('เลย '!AI93)</f>
        <v>759154.75</v>
      </c>
      <c r="L541" s="106">
        <f>'เลย '!AJ93</f>
        <v>1167813.0900000001</v>
      </c>
      <c r="M541" s="106">
        <f>'เลย '!AK93</f>
        <v>861426.28999999992</v>
      </c>
      <c r="N541" s="102"/>
      <c r="O541" s="102"/>
      <c r="P541" s="102"/>
      <c r="Q541" s="94">
        <f t="shared" si="19"/>
        <v>306386.80000000016</v>
      </c>
      <c r="R541" s="95">
        <f t="shared" si="20"/>
        <v>333.56557840616966</v>
      </c>
    </row>
    <row r="542" spans="1:18" x14ac:dyDescent="0.35">
      <c r="A542" s="101">
        <v>11</v>
      </c>
      <c r="B542" s="102" t="s">
        <v>58</v>
      </c>
      <c r="C542" s="102" t="s">
        <v>395</v>
      </c>
      <c r="D542" s="102" t="s">
        <v>121</v>
      </c>
      <c r="E542" s="102" t="s">
        <v>396</v>
      </c>
      <c r="F542" s="102" t="s">
        <v>178</v>
      </c>
      <c r="G542" s="102" t="s">
        <v>773</v>
      </c>
      <c r="H542" s="103">
        <v>3131</v>
      </c>
      <c r="I542" s="101">
        <v>3</v>
      </c>
      <c r="J542" s="104">
        <f>'เลย '!F94</f>
        <v>350926.5</v>
      </c>
      <c r="K542" s="105">
        <f>SUM('เลย '!AI94)</f>
        <v>570090.57000000007</v>
      </c>
      <c r="L542" s="106">
        <f>'เลย '!AJ94</f>
        <v>1755542.4300000002</v>
      </c>
      <c r="M542" s="106">
        <f>'เลย '!AK94</f>
        <v>1807950.59</v>
      </c>
      <c r="N542" s="102"/>
      <c r="O542" s="102"/>
      <c r="P542" s="102"/>
      <c r="Q542" s="94">
        <f t="shared" si="19"/>
        <v>-52408.159999999916</v>
      </c>
      <c r="R542" s="95">
        <f t="shared" si="20"/>
        <v>560.69703928457363</v>
      </c>
    </row>
    <row r="543" spans="1:18" x14ac:dyDescent="0.35">
      <c r="A543" s="101">
        <v>12</v>
      </c>
      <c r="B543" s="102" t="s">
        <v>58</v>
      </c>
      <c r="C543" s="102" t="s">
        <v>395</v>
      </c>
      <c r="D543" s="102" t="s">
        <v>121</v>
      </c>
      <c r="E543" s="102" t="s">
        <v>396</v>
      </c>
      <c r="F543" s="102" t="s">
        <v>178</v>
      </c>
      <c r="G543" s="102" t="s">
        <v>774</v>
      </c>
      <c r="H543" s="103">
        <v>3078</v>
      </c>
      <c r="I543" s="101">
        <v>3</v>
      </c>
      <c r="J543" s="104">
        <f>'เลย '!F95</f>
        <v>762960.5</v>
      </c>
      <c r="K543" s="105">
        <f>SUM('เลย '!AI95)</f>
        <v>723044.97</v>
      </c>
      <c r="L543" s="106">
        <f>'เลย '!AJ95</f>
        <v>1470098.12</v>
      </c>
      <c r="M543" s="106">
        <f>'เลย '!AK95</f>
        <v>1270139.19</v>
      </c>
      <c r="N543" s="102"/>
      <c r="O543" s="102"/>
      <c r="P543" s="102"/>
      <c r="Q543" s="94">
        <f t="shared" si="19"/>
        <v>199958.93000000017</v>
      </c>
      <c r="R543" s="95">
        <f t="shared" si="20"/>
        <v>477.6147238466537</v>
      </c>
    </row>
    <row r="544" spans="1:18" x14ac:dyDescent="0.35">
      <c r="A544" s="101">
        <v>13</v>
      </c>
      <c r="B544" s="102" t="s">
        <v>58</v>
      </c>
      <c r="C544" s="102" t="s">
        <v>395</v>
      </c>
      <c r="D544" s="102" t="s">
        <v>121</v>
      </c>
      <c r="E544" s="102" t="s">
        <v>396</v>
      </c>
      <c r="F544" s="102" t="s">
        <v>178</v>
      </c>
      <c r="G544" s="102" t="s">
        <v>775</v>
      </c>
      <c r="H544" s="103">
        <v>4356</v>
      </c>
      <c r="I544" s="101">
        <v>3</v>
      </c>
      <c r="J544" s="104">
        <f>'เลย '!F96</f>
        <v>877950.91</v>
      </c>
      <c r="K544" s="105">
        <f>SUM('เลย '!AI96)</f>
        <v>902604.67</v>
      </c>
      <c r="L544" s="106">
        <f>'เลย '!AJ96</f>
        <v>1639993.59</v>
      </c>
      <c r="M544" s="106">
        <f>'เลย '!AK96</f>
        <v>993570.38</v>
      </c>
      <c r="N544" s="102"/>
      <c r="O544" s="102"/>
      <c r="P544" s="102"/>
      <c r="Q544" s="94">
        <f t="shared" si="19"/>
        <v>646423.21000000008</v>
      </c>
      <c r="R544" s="95">
        <f t="shared" si="20"/>
        <v>376.4907231404959</v>
      </c>
    </row>
    <row r="545" spans="1:18" x14ac:dyDescent="0.35">
      <c r="A545" s="101">
        <v>14</v>
      </c>
      <c r="B545" s="102" t="s">
        <v>58</v>
      </c>
      <c r="C545" s="102" t="s">
        <v>395</v>
      </c>
      <c r="D545" s="102" t="s">
        <v>121</v>
      </c>
      <c r="E545" s="102" t="s">
        <v>396</v>
      </c>
      <c r="F545" s="102" t="s">
        <v>178</v>
      </c>
      <c r="G545" s="102" t="s">
        <v>776</v>
      </c>
      <c r="H545" s="103">
        <v>5580</v>
      </c>
      <c r="I545" s="101">
        <v>4</v>
      </c>
      <c r="J545" s="104">
        <f>'เลย '!F97</f>
        <v>175528.9</v>
      </c>
      <c r="K545" s="105">
        <f>SUM('เลย '!AI97)</f>
        <v>477524.5</v>
      </c>
      <c r="L545" s="106">
        <f>'เลย '!AJ97</f>
        <v>1219254.21</v>
      </c>
      <c r="M545" s="106">
        <f>'เลย '!AK97</f>
        <v>1063268.06</v>
      </c>
      <c r="N545" s="102"/>
      <c r="O545" s="102"/>
      <c r="P545" s="102"/>
      <c r="Q545" s="94">
        <f t="shared" si="19"/>
        <v>155986.14999999991</v>
      </c>
      <c r="R545" s="95">
        <f t="shared" si="20"/>
        <v>218.50433870967743</v>
      </c>
    </row>
    <row r="546" spans="1:18" x14ac:dyDescent="0.35">
      <c r="A546" s="101">
        <v>15</v>
      </c>
      <c r="B546" s="102" t="s">
        <v>58</v>
      </c>
      <c r="C546" s="102" t="s">
        <v>395</v>
      </c>
      <c r="D546" s="102" t="s">
        <v>121</v>
      </c>
      <c r="E546" s="102" t="s">
        <v>396</v>
      </c>
      <c r="F546" s="102" t="s">
        <v>178</v>
      </c>
      <c r="G546" s="102" t="s">
        <v>777</v>
      </c>
      <c r="H546" s="103">
        <v>4092</v>
      </c>
      <c r="I546" s="101">
        <v>3</v>
      </c>
      <c r="J546" s="104">
        <f>'เลย '!F98</f>
        <v>835228.39</v>
      </c>
      <c r="K546" s="105">
        <f>SUM('เลย '!AI98)</f>
        <v>980656.39</v>
      </c>
      <c r="L546" s="106">
        <f>'เลย '!AJ98</f>
        <v>2106121.23</v>
      </c>
      <c r="M546" s="106">
        <f>'เลย '!AK98</f>
        <v>1687861.17</v>
      </c>
      <c r="N546" s="102"/>
      <c r="O546" s="102"/>
      <c r="P546" s="102"/>
      <c r="Q546" s="94">
        <f t="shared" si="19"/>
        <v>418260.06000000006</v>
      </c>
      <c r="R546" s="95">
        <f t="shared" si="20"/>
        <v>514.69238269794721</v>
      </c>
    </row>
    <row r="547" spans="1:18" x14ac:dyDescent="0.35">
      <c r="A547" s="101">
        <v>16</v>
      </c>
      <c r="B547" s="102" t="s">
        <v>58</v>
      </c>
      <c r="C547" s="102" t="s">
        <v>395</v>
      </c>
      <c r="D547" s="102" t="s">
        <v>121</v>
      </c>
      <c r="E547" s="102" t="s">
        <v>396</v>
      </c>
      <c r="F547" s="102" t="s">
        <v>178</v>
      </c>
      <c r="G547" s="102" t="s">
        <v>778</v>
      </c>
      <c r="H547" s="103">
        <v>5915</v>
      </c>
      <c r="I547" s="101">
        <v>4</v>
      </c>
      <c r="J547" s="104">
        <f>'เลย '!F99</f>
        <v>2245392.83</v>
      </c>
      <c r="K547" s="105">
        <f>SUM('เลย '!AI99)</f>
        <v>2354905.85</v>
      </c>
      <c r="L547" s="106">
        <f>'เลย '!AJ99</f>
        <v>3714704.6700000004</v>
      </c>
      <c r="M547" s="106">
        <f>'เลย '!AK99</f>
        <v>2299080.2000000002</v>
      </c>
      <c r="N547" s="102"/>
      <c r="O547" s="102"/>
      <c r="P547" s="102"/>
      <c r="Q547" s="94">
        <f t="shared" si="19"/>
        <v>1415624.4700000002</v>
      </c>
      <c r="R547" s="95">
        <f t="shared" si="20"/>
        <v>628.01431445477601</v>
      </c>
    </row>
    <row r="548" spans="1:18" x14ac:dyDescent="0.35">
      <c r="A548" s="101">
        <v>17</v>
      </c>
      <c r="B548" s="102" t="s">
        <v>58</v>
      </c>
      <c r="C548" s="102" t="s">
        <v>395</v>
      </c>
      <c r="D548" s="102" t="s">
        <v>121</v>
      </c>
      <c r="E548" s="102" t="s">
        <v>396</v>
      </c>
      <c r="F548" s="102" t="s">
        <v>178</v>
      </c>
      <c r="G548" s="102" t="s">
        <v>779</v>
      </c>
      <c r="H548" s="103">
        <v>3232</v>
      </c>
      <c r="I548" s="101">
        <v>3</v>
      </c>
      <c r="J548" s="104">
        <f>'เลย '!F100</f>
        <v>420931.71</v>
      </c>
      <c r="K548" s="105">
        <f>SUM('เลย '!AI100)</f>
        <v>439390.18000000005</v>
      </c>
      <c r="L548" s="106">
        <f>'เลย '!AJ100</f>
        <v>844243.14999999991</v>
      </c>
      <c r="M548" s="106">
        <f>'เลย '!AK100</f>
        <v>887728.11</v>
      </c>
      <c r="N548" s="102"/>
      <c r="O548" s="102"/>
      <c r="P548" s="102"/>
      <c r="Q548" s="94">
        <f t="shared" si="19"/>
        <v>-43484.960000000079</v>
      </c>
      <c r="R548" s="95">
        <f t="shared" si="20"/>
        <v>261.21384591584155</v>
      </c>
    </row>
    <row r="549" spans="1:18" x14ac:dyDescent="0.35">
      <c r="A549" s="101">
        <v>18</v>
      </c>
      <c r="B549" s="102" t="s">
        <v>58</v>
      </c>
      <c r="C549" s="102" t="s">
        <v>395</v>
      </c>
      <c r="D549" s="102" t="s">
        <v>121</v>
      </c>
      <c r="E549" s="102" t="s">
        <v>396</v>
      </c>
      <c r="F549" s="102" t="s">
        <v>178</v>
      </c>
      <c r="G549" s="102" t="s">
        <v>780</v>
      </c>
      <c r="H549" s="103">
        <v>4642</v>
      </c>
      <c r="I549" s="101">
        <v>4</v>
      </c>
      <c r="J549" s="104">
        <f>'เลย '!F101</f>
        <v>758755.08</v>
      </c>
      <c r="K549" s="105">
        <f>SUM('เลย '!AI101)</f>
        <v>811263.30999999994</v>
      </c>
      <c r="L549" s="106">
        <f>'เลย '!AJ101</f>
        <v>2471673.33</v>
      </c>
      <c r="M549" s="106">
        <f>'เลย '!AK101</f>
        <v>2077502.78</v>
      </c>
      <c r="N549" s="102"/>
      <c r="O549" s="102"/>
      <c r="P549" s="102"/>
      <c r="Q549" s="94">
        <f t="shared" si="19"/>
        <v>394170.55000000005</v>
      </c>
      <c r="R549" s="95">
        <f t="shared" si="20"/>
        <v>532.45870960792763</v>
      </c>
    </row>
    <row r="550" spans="1:18" s="113" customFormat="1" x14ac:dyDescent="0.35">
      <c r="A550" s="107">
        <v>9</v>
      </c>
      <c r="B550" s="108" t="s">
        <v>58</v>
      </c>
      <c r="C550" s="108"/>
      <c r="D550" s="108"/>
      <c r="E550" s="108" t="s">
        <v>75</v>
      </c>
      <c r="F550" s="108"/>
      <c r="G550" s="108" t="s">
        <v>398</v>
      </c>
      <c r="H550" s="114">
        <f>SUM(H532:H549)</f>
        <v>74219</v>
      </c>
      <c r="I550" s="107"/>
      <c r="J550" s="110">
        <f>SUM(J532:J549)</f>
        <v>14621385.540000003</v>
      </c>
      <c r="K550" s="110">
        <f>SUM(K532:K549)</f>
        <v>15397248.83</v>
      </c>
      <c r="L550" s="110">
        <f>SUM(L532:L549)</f>
        <v>34133531.710000001</v>
      </c>
      <c r="M550" s="110">
        <f>SUM(M532:M549)</f>
        <v>27288526.139999997</v>
      </c>
      <c r="N550" s="108">
        <v>17</v>
      </c>
      <c r="O550" s="108">
        <v>17</v>
      </c>
      <c r="P550" s="108">
        <f>N550-O550</f>
        <v>0</v>
      </c>
      <c r="Q550" s="111">
        <f t="shared" si="19"/>
        <v>6845005.570000004</v>
      </c>
      <c r="R550" s="112">
        <f>L550/H550</f>
        <v>459.90287810398956</v>
      </c>
    </row>
    <row r="551" spans="1:18" x14ac:dyDescent="0.35">
      <c r="A551" s="101">
        <v>1</v>
      </c>
      <c r="B551" s="102" t="s">
        <v>58</v>
      </c>
      <c r="C551" s="102" t="s">
        <v>399</v>
      </c>
      <c r="D551" s="102" t="s">
        <v>126</v>
      </c>
      <c r="E551" s="102" t="s">
        <v>400</v>
      </c>
      <c r="F551" s="102" t="s">
        <v>208</v>
      </c>
      <c r="G551" s="102" t="s">
        <v>401</v>
      </c>
      <c r="H551" s="103"/>
      <c r="I551" s="101"/>
      <c r="J551" s="104"/>
      <c r="K551" s="105"/>
      <c r="L551" s="106"/>
      <c r="M551" s="106"/>
      <c r="N551" s="102"/>
      <c r="O551" s="102"/>
      <c r="P551" s="102"/>
    </row>
    <row r="552" spans="1:18" x14ac:dyDescent="0.35">
      <c r="A552" s="101">
        <v>2</v>
      </c>
      <c r="B552" s="102" t="s">
        <v>58</v>
      </c>
      <c r="C552" s="102" t="s">
        <v>399</v>
      </c>
      <c r="D552" s="102" t="s">
        <v>126</v>
      </c>
      <c r="E552" s="102" t="s">
        <v>400</v>
      </c>
      <c r="F552" s="102" t="s">
        <v>178</v>
      </c>
      <c r="G552" s="102" t="s">
        <v>781</v>
      </c>
      <c r="H552" s="103">
        <v>2514</v>
      </c>
      <c r="I552" s="101">
        <v>2</v>
      </c>
      <c r="J552" s="104">
        <f>'เลย '!F102</f>
        <v>508417.18</v>
      </c>
      <c r="K552" s="105">
        <f>SUM('เลย '!AI102)</f>
        <v>548967.79</v>
      </c>
      <c r="L552" s="106">
        <f>'เลย '!AJ102</f>
        <v>1476842.45</v>
      </c>
      <c r="M552" s="106">
        <f>'เลย '!AK102</f>
        <v>1260550.2899999998</v>
      </c>
      <c r="N552" s="102"/>
      <c r="O552" s="102"/>
      <c r="P552" s="102"/>
      <c r="Q552" s="94">
        <f t="shared" si="19"/>
        <v>216292.16000000015</v>
      </c>
      <c r="R552" s="95">
        <f t="shared" si="20"/>
        <v>587.44727525855205</v>
      </c>
    </row>
    <row r="553" spans="1:18" x14ac:dyDescent="0.35">
      <c r="A553" s="101">
        <v>3</v>
      </c>
      <c r="B553" s="102" t="s">
        <v>58</v>
      </c>
      <c r="C553" s="102" t="s">
        <v>399</v>
      </c>
      <c r="D553" s="102" t="s">
        <v>126</v>
      </c>
      <c r="E553" s="102" t="s">
        <v>400</v>
      </c>
      <c r="F553" s="102" t="s">
        <v>178</v>
      </c>
      <c r="G553" s="102" t="s">
        <v>782</v>
      </c>
      <c r="H553" s="103">
        <v>5396</v>
      </c>
      <c r="I553" s="101">
        <v>4</v>
      </c>
      <c r="J553" s="104">
        <f>'เลย '!F103</f>
        <v>172402.83</v>
      </c>
      <c r="K553" s="105">
        <f>SUM('เลย '!AI103)</f>
        <v>245091.95</v>
      </c>
      <c r="L553" s="106">
        <f>'เลย '!AJ103</f>
        <v>1695297.27</v>
      </c>
      <c r="M553" s="106">
        <f>'เลย '!AK103</f>
        <v>1669826.35</v>
      </c>
      <c r="N553" s="102"/>
      <c r="O553" s="102"/>
      <c r="P553" s="102"/>
      <c r="Q553" s="94">
        <f t="shared" si="19"/>
        <v>25470.919999999925</v>
      </c>
      <c r="R553" s="95">
        <f t="shared" si="20"/>
        <v>314.17666234247594</v>
      </c>
    </row>
    <row r="554" spans="1:18" x14ac:dyDescent="0.35">
      <c r="A554" s="101">
        <v>4</v>
      </c>
      <c r="B554" s="102" t="s">
        <v>58</v>
      </c>
      <c r="C554" s="102" t="s">
        <v>399</v>
      </c>
      <c r="D554" s="102" t="s">
        <v>126</v>
      </c>
      <c r="E554" s="102" t="s">
        <v>400</v>
      </c>
      <c r="F554" s="102" t="s">
        <v>178</v>
      </c>
      <c r="G554" s="102" t="s">
        <v>783</v>
      </c>
      <c r="H554" s="103">
        <v>2862</v>
      </c>
      <c r="I554" s="101">
        <v>2</v>
      </c>
      <c r="J554" s="104">
        <f>'เลย '!F104</f>
        <v>182209.64</v>
      </c>
      <c r="K554" s="105">
        <f>SUM('เลย '!AI104)</f>
        <v>188022.00000000003</v>
      </c>
      <c r="L554" s="106">
        <f>'เลย '!AJ104</f>
        <v>1423409.0699999998</v>
      </c>
      <c r="M554" s="106">
        <f>'เลย '!AK104</f>
        <v>1252263.6399999999</v>
      </c>
      <c r="N554" s="102"/>
      <c r="O554" s="102"/>
      <c r="P554" s="102"/>
      <c r="Q554" s="94">
        <f t="shared" si="19"/>
        <v>171145.42999999993</v>
      </c>
      <c r="R554" s="95">
        <f t="shared" si="20"/>
        <v>497.34768343815506</v>
      </c>
    </row>
    <row r="555" spans="1:18" x14ac:dyDescent="0.35">
      <c r="A555" s="101">
        <v>5</v>
      </c>
      <c r="B555" s="102" t="s">
        <v>58</v>
      </c>
      <c r="C555" s="102" t="s">
        <v>399</v>
      </c>
      <c r="D555" s="102" t="s">
        <v>126</v>
      </c>
      <c r="E555" s="102" t="s">
        <v>400</v>
      </c>
      <c r="F555" s="102" t="s">
        <v>178</v>
      </c>
      <c r="G555" s="102" t="s">
        <v>784</v>
      </c>
      <c r="H555" s="103">
        <v>3194</v>
      </c>
      <c r="I555" s="101">
        <v>3</v>
      </c>
      <c r="J555" s="104">
        <f>'เลย '!F105</f>
        <v>424639.38</v>
      </c>
      <c r="K555" s="249">
        <f>SUM('เลย '!AI105)</f>
        <v>522930.99999999994</v>
      </c>
      <c r="L555" s="106">
        <f>'เลย '!AJ105</f>
        <v>1557816.54</v>
      </c>
      <c r="M555" s="106">
        <f>'เลย '!AK105</f>
        <v>1410051.1300000001</v>
      </c>
      <c r="N555" s="102"/>
      <c r="O555" s="102"/>
      <c r="P555" s="102"/>
      <c r="Q555" s="94">
        <f t="shared" si="19"/>
        <v>147765.40999999992</v>
      </c>
      <c r="R555" s="95">
        <f t="shared" si="20"/>
        <v>487.73216656230431</v>
      </c>
    </row>
    <row r="556" spans="1:18" x14ac:dyDescent="0.35">
      <c r="A556" s="101">
        <v>6</v>
      </c>
      <c r="B556" s="102" t="s">
        <v>58</v>
      </c>
      <c r="C556" s="102" t="s">
        <v>399</v>
      </c>
      <c r="D556" s="102" t="s">
        <v>126</v>
      </c>
      <c r="E556" s="102" t="s">
        <v>400</v>
      </c>
      <c r="F556" s="102" t="s">
        <v>178</v>
      </c>
      <c r="G556" s="102" t="s">
        <v>785</v>
      </c>
      <c r="H556" s="103">
        <v>4181</v>
      </c>
      <c r="I556" s="101">
        <v>3</v>
      </c>
      <c r="J556" s="104">
        <f>'เลย '!F106</f>
        <v>405391.7</v>
      </c>
      <c r="K556" s="105">
        <f>SUM('เลย '!AI106)</f>
        <v>408890.57000000007</v>
      </c>
      <c r="L556" s="106">
        <f>'เลย '!AJ106</f>
        <v>1024296.79</v>
      </c>
      <c r="M556" s="106">
        <f>'เลย '!AK106</f>
        <v>852817.97</v>
      </c>
      <c r="N556" s="102"/>
      <c r="O556" s="102"/>
      <c r="P556" s="102"/>
      <c r="Q556" s="94">
        <f t="shared" si="19"/>
        <v>171478.82000000007</v>
      </c>
      <c r="R556" s="95">
        <f t="shared" si="20"/>
        <v>244.98846926572591</v>
      </c>
    </row>
    <row r="557" spans="1:18" s="113" customFormat="1" x14ac:dyDescent="0.35">
      <c r="A557" s="107">
        <v>10</v>
      </c>
      <c r="B557" s="108" t="s">
        <v>58</v>
      </c>
      <c r="C557" s="108"/>
      <c r="D557" s="108"/>
      <c r="E557" s="108" t="s">
        <v>75</v>
      </c>
      <c r="F557" s="108"/>
      <c r="G557" s="108" t="s">
        <v>402</v>
      </c>
      <c r="H557" s="114">
        <f>SUM(H551:H556)</f>
        <v>18147</v>
      </c>
      <c r="I557" s="107"/>
      <c r="J557" s="110">
        <f>SUM(J551:J556)</f>
        <v>1693060.73</v>
      </c>
      <c r="K557" s="110">
        <f>SUM(K551:K556)</f>
        <v>1913903.31</v>
      </c>
      <c r="L557" s="110">
        <f>SUM(L551:L556)</f>
        <v>7177662.1199999992</v>
      </c>
      <c r="M557" s="110">
        <f>SUM(M551:M556)</f>
        <v>6445509.379999999</v>
      </c>
      <c r="N557" s="108">
        <v>5</v>
      </c>
      <c r="O557" s="108">
        <v>5</v>
      </c>
      <c r="P557" s="108">
        <f>N557-O557</f>
        <v>0</v>
      </c>
      <c r="Q557" s="111">
        <f t="shared" si="19"/>
        <v>732152.74000000022</v>
      </c>
      <c r="R557" s="112">
        <f>L557/H557</f>
        <v>395.52885435609187</v>
      </c>
    </row>
    <row r="558" spans="1:18" x14ac:dyDescent="0.35">
      <c r="A558" s="101">
        <v>1</v>
      </c>
      <c r="B558" s="102" t="s">
        <v>58</v>
      </c>
      <c r="C558" s="102" t="s">
        <v>403</v>
      </c>
      <c r="D558" s="102" t="s">
        <v>131</v>
      </c>
      <c r="E558" s="102" t="s">
        <v>404</v>
      </c>
      <c r="F558" s="102" t="s">
        <v>208</v>
      </c>
      <c r="G558" s="102" t="s">
        <v>405</v>
      </c>
      <c r="H558" s="103"/>
      <c r="I558" s="101"/>
      <c r="J558" s="104"/>
      <c r="K558" s="105"/>
      <c r="L558" s="106"/>
      <c r="M558" s="106"/>
      <c r="N558" s="102"/>
      <c r="O558" s="102"/>
      <c r="P558" s="102"/>
    </row>
    <row r="559" spans="1:18" x14ac:dyDescent="0.35">
      <c r="A559" s="101">
        <v>2</v>
      </c>
      <c r="B559" s="102" t="s">
        <v>58</v>
      </c>
      <c r="C559" s="102" t="s">
        <v>403</v>
      </c>
      <c r="D559" s="102" t="s">
        <v>131</v>
      </c>
      <c r="E559" s="102" t="s">
        <v>404</v>
      </c>
      <c r="F559" s="102" t="s">
        <v>178</v>
      </c>
      <c r="G559" s="102" t="s">
        <v>786</v>
      </c>
      <c r="H559" s="103">
        <v>4592</v>
      </c>
      <c r="I559" s="101">
        <v>4</v>
      </c>
      <c r="J559" s="104">
        <f>'เลย '!F107</f>
        <v>730940.69</v>
      </c>
      <c r="K559" s="105">
        <f>SUM('เลย '!AI107)</f>
        <v>830547.83</v>
      </c>
      <c r="L559" s="106">
        <f>'เลย '!AJ107</f>
        <v>2488713.04</v>
      </c>
      <c r="M559" s="106">
        <f>'เลย '!AK107</f>
        <v>2268021.69</v>
      </c>
      <c r="N559" s="102"/>
      <c r="O559" s="102"/>
      <c r="P559" s="102"/>
      <c r="Q559" s="94">
        <f t="shared" si="19"/>
        <v>220691.35000000009</v>
      </c>
      <c r="R559" s="95">
        <f t="shared" si="20"/>
        <v>541.96712543554008</v>
      </c>
    </row>
    <row r="560" spans="1:18" x14ac:dyDescent="0.35">
      <c r="A560" s="101">
        <v>3</v>
      </c>
      <c r="B560" s="102" t="s">
        <v>58</v>
      </c>
      <c r="C560" s="102" t="s">
        <v>403</v>
      </c>
      <c r="D560" s="102" t="s">
        <v>131</v>
      </c>
      <c r="E560" s="102" t="s">
        <v>404</v>
      </c>
      <c r="F560" s="102" t="s">
        <v>178</v>
      </c>
      <c r="G560" s="102" t="s">
        <v>787</v>
      </c>
      <c r="H560" s="103">
        <v>1410</v>
      </c>
      <c r="I560" s="101">
        <v>1</v>
      </c>
      <c r="J560" s="104">
        <f>'เลย '!F108</f>
        <v>429207.93</v>
      </c>
      <c r="K560" s="105">
        <f>SUM('เลย '!AI108)</f>
        <v>441516.78</v>
      </c>
      <c r="L560" s="106">
        <f>'เลย '!AJ108</f>
        <v>1357388.66</v>
      </c>
      <c r="M560" s="106">
        <f>'เลย '!AK108</f>
        <v>1283047.49</v>
      </c>
      <c r="N560" s="102"/>
      <c r="O560" s="102"/>
      <c r="P560" s="102"/>
      <c r="Q560" s="94">
        <f t="shared" si="19"/>
        <v>74341.169999999925</v>
      </c>
      <c r="R560" s="95">
        <f>L560/H560</f>
        <v>962.68699290780137</v>
      </c>
    </row>
    <row r="561" spans="1:18" x14ac:dyDescent="0.35">
      <c r="A561" s="101">
        <v>4</v>
      </c>
      <c r="B561" s="102" t="s">
        <v>58</v>
      </c>
      <c r="C561" s="102" t="s">
        <v>403</v>
      </c>
      <c r="D561" s="102" t="s">
        <v>131</v>
      </c>
      <c r="E561" s="102" t="s">
        <v>404</v>
      </c>
      <c r="F561" s="102" t="s">
        <v>178</v>
      </c>
      <c r="G561" s="102" t="s">
        <v>788</v>
      </c>
      <c r="H561" s="103">
        <v>4166</v>
      </c>
      <c r="I561" s="101">
        <v>3</v>
      </c>
      <c r="J561" s="104">
        <f>'เลย '!F109</f>
        <v>761868.03</v>
      </c>
      <c r="K561" s="105">
        <f>SUM('เลย '!AI109)</f>
        <v>796678.05</v>
      </c>
      <c r="L561" s="106">
        <f>'เลย '!AJ109</f>
        <v>2176980.1399999997</v>
      </c>
      <c r="M561" s="106">
        <f>'เลย '!AK109</f>
        <v>1698681.85</v>
      </c>
      <c r="N561" s="102"/>
      <c r="O561" s="102"/>
      <c r="P561" s="102"/>
      <c r="Q561" s="94">
        <f t="shared" si="19"/>
        <v>478298.28999999957</v>
      </c>
      <c r="R561" s="95">
        <f t="shared" si="20"/>
        <v>522.55884301488231</v>
      </c>
    </row>
    <row r="562" spans="1:18" x14ac:dyDescent="0.35">
      <c r="A562" s="101">
        <v>5</v>
      </c>
      <c r="B562" s="102" t="s">
        <v>58</v>
      </c>
      <c r="C562" s="102" t="s">
        <v>403</v>
      </c>
      <c r="D562" s="102" t="s">
        <v>131</v>
      </c>
      <c r="E562" s="102" t="s">
        <v>404</v>
      </c>
      <c r="F562" s="102" t="s">
        <v>178</v>
      </c>
      <c r="G562" s="102" t="s">
        <v>789</v>
      </c>
      <c r="H562" s="103">
        <v>3743</v>
      </c>
      <c r="I562" s="101">
        <v>3</v>
      </c>
      <c r="J562" s="104">
        <f>'เลย '!F110</f>
        <v>999360.23</v>
      </c>
      <c r="K562" s="105">
        <f>SUM('เลย '!AI110)</f>
        <v>1009384.07</v>
      </c>
      <c r="L562" s="106">
        <f>'เลย '!AJ110</f>
        <v>2164289.5</v>
      </c>
      <c r="M562" s="106">
        <f>'เลย '!AK110</f>
        <v>1643012.21</v>
      </c>
      <c r="N562" s="102"/>
      <c r="O562" s="102"/>
      <c r="P562" s="102"/>
      <c r="Q562" s="94">
        <f t="shared" si="19"/>
        <v>521277.29000000004</v>
      </c>
      <c r="R562" s="95">
        <f t="shared" si="20"/>
        <v>578.22321667111942</v>
      </c>
    </row>
    <row r="563" spans="1:18" x14ac:dyDescent="0.35">
      <c r="A563" s="101">
        <v>6</v>
      </c>
      <c r="B563" s="102" t="s">
        <v>58</v>
      </c>
      <c r="C563" s="102" t="s">
        <v>403</v>
      </c>
      <c r="D563" s="102" t="s">
        <v>131</v>
      </c>
      <c r="E563" s="102" t="s">
        <v>404</v>
      </c>
      <c r="F563" s="102" t="s">
        <v>178</v>
      </c>
      <c r="G563" s="102" t="s">
        <v>790</v>
      </c>
      <c r="H563" s="103">
        <v>1729</v>
      </c>
      <c r="I563" s="101">
        <v>2</v>
      </c>
      <c r="J563" s="104">
        <f>'เลย '!F111</f>
        <v>426048.11</v>
      </c>
      <c r="K563" s="105">
        <f>SUM('เลย '!AI111)</f>
        <v>429015.82999999996</v>
      </c>
      <c r="L563" s="106">
        <f>'เลย '!AJ111</f>
        <v>1009474.87</v>
      </c>
      <c r="M563" s="106">
        <f>'เลย '!AK111</f>
        <v>967335.84</v>
      </c>
      <c r="N563" s="102"/>
      <c r="O563" s="102"/>
      <c r="P563" s="102"/>
      <c r="Q563" s="94">
        <f t="shared" si="19"/>
        <v>42139.030000000028</v>
      </c>
      <c r="R563" s="95">
        <f t="shared" si="20"/>
        <v>583.84897050318102</v>
      </c>
    </row>
    <row r="564" spans="1:18" s="113" customFormat="1" x14ac:dyDescent="0.35">
      <c r="A564" s="107">
        <v>11</v>
      </c>
      <c r="B564" s="108" t="s">
        <v>58</v>
      </c>
      <c r="C564" s="108"/>
      <c r="D564" s="108"/>
      <c r="E564" s="108" t="s">
        <v>75</v>
      </c>
      <c r="F564" s="108"/>
      <c r="G564" s="108" t="s">
        <v>406</v>
      </c>
      <c r="H564" s="114">
        <f>SUM(H558:H563)</f>
        <v>15640</v>
      </c>
      <c r="I564" s="107"/>
      <c r="J564" s="110">
        <f>SUM(J558:J563)</f>
        <v>3347424.9899999998</v>
      </c>
      <c r="K564" s="110">
        <f>SUM(K558:K563)</f>
        <v>3507142.56</v>
      </c>
      <c r="L564" s="110">
        <f>SUM(L558:L563)</f>
        <v>9196846.209999999</v>
      </c>
      <c r="M564" s="110">
        <f>SUM(M558:M563)</f>
        <v>7860099.0799999991</v>
      </c>
      <c r="N564" s="108">
        <v>5</v>
      </c>
      <c r="O564" s="108">
        <v>5</v>
      </c>
      <c r="P564" s="108">
        <f>N564-O564</f>
        <v>0</v>
      </c>
      <c r="Q564" s="111">
        <f t="shared" si="19"/>
        <v>1336747.1299999999</v>
      </c>
      <c r="R564" s="112">
        <f>L564/H564</f>
        <v>588.03364514066493</v>
      </c>
    </row>
    <row r="565" spans="1:18" x14ac:dyDescent="0.35">
      <c r="A565" s="101">
        <v>1</v>
      </c>
      <c r="B565" s="102" t="s">
        <v>58</v>
      </c>
      <c r="C565" s="102" t="s">
        <v>407</v>
      </c>
      <c r="D565" s="102" t="s">
        <v>135</v>
      </c>
      <c r="E565" s="102" t="s">
        <v>408</v>
      </c>
      <c r="F565" s="102" t="s">
        <v>208</v>
      </c>
      <c r="G565" s="102" t="s">
        <v>409</v>
      </c>
      <c r="H565" s="103"/>
      <c r="I565" s="101"/>
      <c r="J565" s="104"/>
      <c r="K565" s="105"/>
      <c r="L565" s="106"/>
      <c r="M565" s="106"/>
      <c r="N565" s="102"/>
      <c r="O565" s="102"/>
      <c r="P565" s="102"/>
    </row>
    <row r="566" spans="1:18" x14ac:dyDescent="0.35">
      <c r="A566" s="101">
        <v>2</v>
      </c>
      <c r="B566" s="102" t="s">
        <v>58</v>
      </c>
      <c r="C566" s="102" t="s">
        <v>407</v>
      </c>
      <c r="D566" s="102" t="s">
        <v>135</v>
      </c>
      <c r="E566" s="102" t="s">
        <v>408</v>
      </c>
      <c r="F566" s="102" t="s">
        <v>178</v>
      </c>
      <c r="G566" s="102" t="s">
        <v>791</v>
      </c>
      <c r="H566" s="103">
        <v>5248</v>
      </c>
      <c r="I566" s="101">
        <v>4</v>
      </c>
      <c r="J566" s="104">
        <f>'เลย '!F112</f>
        <v>1259021.6599999999</v>
      </c>
      <c r="K566" s="105">
        <f>SUM('เลย '!AI112)</f>
        <v>1385548.8599999999</v>
      </c>
      <c r="L566" s="106">
        <f>'เลย '!AJ112</f>
        <v>2455689.42</v>
      </c>
      <c r="M566" s="106">
        <f>'เลย '!AK112</f>
        <v>2143252.88</v>
      </c>
      <c r="N566" s="102"/>
      <c r="O566" s="102"/>
      <c r="P566" s="102"/>
      <c r="Q566" s="94">
        <f t="shared" si="19"/>
        <v>312436.54000000004</v>
      </c>
      <c r="R566" s="95">
        <f t="shared" si="20"/>
        <v>467.92862423780485</v>
      </c>
    </row>
    <row r="567" spans="1:18" x14ac:dyDescent="0.35">
      <c r="A567" s="101">
        <v>3</v>
      </c>
      <c r="B567" s="102" t="s">
        <v>58</v>
      </c>
      <c r="C567" s="102" t="s">
        <v>407</v>
      </c>
      <c r="D567" s="102" t="s">
        <v>135</v>
      </c>
      <c r="E567" s="102" t="s">
        <v>408</v>
      </c>
      <c r="F567" s="102" t="s">
        <v>178</v>
      </c>
      <c r="G567" s="102" t="s">
        <v>792</v>
      </c>
      <c r="H567" s="103">
        <v>5149</v>
      </c>
      <c r="I567" s="101">
        <v>4</v>
      </c>
      <c r="J567" s="104">
        <f>'เลย '!F113</f>
        <v>896281.38</v>
      </c>
      <c r="K567" s="105">
        <f>SUM('เลย '!AI113)</f>
        <v>682039.11</v>
      </c>
      <c r="L567" s="106">
        <f>'เลย '!AJ113</f>
        <v>2190621.7400000002</v>
      </c>
      <c r="M567" s="106">
        <f>'เลย '!AK113</f>
        <v>2139546.13</v>
      </c>
      <c r="N567" s="102"/>
      <c r="O567" s="102"/>
      <c r="P567" s="102"/>
      <c r="Q567" s="94">
        <f t="shared" si="19"/>
        <v>51075.610000000335</v>
      </c>
      <c r="R567" s="95">
        <f t="shared" si="20"/>
        <v>425.44605554476601</v>
      </c>
    </row>
    <row r="568" spans="1:18" x14ac:dyDescent="0.35">
      <c r="A568" s="101">
        <v>4</v>
      </c>
      <c r="B568" s="102" t="s">
        <v>58</v>
      </c>
      <c r="C568" s="102" t="s">
        <v>407</v>
      </c>
      <c r="D568" s="102" t="s">
        <v>135</v>
      </c>
      <c r="E568" s="102" t="s">
        <v>408</v>
      </c>
      <c r="F568" s="102" t="s">
        <v>178</v>
      </c>
      <c r="G568" s="102" t="s">
        <v>793</v>
      </c>
      <c r="H568" s="103">
        <v>2799</v>
      </c>
      <c r="I568" s="101">
        <v>2</v>
      </c>
      <c r="J568" s="104">
        <f>'เลย '!F114</f>
        <v>793865.98</v>
      </c>
      <c r="K568" s="105">
        <f>SUM('เลย '!AI114)</f>
        <v>791687.67999999993</v>
      </c>
      <c r="L568" s="106">
        <f>'เลย '!AJ114</f>
        <v>1337080.73</v>
      </c>
      <c r="M568" s="106">
        <f>'เลย '!AK114</f>
        <v>1055259.08</v>
      </c>
      <c r="N568" s="102"/>
      <c r="O568" s="102"/>
      <c r="P568" s="102"/>
      <c r="Q568" s="94">
        <f t="shared" si="19"/>
        <v>281821.64999999991</v>
      </c>
      <c r="R568" s="95">
        <f t="shared" si="20"/>
        <v>477.69943908538761</v>
      </c>
    </row>
    <row r="569" spans="1:18" x14ac:dyDescent="0.35">
      <c r="A569" s="101">
        <v>5</v>
      </c>
      <c r="B569" s="102" t="s">
        <v>58</v>
      </c>
      <c r="C569" s="102" t="s">
        <v>407</v>
      </c>
      <c r="D569" s="102" t="s">
        <v>135</v>
      </c>
      <c r="E569" s="102" t="s">
        <v>408</v>
      </c>
      <c r="F569" s="102" t="s">
        <v>178</v>
      </c>
      <c r="G569" s="102" t="s">
        <v>794</v>
      </c>
      <c r="H569" s="103">
        <v>4310</v>
      </c>
      <c r="I569" s="101">
        <v>3</v>
      </c>
      <c r="J569" s="104">
        <f>'เลย '!F115</f>
        <v>913875.4</v>
      </c>
      <c r="K569" s="105">
        <f>SUM('เลย '!AI115)</f>
        <v>1045921.93</v>
      </c>
      <c r="L569" s="106">
        <f>'เลย '!AJ115</f>
        <v>2634575.17</v>
      </c>
      <c r="M569" s="106">
        <f>'เลย '!AK115</f>
        <v>2475647.5799999996</v>
      </c>
      <c r="N569" s="102"/>
      <c r="O569" s="102"/>
      <c r="P569" s="102"/>
      <c r="Q569" s="94">
        <f t="shared" si="19"/>
        <v>158927.59000000032</v>
      </c>
      <c r="R569" s="95">
        <f t="shared" si="20"/>
        <v>611.27034106728536</v>
      </c>
    </row>
    <row r="570" spans="1:18" x14ac:dyDescent="0.35">
      <c r="A570" s="101">
        <v>6</v>
      </c>
      <c r="B570" s="102" t="s">
        <v>58</v>
      </c>
      <c r="C570" s="102" t="s">
        <v>407</v>
      </c>
      <c r="D570" s="102" t="s">
        <v>135</v>
      </c>
      <c r="E570" s="102" t="s">
        <v>408</v>
      </c>
      <c r="F570" s="102" t="s">
        <v>178</v>
      </c>
      <c r="G570" s="102" t="s">
        <v>795</v>
      </c>
      <c r="H570" s="103">
        <v>1491</v>
      </c>
      <c r="I570" s="101">
        <v>1</v>
      </c>
      <c r="J570" s="104">
        <f>'เลย '!F116</f>
        <v>348739.41</v>
      </c>
      <c r="K570" s="105">
        <f>SUM('เลย '!AI116)</f>
        <v>347407.02999999997</v>
      </c>
      <c r="L570" s="106">
        <f>'เลย '!AJ116</f>
        <v>921601.40999999992</v>
      </c>
      <c r="M570" s="106">
        <f>'เลย '!AK116</f>
        <v>844236.9</v>
      </c>
      <c r="N570" s="102"/>
      <c r="O570" s="102"/>
      <c r="P570" s="102"/>
      <c r="Q570" s="94">
        <f t="shared" si="19"/>
        <v>77364.509999999893</v>
      </c>
      <c r="R570" s="95">
        <f t="shared" si="20"/>
        <v>618.10959758551303</v>
      </c>
    </row>
    <row r="571" spans="1:18" x14ac:dyDescent="0.35">
      <c r="A571" s="101">
        <v>7</v>
      </c>
      <c r="B571" s="102" t="s">
        <v>58</v>
      </c>
      <c r="C571" s="102" t="s">
        <v>407</v>
      </c>
      <c r="D571" s="102" t="s">
        <v>135</v>
      </c>
      <c r="E571" s="102" t="s">
        <v>408</v>
      </c>
      <c r="F571" s="102" t="s">
        <v>178</v>
      </c>
      <c r="G571" s="102" t="s">
        <v>796</v>
      </c>
      <c r="H571" s="103">
        <v>4741</v>
      </c>
      <c r="I571" s="101">
        <v>4</v>
      </c>
      <c r="J571" s="104">
        <f>'เลย '!F117</f>
        <v>1235311.99</v>
      </c>
      <c r="K571" s="105">
        <f>SUM('เลย '!AI117)</f>
        <v>1416149.1199999999</v>
      </c>
      <c r="L571" s="106">
        <f>'เลย '!AJ117</f>
        <v>3349568.57</v>
      </c>
      <c r="M571" s="106">
        <f>'เลย '!AK117</f>
        <v>2760881.76</v>
      </c>
      <c r="N571" s="102"/>
      <c r="O571" s="102"/>
      <c r="P571" s="102"/>
      <c r="Q571" s="94">
        <f t="shared" si="19"/>
        <v>588686.81000000006</v>
      </c>
      <c r="R571" s="95">
        <f t="shared" si="20"/>
        <v>706.51098291499682</v>
      </c>
    </row>
    <row r="572" spans="1:18" s="113" customFormat="1" x14ac:dyDescent="0.35">
      <c r="A572" s="107">
        <v>12</v>
      </c>
      <c r="B572" s="108" t="s">
        <v>58</v>
      </c>
      <c r="C572" s="108"/>
      <c r="D572" s="108"/>
      <c r="E572" s="108" t="s">
        <v>75</v>
      </c>
      <c r="F572" s="108"/>
      <c r="G572" s="108" t="s">
        <v>410</v>
      </c>
      <c r="H572" s="114">
        <f>SUM(H565:H571)</f>
        <v>23738</v>
      </c>
      <c r="I572" s="107"/>
      <c r="J572" s="110">
        <f>SUM(J565:J571)</f>
        <v>5447095.8200000003</v>
      </c>
      <c r="K572" s="110">
        <f>SUM(K565:K571)</f>
        <v>5668753.7299999995</v>
      </c>
      <c r="L572" s="110">
        <f>SUM(L565:L571)</f>
        <v>12889137.040000001</v>
      </c>
      <c r="M572" s="110">
        <f>SUM(M565:M571)</f>
        <v>11418824.33</v>
      </c>
      <c r="N572" s="108">
        <v>6</v>
      </c>
      <c r="O572" s="108">
        <v>6</v>
      </c>
      <c r="P572" s="108">
        <f>N572-O572</f>
        <v>0</v>
      </c>
      <c r="Q572" s="111">
        <f t="shared" si="19"/>
        <v>1470312.7100000009</v>
      </c>
      <c r="R572" s="112">
        <f>L572/H572</f>
        <v>542.97485213581604</v>
      </c>
    </row>
    <row r="573" spans="1:18" x14ac:dyDescent="0.35">
      <c r="A573" s="101">
        <v>1</v>
      </c>
      <c r="B573" s="102" t="s">
        <v>58</v>
      </c>
      <c r="C573" s="102" t="s">
        <v>411</v>
      </c>
      <c r="D573" s="102" t="s">
        <v>142</v>
      </c>
      <c r="E573" s="102" t="s">
        <v>412</v>
      </c>
      <c r="F573" s="102" t="s">
        <v>208</v>
      </c>
      <c r="G573" s="102" t="s">
        <v>413</v>
      </c>
      <c r="H573" s="103"/>
      <c r="I573" s="101"/>
      <c r="J573" s="104"/>
      <c r="K573" s="105"/>
      <c r="L573" s="106"/>
      <c r="M573" s="106"/>
      <c r="N573" s="102"/>
      <c r="O573" s="102"/>
      <c r="P573" s="102"/>
    </row>
    <row r="574" spans="1:18" x14ac:dyDescent="0.35">
      <c r="A574" s="101">
        <v>2</v>
      </c>
      <c r="B574" s="102" t="s">
        <v>58</v>
      </c>
      <c r="C574" s="102" t="s">
        <v>411</v>
      </c>
      <c r="D574" s="102" t="s">
        <v>142</v>
      </c>
      <c r="E574" s="102" t="s">
        <v>412</v>
      </c>
      <c r="F574" s="102" t="s">
        <v>178</v>
      </c>
      <c r="G574" s="102" t="s">
        <v>797</v>
      </c>
      <c r="H574" s="103">
        <v>3544</v>
      </c>
      <c r="I574" s="101">
        <v>3</v>
      </c>
      <c r="J574" s="104">
        <f>'เลย '!F118</f>
        <v>1050042.9099999999</v>
      </c>
      <c r="K574" s="105">
        <f>SUM('เลย '!AI118)</f>
        <v>997713.28</v>
      </c>
      <c r="L574" s="106">
        <f>'เลย '!AJ118</f>
        <v>1706948.7300000002</v>
      </c>
      <c r="M574" s="106">
        <f>'เลย '!AK118</f>
        <v>1280789.19</v>
      </c>
      <c r="N574" s="102"/>
      <c r="O574" s="102"/>
      <c r="P574" s="102"/>
      <c r="Q574" s="94">
        <f t="shared" si="19"/>
        <v>426159.54000000027</v>
      </c>
      <c r="R574" s="95">
        <f t="shared" si="20"/>
        <v>481.64467550790073</v>
      </c>
    </row>
    <row r="575" spans="1:18" x14ac:dyDescent="0.35">
      <c r="A575" s="101">
        <v>3</v>
      </c>
      <c r="B575" s="102" t="s">
        <v>58</v>
      </c>
      <c r="C575" s="102" t="s">
        <v>411</v>
      </c>
      <c r="D575" s="102" t="s">
        <v>142</v>
      </c>
      <c r="E575" s="102" t="s">
        <v>412</v>
      </c>
      <c r="F575" s="102" t="s">
        <v>178</v>
      </c>
      <c r="G575" s="102" t="s">
        <v>798</v>
      </c>
      <c r="H575" s="103">
        <v>3372</v>
      </c>
      <c r="I575" s="101">
        <v>3</v>
      </c>
      <c r="J575" s="104">
        <f>'เลย '!F119</f>
        <v>1275407.52</v>
      </c>
      <c r="K575" s="105">
        <f>SUM('เลย '!AI119)</f>
        <v>886076.78</v>
      </c>
      <c r="L575" s="106">
        <f>'เลย '!AJ119</f>
        <v>1278445.0699999998</v>
      </c>
      <c r="M575" s="106">
        <f>'เลย '!AK119</f>
        <v>1006802.95</v>
      </c>
      <c r="N575" s="102"/>
      <c r="O575" s="102"/>
      <c r="P575" s="102"/>
      <c r="Q575" s="94">
        <f t="shared" si="19"/>
        <v>271642.11999999988</v>
      </c>
      <c r="R575" s="95">
        <f t="shared" si="20"/>
        <v>379.13554863582436</v>
      </c>
    </row>
    <row r="576" spans="1:18" x14ac:dyDescent="0.35">
      <c r="A576" s="101">
        <v>4</v>
      </c>
      <c r="B576" s="102" t="s">
        <v>58</v>
      </c>
      <c r="C576" s="102" t="s">
        <v>411</v>
      </c>
      <c r="D576" s="102" t="s">
        <v>142</v>
      </c>
      <c r="E576" s="102" t="s">
        <v>412</v>
      </c>
      <c r="F576" s="102" t="s">
        <v>178</v>
      </c>
      <c r="G576" s="102" t="s">
        <v>799</v>
      </c>
      <c r="H576" s="103">
        <v>3603</v>
      </c>
      <c r="I576" s="101">
        <v>3</v>
      </c>
      <c r="J576" s="104">
        <f>'เลย '!F120</f>
        <v>1051978.6000000001</v>
      </c>
      <c r="K576" s="105">
        <f>SUM('เลย '!AI120)</f>
        <v>1008679.08</v>
      </c>
      <c r="L576" s="106">
        <f>'เลย '!AJ120</f>
        <v>1974407.6099999999</v>
      </c>
      <c r="M576" s="106">
        <f>'เลย '!AK120</f>
        <v>1653432.6300000001</v>
      </c>
      <c r="N576" s="102"/>
      <c r="O576" s="102"/>
      <c r="P576" s="102"/>
      <c r="Q576" s="94">
        <f t="shared" si="19"/>
        <v>320974.97999999975</v>
      </c>
      <c r="R576" s="95">
        <f t="shared" si="20"/>
        <v>547.98990008326393</v>
      </c>
    </row>
    <row r="577" spans="1:18" x14ac:dyDescent="0.35">
      <c r="A577" s="101">
        <v>5</v>
      </c>
      <c r="B577" s="102" t="s">
        <v>58</v>
      </c>
      <c r="C577" s="102" t="s">
        <v>411</v>
      </c>
      <c r="D577" s="102" t="s">
        <v>142</v>
      </c>
      <c r="E577" s="102" t="s">
        <v>412</v>
      </c>
      <c r="F577" s="102" t="s">
        <v>178</v>
      </c>
      <c r="G577" s="102" t="s">
        <v>800</v>
      </c>
      <c r="H577" s="103">
        <v>4008</v>
      </c>
      <c r="I577" s="101">
        <v>3</v>
      </c>
      <c r="J577" s="104">
        <f>'เลย '!F121</f>
        <v>979423.17</v>
      </c>
      <c r="K577" s="105">
        <f>SUM('เลย '!AI121)</f>
        <v>1014017.1100000001</v>
      </c>
      <c r="L577" s="106">
        <f>'เลย '!AJ121</f>
        <v>1823491.96</v>
      </c>
      <c r="M577" s="106">
        <f>'เลย '!AK121</f>
        <v>1215155.68</v>
      </c>
      <c r="N577" s="102"/>
      <c r="O577" s="102"/>
      <c r="P577" s="102"/>
      <c r="Q577" s="94">
        <f t="shared" si="19"/>
        <v>608336.28</v>
      </c>
      <c r="R577" s="95">
        <f t="shared" si="20"/>
        <v>454.96306387225547</v>
      </c>
    </row>
    <row r="578" spans="1:18" x14ac:dyDescent="0.35">
      <c r="A578" s="101">
        <v>6</v>
      </c>
      <c r="B578" s="102" t="s">
        <v>58</v>
      </c>
      <c r="C578" s="102" t="s">
        <v>411</v>
      </c>
      <c r="D578" s="102" t="s">
        <v>142</v>
      </c>
      <c r="E578" s="102" t="s">
        <v>412</v>
      </c>
      <c r="F578" s="102" t="s">
        <v>178</v>
      </c>
      <c r="G578" s="102" t="s">
        <v>801</v>
      </c>
      <c r="H578" s="103">
        <v>1495</v>
      </c>
      <c r="I578" s="101">
        <v>1</v>
      </c>
      <c r="J578" s="104">
        <f>'เลย '!F122</f>
        <v>496455.86</v>
      </c>
      <c r="K578" s="105">
        <f>SUM('เลย '!AI122)</f>
        <v>522181.87</v>
      </c>
      <c r="L578" s="106">
        <f>'เลย '!AJ122</f>
        <v>1353474.18</v>
      </c>
      <c r="M578" s="106">
        <f>'เลย '!AK122</f>
        <v>1084441.8700000001</v>
      </c>
      <c r="N578" s="102"/>
      <c r="O578" s="102"/>
      <c r="P578" s="102"/>
      <c r="Q578" s="94">
        <f t="shared" si="19"/>
        <v>269032.30999999982</v>
      </c>
      <c r="R578" s="95">
        <f t="shared" si="20"/>
        <v>905.33389966555183</v>
      </c>
    </row>
    <row r="579" spans="1:18" x14ac:dyDescent="0.35">
      <c r="A579" s="101">
        <v>7</v>
      </c>
      <c r="B579" s="102" t="s">
        <v>58</v>
      </c>
      <c r="C579" s="102" t="s">
        <v>411</v>
      </c>
      <c r="D579" s="102" t="s">
        <v>142</v>
      </c>
      <c r="E579" s="102" t="s">
        <v>412</v>
      </c>
      <c r="F579" s="102" t="s">
        <v>178</v>
      </c>
      <c r="G579" s="102" t="s">
        <v>802</v>
      </c>
      <c r="H579" s="103">
        <v>2456</v>
      </c>
      <c r="I579" s="101">
        <v>2</v>
      </c>
      <c r="J579" s="104">
        <f>'เลย '!F123</f>
        <v>675543.27</v>
      </c>
      <c r="K579" s="105">
        <f>SUM('เลย '!AI123)</f>
        <v>725282.89</v>
      </c>
      <c r="L579" s="106">
        <f>'เลย '!AJ123</f>
        <v>1186506.3399999999</v>
      </c>
      <c r="M579" s="106">
        <f>'เลย '!AK123</f>
        <v>1034902.85</v>
      </c>
      <c r="N579" s="102"/>
      <c r="O579" s="102"/>
      <c r="P579" s="102"/>
      <c r="Q579" s="94">
        <f t="shared" si="19"/>
        <v>151603.48999999987</v>
      </c>
      <c r="R579" s="95">
        <f t="shared" si="20"/>
        <v>483.10518729641689</v>
      </c>
    </row>
    <row r="580" spans="1:18" x14ac:dyDescent="0.35">
      <c r="A580" s="101">
        <v>8</v>
      </c>
      <c r="B580" s="102" t="s">
        <v>58</v>
      </c>
      <c r="C580" s="102" t="s">
        <v>411</v>
      </c>
      <c r="D580" s="102" t="s">
        <v>142</v>
      </c>
      <c r="E580" s="102" t="s">
        <v>412</v>
      </c>
      <c r="F580" s="102" t="s">
        <v>178</v>
      </c>
      <c r="G580" s="102" t="s">
        <v>803</v>
      </c>
      <c r="H580" s="103">
        <v>3265</v>
      </c>
      <c r="I580" s="101">
        <v>3</v>
      </c>
      <c r="J580" s="104">
        <f>'เลย '!F124</f>
        <v>774956.55</v>
      </c>
      <c r="K580" s="105">
        <f>SUM('เลย '!AI124)</f>
        <v>819111.89</v>
      </c>
      <c r="L580" s="106">
        <f>'เลย '!AJ124</f>
        <v>1691693.1099999999</v>
      </c>
      <c r="M580" s="106">
        <f>'เลย '!AK124</f>
        <v>1326480.05</v>
      </c>
      <c r="N580" s="102"/>
      <c r="O580" s="102"/>
      <c r="P580" s="102"/>
      <c r="Q580" s="94">
        <f t="shared" si="19"/>
        <v>365213.05999999982</v>
      </c>
      <c r="R580" s="95">
        <f t="shared" si="20"/>
        <v>518.12958958652371</v>
      </c>
    </row>
    <row r="581" spans="1:18" x14ac:dyDescent="0.35">
      <c r="A581" s="101">
        <v>9</v>
      </c>
      <c r="B581" s="102" t="s">
        <v>58</v>
      </c>
      <c r="C581" s="102" t="s">
        <v>411</v>
      </c>
      <c r="D581" s="102" t="s">
        <v>142</v>
      </c>
      <c r="E581" s="102" t="s">
        <v>412</v>
      </c>
      <c r="F581" s="102" t="s">
        <v>178</v>
      </c>
      <c r="G581" s="102" t="s">
        <v>804</v>
      </c>
      <c r="H581" s="103">
        <v>2444</v>
      </c>
      <c r="I581" s="101">
        <v>2</v>
      </c>
      <c r="J581" s="104">
        <f>'เลย '!F125</f>
        <v>439100.82</v>
      </c>
      <c r="K581" s="105">
        <f>SUM('เลย '!AI125)</f>
        <v>380553.42</v>
      </c>
      <c r="L581" s="106">
        <f>'เลย '!AJ125</f>
        <v>1528393.44</v>
      </c>
      <c r="M581" s="106">
        <f>'เลย '!AK125</f>
        <v>1392161.5399999998</v>
      </c>
      <c r="N581" s="102"/>
      <c r="O581" s="102"/>
      <c r="P581" s="102"/>
      <c r="Q581" s="94">
        <f t="shared" si="19"/>
        <v>136231.90000000014</v>
      </c>
      <c r="R581" s="95">
        <f t="shared" si="20"/>
        <v>625.36556464811781</v>
      </c>
    </row>
    <row r="582" spans="1:18" s="113" customFormat="1" x14ac:dyDescent="0.35">
      <c r="A582" s="107">
        <v>13</v>
      </c>
      <c r="B582" s="108" t="s">
        <v>58</v>
      </c>
      <c r="C582" s="108"/>
      <c r="D582" s="108"/>
      <c r="E582" s="108" t="s">
        <v>75</v>
      </c>
      <c r="F582" s="108"/>
      <c r="G582" s="108" t="s">
        <v>414</v>
      </c>
      <c r="H582" s="114">
        <f>SUM(H573:H581)</f>
        <v>24187</v>
      </c>
      <c r="I582" s="107"/>
      <c r="J582" s="110">
        <f>SUM(J573:J581)</f>
        <v>6742908.7000000002</v>
      </c>
      <c r="K582" s="110">
        <f>SUM(K573:K581)</f>
        <v>6353616.3199999994</v>
      </c>
      <c r="L582" s="110">
        <f>SUM(L573:L581)</f>
        <v>12543360.439999999</v>
      </c>
      <c r="M582" s="110">
        <f>SUM(M573:M581)</f>
        <v>9994166.7599999979</v>
      </c>
      <c r="N582" s="108">
        <v>8</v>
      </c>
      <c r="O582" s="108">
        <v>8</v>
      </c>
      <c r="P582" s="108">
        <f>N582-O582</f>
        <v>0</v>
      </c>
      <c r="Q582" s="111">
        <f t="shared" si="19"/>
        <v>2549193.6800000016</v>
      </c>
      <c r="R582" s="112">
        <f>L582/H582</f>
        <v>518.59926572125516</v>
      </c>
    </row>
    <row r="583" spans="1:18" x14ac:dyDescent="0.35">
      <c r="A583" s="101">
        <v>1</v>
      </c>
      <c r="B583" s="102" t="s">
        <v>58</v>
      </c>
      <c r="C583" s="102" t="s">
        <v>415</v>
      </c>
      <c r="D583" s="102" t="s">
        <v>145</v>
      </c>
      <c r="E583" s="102" t="s">
        <v>416</v>
      </c>
      <c r="F583" s="102" t="s">
        <v>208</v>
      </c>
      <c r="G583" s="102" t="s">
        <v>417</v>
      </c>
      <c r="H583" s="103"/>
      <c r="I583" s="101"/>
      <c r="J583" s="104"/>
      <c r="K583" s="105"/>
      <c r="L583" s="106"/>
      <c r="M583" s="106"/>
      <c r="N583" s="102"/>
      <c r="O583" s="102"/>
      <c r="P583" s="102"/>
    </row>
    <row r="584" spans="1:18" x14ac:dyDescent="0.35">
      <c r="A584" s="101">
        <v>2</v>
      </c>
      <c r="B584" s="102" t="s">
        <v>58</v>
      </c>
      <c r="C584" s="102" t="s">
        <v>415</v>
      </c>
      <c r="D584" s="102" t="s">
        <v>145</v>
      </c>
      <c r="E584" s="102" t="s">
        <v>416</v>
      </c>
      <c r="F584" s="102" t="s">
        <v>178</v>
      </c>
      <c r="G584" s="102" t="s">
        <v>805</v>
      </c>
      <c r="H584" s="103">
        <v>5041</v>
      </c>
      <c r="I584" s="101">
        <v>4</v>
      </c>
      <c r="J584" s="104">
        <f>'เลย '!F126</f>
        <v>799326.05</v>
      </c>
      <c r="K584" s="105">
        <f>SUM('เลย '!AI126)</f>
        <v>803420.39</v>
      </c>
      <c r="L584" s="106">
        <f>'เลย '!AJ126</f>
        <v>2607833.77</v>
      </c>
      <c r="M584" s="106">
        <f>'เลย '!AK126</f>
        <v>2133964.7800000003</v>
      </c>
      <c r="N584" s="102"/>
      <c r="O584" s="102"/>
      <c r="P584" s="102"/>
      <c r="Q584" s="94">
        <f t="shared" ref="Q584:Q646" si="21">L584-M584</f>
        <v>473868.98999999976</v>
      </c>
      <c r="R584" s="95">
        <f t="shared" ref="R584:R646" si="22">L584/H584</f>
        <v>517.32469152945839</v>
      </c>
    </row>
    <row r="585" spans="1:18" x14ac:dyDescent="0.35">
      <c r="A585" s="101">
        <v>3</v>
      </c>
      <c r="B585" s="102" t="s">
        <v>58</v>
      </c>
      <c r="C585" s="102" t="s">
        <v>415</v>
      </c>
      <c r="D585" s="102" t="s">
        <v>145</v>
      </c>
      <c r="E585" s="102" t="s">
        <v>416</v>
      </c>
      <c r="F585" s="102" t="s">
        <v>178</v>
      </c>
      <c r="G585" s="102" t="s">
        <v>806</v>
      </c>
      <c r="H585" s="103">
        <v>2924</v>
      </c>
      <c r="I585" s="101">
        <v>2</v>
      </c>
      <c r="J585" s="104">
        <f>'เลย '!F127</f>
        <v>732691.25</v>
      </c>
      <c r="K585" s="105">
        <f>SUM('เลย '!AI127)</f>
        <v>726278.93</v>
      </c>
      <c r="L585" s="106">
        <f>'เลย '!AJ127</f>
        <v>1995868.4500000002</v>
      </c>
      <c r="M585" s="106">
        <f>'เลย '!AK127</f>
        <v>1623084.36</v>
      </c>
      <c r="N585" s="102"/>
      <c r="O585" s="102"/>
      <c r="P585" s="102"/>
      <c r="Q585" s="94">
        <f t="shared" si="21"/>
        <v>372784.09000000008</v>
      </c>
      <c r="R585" s="95">
        <f t="shared" si="22"/>
        <v>682.58154924760606</v>
      </c>
    </row>
    <row r="586" spans="1:18" x14ac:dyDescent="0.35">
      <c r="A586" s="101">
        <v>4</v>
      </c>
      <c r="B586" s="102" t="s">
        <v>58</v>
      </c>
      <c r="C586" s="102" t="s">
        <v>415</v>
      </c>
      <c r="D586" s="102" t="s">
        <v>145</v>
      </c>
      <c r="E586" s="102" t="s">
        <v>416</v>
      </c>
      <c r="F586" s="102" t="s">
        <v>178</v>
      </c>
      <c r="G586" s="102" t="s">
        <v>807</v>
      </c>
      <c r="H586" s="103">
        <v>5642</v>
      </c>
      <c r="I586" s="101">
        <v>4</v>
      </c>
      <c r="J586" s="104">
        <f>'เลย '!F128</f>
        <v>1230106.5</v>
      </c>
      <c r="K586" s="105">
        <f>SUM('เลย '!AI128)</f>
        <v>755798.37999999989</v>
      </c>
      <c r="L586" s="106">
        <f>'เลย '!AJ128</f>
        <v>2852173.23</v>
      </c>
      <c r="M586" s="106">
        <f>'เลย '!AK128</f>
        <v>2604338.35</v>
      </c>
      <c r="N586" s="102"/>
      <c r="O586" s="102"/>
      <c r="P586" s="102"/>
      <c r="Q586" s="94">
        <f t="shared" si="21"/>
        <v>247834.87999999989</v>
      </c>
      <c r="R586" s="95">
        <f t="shared" si="22"/>
        <v>505.525209145693</v>
      </c>
    </row>
    <row r="587" spans="1:18" x14ac:dyDescent="0.35">
      <c r="A587" s="101">
        <v>5</v>
      </c>
      <c r="B587" s="102" t="s">
        <v>58</v>
      </c>
      <c r="C587" s="102" t="s">
        <v>415</v>
      </c>
      <c r="D587" s="102" t="s">
        <v>145</v>
      </c>
      <c r="E587" s="102" t="s">
        <v>416</v>
      </c>
      <c r="F587" s="102" t="s">
        <v>178</v>
      </c>
      <c r="G587" s="102" t="s">
        <v>808</v>
      </c>
      <c r="H587" s="103">
        <v>2953</v>
      </c>
      <c r="I587" s="101">
        <v>2</v>
      </c>
      <c r="J587" s="104">
        <f>'เลย '!F129</f>
        <v>919616.43</v>
      </c>
      <c r="K587" s="105">
        <f>SUM('เลย '!AI129)</f>
        <v>888338.09000000008</v>
      </c>
      <c r="L587" s="106">
        <f>'เลย '!AJ129</f>
        <v>1623710.39</v>
      </c>
      <c r="M587" s="106">
        <f>'เลย '!AK129</f>
        <v>1079140.6599999999</v>
      </c>
      <c r="N587" s="102"/>
      <c r="O587" s="102"/>
      <c r="P587" s="102"/>
      <c r="Q587" s="94">
        <f t="shared" si="21"/>
        <v>544569.73</v>
      </c>
      <c r="R587" s="95">
        <f t="shared" si="22"/>
        <v>549.85113105316623</v>
      </c>
    </row>
    <row r="588" spans="1:18" x14ac:dyDescent="0.35">
      <c r="A588" s="101">
        <v>6</v>
      </c>
      <c r="B588" s="102" t="s">
        <v>58</v>
      </c>
      <c r="C588" s="102" t="s">
        <v>415</v>
      </c>
      <c r="D588" s="102" t="s">
        <v>145</v>
      </c>
      <c r="E588" s="102" t="s">
        <v>416</v>
      </c>
      <c r="F588" s="102" t="s">
        <v>178</v>
      </c>
      <c r="G588" s="102" t="s">
        <v>809</v>
      </c>
      <c r="H588" s="103">
        <v>2821</v>
      </c>
      <c r="I588" s="101">
        <v>2</v>
      </c>
      <c r="J588" s="104">
        <f>'เลย '!F130</f>
        <v>222938.65</v>
      </c>
      <c r="K588" s="105">
        <f>SUM('เลย '!AI130)</f>
        <v>79998.34</v>
      </c>
      <c r="L588" s="106">
        <f>'เลย '!AJ130</f>
        <v>112960.86000000002</v>
      </c>
      <c r="M588" s="106">
        <f>'เลย '!AK130</f>
        <v>146976.01</v>
      </c>
      <c r="N588" s="102"/>
      <c r="O588" s="102"/>
      <c r="P588" s="102"/>
      <c r="Q588" s="94">
        <f t="shared" si="21"/>
        <v>-34015.149999999994</v>
      </c>
      <c r="R588" s="95">
        <f t="shared" si="22"/>
        <v>40.042842963488127</v>
      </c>
    </row>
    <row r="589" spans="1:18" s="113" customFormat="1" x14ac:dyDescent="0.35">
      <c r="A589" s="107">
        <v>14</v>
      </c>
      <c r="B589" s="108" t="s">
        <v>58</v>
      </c>
      <c r="C589" s="108"/>
      <c r="D589" s="108"/>
      <c r="E589" s="108" t="s">
        <v>75</v>
      </c>
      <c r="F589" s="108"/>
      <c r="G589" s="108" t="s">
        <v>418</v>
      </c>
      <c r="H589" s="114">
        <f>SUM(H583:H588)</f>
        <v>19381</v>
      </c>
      <c r="I589" s="107"/>
      <c r="J589" s="110">
        <f>SUM(J583:J588)</f>
        <v>3904678.88</v>
      </c>
      <c r="K589" s="110">
        <f>SUM(K583:K588)</f>
        <v>3253834.13</v>
      </c>
      <c r="L589" s="110">
        <f>SUM(L583:L588)</f>
        <v>9192546.7000000011</v>
      </c>
      <c r="M589" s="110">
        <f>SUM(M583:M588)</f>
        <v>7587504.1600000001</v>
      </c>
      <c r="N589" s="108">
        <v>5</v>
      </c>
      <c r="O589" s="108">
        <v>5</v>
      </c>
      <c r="P589" s="108">
        <f>N589-O589</f>
        <v>0</v>
      </c>
      <c r="Q589" s="111">
        <f t="shared" si="21"/>
        <v>1605042.540000001</v>
      </c>
      <c r="R589" s="112">
        <f t="shared" si="22"/>
        <v>474.3071410143956</v>
      </c>
    </row>
    <row r="590" spans="1:18" s="113" customFormat="1" ht="21.75" thickBot="1" x14ac:dyDescent="0.4">
      <c r="A590" s="122"/>
      <c r="B590" s="123" t="s">
        <v>58</v>
      </c>
      <c r="C590" s="123" t="s">
        <v>58</v>
      </c>
      <c r="D590" s="123" t="s">
        <v>58</v>
      </c>
      <c r="E590" s="123" t="s">
        <v>58</v>
      </c>
      <c r="F590" s="123"/>
      <c r="G590" s="123" t="s">
        <v>419</v>
      </c>
      <c r="H590" s="124">
        <f>H455+H462+H478+H490+H505+H512+H520+H531+H550+H557+H564+H572+H582+H589</f>
        <v>405693</v>
      </c>
      <c r="I590" s="122"/>
      <c r="J590" s="125">
        <f t="shared" ref="J590:O590" si="23">J455+J462+J478+J490+J505+J512+J520+J531+J550+J557+J564+J572+J582+J589</f>
        <v>88770697.739999995</v>
      </c>
      <c r="K590" s="126">
        <f t="shared" si="23"/>
        <v>91984046.61999999</v>
      </c>
      <c r="L590" s="125">
        <f t="shared" si="23"/>
        <v>220543281.10000002</v>
      </c>
      <c r="M590" s="125">
        <f t="shared" si="23"/>
        <v>190617777.53</v>
      </c>
      <c r="N590" s="123">
        <f t="shared" si="23"/>
        <v>127</v>
      </c>
      <c r="O590" s="123">
        <f t="shared" si="23"/>
        <v>127</v>
      </c>
      <c r="P590" s="123">
        <f>N590-O590</f>
        <v>0</v>
      </c>
      <c r="Q590" s="111">
        <f t="shared" si="21"/>
        <v>29925503.570000023</v>
      </c>
      <c r="R590" s="112">
        <f t="shared" si="22"/>
        <v>543.62111522752434</v>
      </c>
    </row>
    <row r="591" spans="1:18" ht="22.5" thickTop="1" thickBot="1" x14ac:dyDescent="0.4">
      <c r="A591" s="127"/>
      <c r="B591" s="128"/>
      <c r="C591" s="128"/>
      <c r="D591" s="128"/>
      <c r="E591" s="388" t="s">
        <v>420</v>
      </c>
      <c r="F591" s="389"/>
      <c r="G591" s="390"/>
      <c r="H591" s="129"/>
      <c r="I591" s="127"/>
      <c r="J591" s="130">
        <f>J590/O590</f>
        <v>698981.87196850393</v>
      </c>
      <c r="K591" s="131">
        <f>K590/O590</f>
        <v>724283.83165354328</v>
      </c>
      <c r="L591" s="130">
        <f>L590/O590</f>
        <v>1736561.2685039372</v>
      </c>
      <c r="M591" s="130">
        <f>M590/O590</f>
        <v>1500927.3821259842</v>
      </c>
      <c r="N591" s="179"/>
      <c r="O591" s="179"/>
      <c r="P591" s="179"/>
      <c r="Q591" s="94">
        <f t="shared" si="21"/>
        <v>235633.88637795299</v>
      </c>
    </row>
    <row r="592" spans="1:18" ht="21.75" thickTop="1" x14ac:dyDescent="0.35">
      <c r="A592" s="132">
        <v>1</v>
      </c>
      <c r="B592" s="133" t="s">
        <v>60</v>
      </c>
      <c r="C592" s="133" t="s">
        <v>421</v>
      </c>
      <c r="D592" s="133" t="s">
        <v>422</v>
      </c>
      <c r="E592" s="133" t="s">
        <v>423</v>
      </c>
      <c r="F592" s="133" t="s">
        <v>175</v>
      </c>
      <c r="G592" s="133" t="s">
        <v>424</v>
      </c>
      <c r="H592" s="134"/>
      <c r="I592" s="132"/>
      <c r="J592" s="135"/>
      <c r="K592" s="136"/>
      <c r="L592" s="137"/>
      <c r="M592" s="137"/>
      <c r="N592" s="133"/>
      <c r="O592" s="133"/>
      <c r="P592" s="133"/>
    </row>
    <row r="593" spans="1:18" x14ac:dyDescent="0.35">
      <c r="A593" s="101">
        <v>2</v>
      </c>
      <c r="B593" s="102" t="s">
        <v>60</v>
      </c>
      <c r="C593" s="102" t="s">
        <v>421</v>
      </c>
      <c r="D593" s="102" t="s">
        <v>422</v>
      </c>
      <c r="E593" s="102" t="s">
        <v>423</v>
      </c>
      <c r="F593" s="102" t="s">
        <v>178</v>
      </c>
      <c r="G593" s="102" t="s">
        <v>1022</v>
      </c>
      <c r="H593" s="103">
        <v>4149</v>
      </c>
      <c r="I593" s="101">
        <v>3</v>
      </c>
      <c r="J593" s="104">
        <f>หนองคาย!F12</f>
        <v>1020170.58</v>
      </c>
      <c r="K593" s="105">
        <f>หนองคาย!AH12</f>
        <v>1055792.71</v>
      </c>
      <c r="L593" s="106">
        <f>หนองคาย!AI12</f>
        <v>3082602.4699999997</v>
      </c>
      <c r="M593" s="106">
        <f>หนองคาย!AJ12</f>
        <v>2333772.85</v>
      </c>
      <c r="N593" s="102"/>
      <c r="O593" s="102"/>
      <c r="P593" s="102"/>
      <c r="Q593" s="94">
        <f t="shared" si="21"/>
        <v>748829.61999999965</v>
      </c>
      <c r="R593" s="95">
        <f t="shared" si="22"/>
        <v>742.97480597734386</v>
      </c>
    </row>
    <row r="594" spans="1:18" x14ac:dyDescent="0.35">
      <c r="A594" s="101">
        <v>3</v>
      </c>
      <c r="B594" s="102" t="s">
        <v>60</v>
      </c>
      <c r="C594" s="102" t="s">
        <v>421</v>
      </c>
      <c r="D594" s="102" t="s">
        <v>422</v>
      </c>
      <c r="E594" s="102" t="s">
        <v>423</v>
      </c>
      <c r="F594" s="102" t="s">
        <v>178</v>
      </c>
      <c r="G594" s="102" t="s">
        <v>1023</v>
      </c>
      <c r="H594" s="103">
        <v>4404</v>
      </c>
      <c r="I594" s="101">
        <v>3</v>
      </c>
      <c r="J594" s="104">
        <f>หนองคาย!F13</f>
        <v>658456.67000000004</v>
      </c>
      <c r="K594" s="105">
        <f>หนองคาย!AH13</f>
        <v>880621.20000000007</v>
      </c>
      <c r="L594" s="106">
        <f>หนองคาย!AI13</f>
        <v>2522656.6100000003</v>
      </c>
      <c r="M594" s="106">
        <f>หนองคาย!AJ13</f>
        <v>1914992.6600000001</v>
      </c>
      <c r="N594" s="102"/>
      <c r="O594" s="102"/>
      <c r="P594" s="102"/>
      <c r="Q594" s="94">
        <f t="shared" si="21"/>
        <v>607663.95000000019</v>
      </c>
      <c r="R594" s="95">
        <f t="shared" si="22"/>
        <v>572.81031108083573</v>
      </c>
    </row>
    <row r="595" spans="1:18" x14ac:dyDescent="0.35">
      <c r="A595" s="101">
        <v>4</v>
      </c>
      <c r="B595" s="102" t="s">
        <v>60</v>
      </c>
      <c r="C595" s="102" t="s">
        <v>421</v>
      </c>
      <c r="D595" s="102" t="s">
        <v>422</v>
      </c>
      <c r="E595" s="102" t="s">
        <v>423</v>
      </c>
      <c r="F595" s="102" t="s">
        <v>178</v>
      </c>
      <c r="G595" s="102" t="s">
        <v>1024</v>
      </c>
      <c r="H595" s="103">
        <v>2830</v>
      </c>
      <c r="I595" s="101">
        <v>2</v>
      </c>
      <c r="J595" s="104">
        <f>หนองคาย!F14</f>
        <v>554688.94999999995</v>
      </c>
      <c r="K595" s="105">
        <f>หนองคาย!AH14</f>
        <v>852599.69999999984</v>
      </c>
      <c r="L595" s="106">
        <f>หนองคาย!AI14</f>
        <v>2010669.44</v>
      </c>
      <c r="M595" s="106">
        <f>หนองคาย!AJ14</f>
        <v>1422104.0099999998</v>
      </c>
      <c r="N595" s="102"/>
      <c r="O595" s="102"/>
      <c r="P595" s="102"/>
      <c r="Q595" s="94">
        <f t="shared" si="21"/>
        <v>588565.43000000017</v>
      </c>
      <c r="R595" s="95">
        <f t="shared" si="22"/>
        <v>710.48390106007071</v>
      </c>
    </row>
    <row r="596" spans="1:18" x14ac:dyDescent="0.35">
      <c r="A596" s="101">
        <v>5</v>
      </c>
      <c r="B596" s="102" t="s">
        <v>60</v>
      </c>
      <c r="C596" s="102" t="s">
        <v>421</v>
      </c>
      <c r="D596" s="102" t="s">
        <v>422</v>
      </c>
      <c r="E596" s="102" t="s">
        <v>423</v>
      </c>
      <c r="F596" s="102" t="s">
        <v>178</v>
      </c>
      <c r="G596" s="102" t="s">
        <v>1025</v>
      </c>
      <c r="H596" s="103">
        <v>4180</v>
      </c>
      <c r="I596" s="101">
        <v>3</v>
      </c>
      <c r="J596" s="104">
        <f>หนองคาย!F15</f>
        <v>185190.1</v>
      </c>
      <c r="K596" s="105">
        <f>หนองคาย!AH15</f>
        <v>296167.94</v>
      </c>
      <c r="L596" s="106">
        <f>หนองคาย!AI15</f>
        <v>2300685.52</v>
      </c>
      <c r="M596" s="106">
        <f>หนองคาย!AJ15</f>
        <v>2312745.75</v>
      </c>
      <c r="N596" s="102"/>
      <c r="O596" s="102"/>
      <c r="P596" s="102"/>
      <c r="Q596" s="94">
        <f t="shared" si="21"/>
        <v>-12060.229999999981</v>
      </c>
      <c r="R596" s="95">
        <f t="shared" si="22"/>
        <v>550.40323444976082</v>
      </c>
    </row>
    <row r="597" spans="1:18" x14ac:dyDescent="0.35">
      <c r="A597" s="101">
        <v>6</v>
      </c>
      <c r="B597" s="102" t="s">
        <v>60</v>
      </c>
      <c r="C597" s="102" t="s">
        <v>421</v>
      </c>
      <c r="D597" s="102" t="s">
        <v>422</v>
      </c>
      <c r="E597" s="102" t="s">
        <v>423</v>
      </c>
      <c r="F597" s="102" t="s">
        <v>178</v>
      </c>
      <c r="G597" s="102" t="s">
        <v>1026</v>
      </c>
      <c r="H597" s="103">
        <v>7166</v>
      </c>
      <c r="I597" s="101">
        <v>5</v>
      </c>
      <c r="J597" s="104">
        <f>หนองคาย!F16</f>
        <v>857952.25</v>
      </c>
      <c r="K597" s="105">
        <f>หนองคาย!AH16</f>
        <v>1025241.02</v>
      </c>
      <c r="L597" s="106">
        <f>หนองคาย!AI16</f>
        <v>3266526.41</v>
      </c>
      <c r="M597" s="106">
        <f>หนองคาย!AJ16</f>
        <v>2648696.7100000004</v>
      </c>
      <c r="N597" s="102"/>
      <c r="O597" s="102"/>
      <c r="P597" s="102"/>
      <c r="Q597" s="94">
        <f t="shared" si="21"/>
        <v>617829.69999999972</v>
      </c>
      <c r="R597" s="95">
        <f t="shared" si="22"/>
        <v>455.83678621267097</v>
      </c>
    </row>
    <row r="598" spans="1:18" x14ac:dyDescent="0.35">
      <c r="A598" s="101">
        <v>7</v>
      </c>
      <c r="B598" s="102" t="s">
        <v>60</v>
      </c>
      <c r="C598" s="102" t="s">
        <v>421</v>
      </c>
      <c r="D598" s="102" t="s">
        <v>422</v>
      </c>
      <c r="E598" s="102" t="s">
        <v>423</v>
      </c>
      <c r="F598" s="102" t="s">
        <v>178</v>
      </c>
      <c r="G598" s="102" t="s">
        <v>1027</v>
      </c>
      <c r="H598" s="103">
        <v>6340</v>
      </c>
      <c r="I598" s="101">
        <v>5</v>
      </c>
      <c r="J598" s="104">
        <f>หนองคาย!F17</f>
        <v>1082606.92</v>
      </c>
      <c r="K598" s="105">
        <f>หนองคาย!AH17</f>
        <v>1162784.19</v>
      </c>
      <c r="L598" s="106">
        <f>หนองคาย!AI17</f>
        <v>2884911.48</v>
      </c>
      <c r="M598" s="106">
        <f>หนองคาย!AJ17</f>
        <v>2153453.56</v>
      </c>
      <c r="N598" s="102"/>
      <c r="O598" s="102"/>
      <c r="P598" s="102"/>
      <c r="Q598" s="94">
        <f t="shared" si="21"/>
        <v>731457.91999999993</v>
      </c>
      <c r="R598" s="95">
        <f t="shared" si="22"/>
        <v>455.03335646687697</v>
      </c>
    </row>
    <row r="599" spans="1:18" x14ac:dyDescent="0.35">
      <c r="A599" s="101">
        <v>8</v>
      </c>
      <c r="B599" s="102" t="s">
        <v>60</v>
      </c>
      <c r="C599" s="102" t="s">
        <v>421</v>
      </c>
      <c r="D599" s="102" t="s">
        <v>422</v>
      </c>
      <c r="E599" s="102" t="s">
        <v>423</v>
      </c>
      <c r="F599" s="102" t="s">
        <v>178</v>
      </c>
      <c r="G599" s="102" t="s">
        <v>1028</v>
      </c>
      <c r="H599" s="103">
        <v>2131</v>
      </c>
      <c r="I599" s="101">
        <v>2</v>
      </c>
      <c r="J599" s="104">
        <f>หนองคาย!F18</f>
        <v>544056.48</v>
      </c>
      <c r="K599" s="105">
        <f>หนองคาย!AH18</f>
        <v>562182.92999999993</v>
      </c>
      <c r="L599" s="106">
        <f>หนองคาย!AI18</f>
        <v>1918469.21</v>
      </c>
      <c r="M599" s="106">
        <f>หนองคาย!AJ18</f>
        <v>2102141.42</v>
      </c>
      <c r="N599" s="102"/>
      <c r="O599" s="102"/>
      <c r="P599" s="102"/>
      <c r="Q599" s="94">
        <f t="shared" si="21"/>
        <v>-183672.20999999996</v>
      </c>
      <c r="R599" s="95">
        <f t="shared" si="22"/>
        <v>900.26710933833874</v>
      </c>
    </row>
    <row r="600" spans="1:18" x14ac:dyDescent="0.35">
      <c r="A600" s="101">
        <v>9</v>
      </c>
      <c r="B600" s="102" t="s">
        <v>60</v>
      </c>
      <c r="C600" s="102" t="s">
        <v>421</v>
      </c>
      <c r="D600" s="102" t="s">
        <v>422</v>
      </c>
      <c r="E600" s="102" t="s">
        <v>423</v>
      </c>
      <c r="F600" s="102" t="s">
        <v>178</v>
      </c>
      <c r="G600" s="102" t="s">
        <v>1029</v>
      </c>
      <c r="H600" s="103">
        <v>821</v>
      </c>
      <c r="I600" s="101">
        <v>1</v>
      </c>
      <c r="J600" s="104">
        <f>หนองคาย!F19</f>
        <v>658878.81000000006</v>
      </c>
      <c r="K600" s="105">
        <f>หนองคาย!AH19</f>
        <v>735722.79</v>
      </c>
      <c r="L600" s="106">
        <f>หนองคาย!AI19</f>
        <v>1445962.32</v>
      </c>
      <c r="M600" s="106">
        <f>หนองคาย!AJ19</f>
        <v>1077690.96</v>
      </c>
      <c r="N600" s="102"/>
      <c r="O600" s="102"/>
      <c r="P600" s="102"/>
      <c r="Q600" s="94">
        <f t="shared" si="21"/>
        <v>368271.3600000001</v>
      </c>
      <c r="R600" s="95">
        <f t="shared" si="22"/>
        <v>1761.2208526187576</v>
      </c>
    </row>
    <row r="601" spans="1:18" x14ac:dyDescent="0.35">
      <c r="A601" s="101">
        <v>10</v>
      </c>
      <c r="B601" s="102" t="s">
        <v>60</v>
      </c>
      <c r="C601" s="102" t="s">
        <v>421</v>
      </c>
      <c r="D601" s="102" t="s">
        <v>422</v>
      </c>
      <c r="E601" s="102" t="s">
        <v>423</v>
      </c>
      <c r="F601" s="102" t="s">
        <v>178</v>
      </c>
      <c r="G601" s="102" t="s">
        <v>1030</v>
      </c>
      <c r="H601" s="103">
        <v>5286</v>
      </c>
      <c r="I601" s="101">
        <v>4</v>
      </c>
      <c r="J601" s="104">
        <f>หนองคาย!F20</f>
        <v>1255030.8899999999</v>
      </c>
      <c r="K601" s="105">
        <f>หนองคาย!AH20</f>
        <v>1509175.4999999998</v>
      </c>
      <c r="L601" s="106">
        <f>หนองคาย!AI20</f>
        <v>2394414.11</v>
      </c>
      <c r="M601" s="106">
        <f>หนองคาย!AJ20</f>
        <v>1561510.49</v>
      </c>
      <c r="N601" s="102"/>
      <c r="O601" s="102"/>
      <c r="P601" s="102"/>
      <c r="Q601" s="94">
        <f t="shared" si="21"/>
        <v>832903.61999999988</v>
      </c>
      <c r="R601" s="95">
        <f t="shared" si="22"/>
        <v>452.97277903897083</v>
      </c>
    </row>
    <row r="602" spans="1:18" x14ac:dyDescent="0.35">
      <c r="A602" s="101">
        <v>11</v>
      </c>
      <c r="B602" s="102" t="s">
        <v>60</v>
      </c>
      <c r="C602" s="102" t="s">
        <v>421</v>
      </c>
      <c r="D602" s="102" t="s">
        <v>422</v>
      </c>
      <c r="E602" s="102" t="s">
        <v>423</v>
      </c>
      <c r="F602" s="102" t="s">
        <v>178</v>
      </c>
      <c r="G602" s="102" t="s">
        <v>1031</v>
      </c>
      <c r="H602" s="103">
        <v>5603</v>
      </c>
      <c r="I602" s="101">
        <v>4</v>
      </c>
      <c r="J602" s="104">
        <f>หนองคาย!F21</f>
        <v>892376.77</v>
      </c>
      <c r="K602" s="105">
        <f>หนองคาย!AH21</f>
        <v>1074712.33</v>
      </c>
      <c r="L602" s="106">
        <f>หนองคาย!AI21</f>
        <v>2585554.9500000002</v>
      </c>
      <c r="M602" s="106">
        <f>หนองคาย!AJ21</f>
        <v>2596680.62</v>
      </c>
      <c r="N602" s="102"/>
      <c r="O602" s="102"/>
      <c r="P602" s="102"/>
      <c r="Q602" s="94">
        <f t="shared" si="21"/>
        <v>-11125.669999999925</v>
      </c>
      <c r="R602" s="95">
        <f t="shared" si="22"/>
        <v>461.45903087631632</v>
      </c>
    </row>
    <row r="603" spans="1:18" x14ac:dyDescent="0.35">
      <c r="A603" s="101">
        <v>12</v>
      </c>
      <c r="B603" s="102" t="s">
        <v>60</v>
      </c>
      <c r="C603" s="102" t="s">
        <v>421</v>
      </c>
      <c r="D603" s="102" t="s">
        <v>422</v>
      </c>
      <c r="E603" s="102" t="s">
        <v>423</v>
      </c>
      <c r="F603" s="102" t="s">
        <v>178</v>
      </c>
      <c r="G603" s="102" t="s">
        <v>1032</v>
      </c>
      <c r="H603" s="103">
        <v>4772</v>
      </c>
      <c r="I603" s="101">
        <v>4</v>
      </c>
      <c r="J603" s="104">
        <f>หนองคาย!F22</f>
        <v>890472.29</v>
      </c>
      <c r="K603" s="105">
        <f>หนองคาย!AH22</f>
        <v>968797.97</v>
      </c>
      <c r="L603" s="106">
        <f>หนองคาย!AI22</f>
        <v>2606115.3600000003</v>
      </c>
      <c r="M603" s="106">
        <f>หนองคาย!AJ22</f>
        <v>2396037.77</v>
      </c>
      <c r="N603" s="102"/>
      <c r="O603" s="102"/>
      <c r="P603" s="102"/>
      <c r="Q603" s="94">
        <f t="shared" si="21"/>
        <v>210077.59000000032</v>
      </c>
      <c r="R603" s="95">
        <f t="shared" si="22"/>
        <v>546.12643755238901</v>
      </c>
    </row>
    <row r="604" spans="1:18" x14ac:dyDescent="0.35">
      <c r="A604" s="101">
        <v>13</v>
      </c>
      <c r="B604" s="102" t="s">
        <v>60</v>
      </c>
      <c r="C604" s="102" t="s">
        <v>421</v>
      </c>
      <c r="D604" s="102" t="s">
        <v>422</v>
      </c>
      <c r="E604" s="102" t="s">
        <v>423</v>
      </c>
      <c r="F604" s="102" t="s">
        <v>178</v>
      </c>
      <c r="G604" s="102" t="s">
        <v>1033</v>
      </c>
      <c r="H604" s="103">
        <v>4728</v>
      </c>
      <c r="I604" s="101">
        <v>4</v>
      </c>
      <c r="J604" s="104">
        <f>หนองคาย!F23</f>
        <v>591714.12</v>
      </c>
      <c r="K604" s="105">
        <f>หนองคาย!AH23</f>
        <v>855510.53999999992</v>
      </c>
      <c r="L604" s="106">
        <f>หนองคาย!AI23</f>
        <v>2758672.0300000003</v>
      </c>
      <c r="M604" s="106">
        <f>หนองคาย!AJ23</f>
        <v>2233243.02</v>
      </c>
      <c r="N604" s="102"/>
      <c r="O604" s="102"/>
      <c r="P604" s="102"/>
      <c r="Q604" s="94">
        <f t="shared" si="21"/>
        <v>525429.01000000024</v>
      </c>
      <c r="R604" s="95">
        <f t="shared" si="22"/>
        <v>583.47547165820652</v>
      </c>
    </row>
    <row r="605" spans="1:18" x14ac:dyDescent="0.35">
      <c r="A605" s="101">
        <v>14</v>
      </c>
      <c r="B605" s="102" t="s">
        <v>60</v>
      </c>
      <c r="C605" s="102" t="s">
        <v>421</v>
      </c>
      <c r="D605" s="102" t="s">
        <v>422</v>
      </c>
      <c r="E605" s="102" t="s">
        <v>423</v>
      </c>
      <c r="F605" s="102" t="s">
        <v>178</v>
      </c>
      <c r="G605" s="102" t="s">
        <v>1034</v>
      </c>
      <c r="H605" s="103">
        <v>7662</v>
      </c>
      <c r="I605" s="101">
        <v>5</v>
      </c>
      <c r="J605" s="104">
        <f>หนองคาย!F24</f>
        <v>2651354.54</v>
      </c>
      <c r="K605" s="105">
        <f>หนองคาย!AH24</f>
        <v>2704319.19</v>
      </c>
      <c r="L605" s="106">
        <f>หนองคาย!AI24</f>
        <v>3671324.27</v>
      </c>
      <c r="M605" s="106">
        <f>หนองคาย!AJ24</f>
        <v>3319125.42</v>
      </c>
      <c r="N605" s="102"/>
      <c r="O605" s="102"/>
      <c r="P605" s="102"/>
      <c r="Q605" s="94">
        <f t="shared" si="21"/>
        <v>352198.85000000009</v>
      </c>
      <c r="R605" s="95">
        <f t="shared" si="22"/>
        <v>479.16004567997913</v>
      </c>
    </row>
    <row r="606" spans="1:18" x14ac:dyDescent="0.35">
      <c r="A606" s="101">
        <v>15</v>
      </c>
      <c r="B606" s="102" t="s">
        <v>60</v>
      </c>
      <c r="C606" s="102" t="s">
        <v>421</v>
      </c>
      <c r="D606" s="102" t="s">
        <v>422</v>
      </c>
      <c r="E606" s="102" t="s">
        <v>423</v>
      </c>
      <c r="F606" s="102" t="s">
        <v>178</v>
      </c>
      <c r="G606" s="102" t="s">
        <v>1035</v>
      </c>
      <c r="H606" s="103">
        <v>5895</v>
      </c>
      <c r="I606" s="101">
        <v>4</v>
      </c>
      <c r="J606" s="104">
        <f>หนองคาย!F25</f>
        <v>625500.92000000004</v>
      </c>
      <c r="K606" s="105">
        <f>หนองคาย!AH25</f>
        <v>702653.4800000001</v>
      </c>
      <c r="L606" s="106">
        <f>หนองคาย!AI25</f>
        <v>2588857.81</v>
      </c>
      <c r="M606" s="106">
        <f>หนองคาย!AJ25</f>
        <v>2132090.2000000002</v>
      </c>
      <c r="N606" s="102"/>
      <c r="O606" s="102"/>
      <c r="P606" s="102"/>
      <c r="Q606" s="94">
        <f t="shared" si="21"/>
        <v>456767.60999999987</v>
      </c>
      <c r="R606" s="95">
        <f t="shared" si="22"/>
        <v>439.16163019508059</v>
      </c>
    </row>
    <row r="607" spans="1:18" x14ac:dyDescent="0.35">
      <c r="A607" s="101">
        <v>16</v>
      </c>
      <c r="B607" s="102" t="s">
        <v>60</v>
      </c>
      <c r="C607" s="102" t="s">
        <v>421</v>
      </c>
      <c r="D607" s="102" t="s">
        <v>422</v>
      </c>
      <c r="E607" s="102" t="s">
        <v>423</v>
      </c>
      <c r="F607" s="102" t="s">
        <v>178</v>
      </c>
      <c r="G607" s="102" t="s">
        <v>1036</v>
      </c>
      <c r="H607" s="103">
        <v>4523</v>
      </c>
      <c r="I607" s="101">
        <v>4</v>
      </c>
      <c r="J607" s="104">
        <f>หนองคาย!F26</f>
        <v>1003102.53</v>
      </c>
      <c r="K607" s="105">
        <f>หนองคาย!AH26</f>
        <v>1090897.4099999999</v>
      </c>
      <c r="L607" s="106">
        <f>หนองคาย!AI26</f>
        <v>2382466.3099999996</v>
      </c>
      <c r="M607" s="106">
        <f>หนองคาย!AJ26</f>
        <v>1928198</v>
      </c>
      <c r="N607" s="102"/>
      <c r="O607" s="102"/>
      <c r="P607" s="102"/>
      <c r="Q607" s="94">
        <f t="shared" si="21"/>
        <v>454268.30999999959</v>
      </c>
      <c r="R607" s="95">
        <f t="shared" si="22"/>
        <v>526.74470705284091</v>
      </c>
    </row>
    <row r="608" spans="1:18" x14ac:dyDescent="0.35">
      <c r="A608" s="101">
        <v>17</v>
      </c>
      <c r="B608" s="102" t="s">
        <v>60</v>
      </c>
      <c r="C608" s="102" t="s">
        <v>421</v>
      </c>
      <c r="D608" s="102" t="s">
        <v>422</v>
      </c>
      <c r="E608" s="102" t="s">
        <v>423</v>
      </c>
      <c r="F608" s="102" t="s">
        <v>178</v>
      </c>
      <c r="G608" s="102" t="s">
        <v>1037</v>
      </c>
      <c r="H608" s="103">
        <v>2929</v>
      </c>
      <c r="I608" s="101">
        <v>2</v>
      </c>
      <c r="J608" s="104">
        <f>หนองคาย!F27</f>
        <v>678575.34</v>
      </c>
      <c r="K608" s="105">
        <f>หนองคาย!AH27</f>
        <v>692162.55999999994</v>
      </c>
      <c r="L608" s="106">
        <f>หนองคาย!AI27</f>
        <v>1616231.9</v>
      </c>
      <c r="M608" s="106">
        <f>หนองคาย!AJ27</f>
        <v>1380766.39</v>
      </c>
      <c r="N608" s="102"/>
      <c r="O608" s="102"/>
      <c r="P608" s="102"/>
      <c r="Q608" s="94">
        <f t="shared" si="21"/>
        <v>235465.51</v>
      </c>
      <c r="R608" s="95">
        <f t="shared" si="22"/>
        <v>551.80331171048135</v>
      </c>
    </row>
    <row r="609" spans="1:18" x14ac:dyDescent="0.35">
      <c r="A609" s="101">
        <v>18</v>
      </c>
      <c r="B609" s="102" t="s">
        <v>60</v>
      </c>
      <c r="C609" s="102" t="s">
        <v>421</v>
      </c>
      <c r="D609" s="102" t="s">
        <v>422</v>
      </c>
      <c r="E609" s="102" t="s">
        <v>423</v>
      </c>
      <c r="F609" s="102" t="s">
        <v>178</v>
      </c>
      <c r="G609" s="102" t="s">
        <v>1038</v>
      </c>
      <c r="H609" s="103">
        <v>2602</v>
      </c>
      <c r="I609" s="101">
        <v>2</v>
      </c>
      <c r="J609" s="104">
        <f>หนองคาย!F28</f>
        <v>742864.52</v>
      </c>
      <c r="K609" s="105">
        <f>หนองคาย!AH28</f>
        <v>777053.4</v>
      </c>
      <c r="L609" s="106">
        <f>หนองคาย!AI28</f>
        <v>1531578.17</v>
      </c>
      <c r="M609" s="106">
        <f>หนองคาย!AJ28</f>
        <v>1226632.48</v>
      </c>
      <c r="N609" s="102"/>
      <c r="O609" s="102"/>
      <c r="P609" s="102"/>
      <c r="Q609" s="94">
        <f t="shared" si="21"/>
        <v>304945.68999999994</v>
      </c>
      <c r="R609" s="95">
        <f t="shared" si="22"/>
        <v>588.61574558032282</v>
      </c>
    </row>
    <row r="610" spans="1:18" s="113" customFormat="1" x14ac:dyDescent="0.35">
      <c r="A610" s="107">
        <v>1</v>
      </c>
      <c r="B610" s="108" t="s">
        <v>60</v>
      </c>
      <c r="C610" s="108"/>
      <c r="D610" s="108"/>
      <c r="E610" s="108" t="s">
        <v>75</v>
      </c>
      <c r="F610" s="108"/>
      <c r="G610" s="108" t="s">
        <v>425</v>
      </c>
      <c r="H610" s="114">
        <f>SUM(H592:H609)</f>
        <v>76021</v>
      </c>
      <c r="I610" s="107"/>
      <c r="J610" s="110">
        <f>SUM(J592:J609)</f>
        <v>14892992.68</v>
      </c>
      <c r="K610" s="110">
        <f>SUM(K592:K609)</f>
        <v>16946394.859999999</v>
      </c>
      <c r="L610" s="110">
        <f>SUM(L592:L609)</f>
        <v>41567698.370000005</v>
      </c>
      <c r="M610" s="110">
        <f>SUM(M592:M609)</f>
        <v>34739882.310000002</v>
      </c>
      <c r="N610" s="108">
        <v>17</v>
      </c>
      <c r="O610" s="108">
        <v>17</v>
      </c>
      <c r="P610" s="108">
        <f>N610-O610</f>
        <v>0</v>
      </c>
      <c r="Q610" s="111">
        <f t="shared" si="21"/>
        <v>6827816.0600000024</v>
      </c>
      <c r="R610" s="112">
        <f>L610/H610</f>
        <v>546.79231225582407</v>
      </c>
    </row>
    <row r="611" spans="1:18" x14ac:dyDescent="0.35">
      <c r="A611" s="101">
        <v>1</v>
      </c>
      <c r="B611" s="102" t="s">
        <v>60</v>
      </c>
      <c r="C611" s="102" t="s">
        <v>426</v>
      </c>
      <c r="D611" s="102" t="s">
        <v>102</v>
      </c>
      <c r="E611" s="102" t="s">
        <v>427</v>
      </c>
      <c r="F611" s="102" t="s">
        <v>327</v>
      </c>
      <c r="G611" s="102" t="s">
        <v>428</v>
      </c>
      <c r="H611" s="103"/>
      <c r="I611" s="101"/>
      <c r="J611" s="104"/>
      <c r="K611" s="105"/>
      <c r="L611" s="106"/>
      <c r="M611" s="106"/>
      <c r="N611" s="102"/>
      <c r="O611" s="102"/>
      <c r="P611" s="102"/>
    </row>
    <row r="612" spans="1:18" x14ac:dyDescent="0.35">
      <c r="A612" s="101">
        <v>2</v>
      </c>
      <c r="B612" s="102" t="s">
        <v>60</v>
      </c>
      <c r="C612" s="102" t="s">
        <v>426</v>
      </c>
      <c r="D612" s="102" t="s">
        <v>102</v>
      </c>
      <c r="E612" s="102" t="s">
        <v>427</v>
      </c>
      <c r="F612" s="102" t="s">
        <v>178</v>
      </c>
      <c r="G612" s="102" t="s">
        <v>1039</v>
      </c>
      <c r="H612" s="103">
        <v>3874</v>
      </c>
      <c r="I612" s="101">
        <v>3</v>
      </c>
      <c r="J612" s="104">
        <f>หนองคาย!F29</f>
        <v>768771.11</v>
      </c>
      <c r="K612" s="105">
        <f>หนองคาย!AH29</f>
        <v>1121894.1500000001</v>
      </c>
      <c r="L612" s="106">
        <f>หนองคาย!AI29</f>
        <v>2196965</v>
      </c>
      <c r="M612" s="106">
        <f>หนองคาย!AJ29</f>
        <v>1686947.58</v>
      </c>
      <c r="N612" s="102"/>
      <c r="O612" s="102"/>
      <c r="P612" s="102"/>
      <c r="Q612" s="94">
        <f t="shared" si="21"/>
        <v>510017.41999999993</v>
      </c>
      <c r="R612" s="95">
        <f t="shared" si="22"/>
        <v>567.10505937016001</v>
      </c>
    </row>
    <row r="613" spans="1:18" x14ac:dyDescent="0.35">
      <c r="A613" s="101">
        <v>3</v>
      </c>
      <c r="B613" s="102" t="s">
        <v>60</v>
      </c>
      <c r="C613" s="102" t="s">
        <v>426</v>
      </c>
      <c r="D613" s="102" t="s">
        <v>102</v>
      </c>
      <c r="E613" s="102" t="s">
        <v>427</v>
      </c>
      <c r="F613" s="102" t="s">
        <v>178</v>
      </c>
      <c r="G613" s="102" t="s">
        <v>1040</v>
      </c>
      <c r="H613" s="103">
        <v>3204</v>
      </c>
      <c r="I613" s="101">
        <v>3</v>
      </c>
      <c r="J613" s="104">
        <f>หนองคาย!F30</f>
        <v>596881.31000000006</v>
      </c>
      <c r="K613" s="105">
        <f>หนองคาย!AH30</f>
        <v>946037.90000000014</v>
      </c>
      <c r="L613" s="106">
        <f>หนองคาย!AI30</f>
        <v>1729672.23</v>
      </c>
      <c r="M613" s="106">
        <f>หนองคาย!AJ30</f>
        <v>1350565.3</v>
      </c>
      <c r="N613" s="102"/>
      <c r="O613" s="102"/>
      <c r="P613" s="102"/>
      <c r="Q613" s="94">
        <f t="shared" si="21"/>
        <v>379106.92999999993</v>
      </c>
      <c r="R613" s="95">
        <f t="shared" si="22"/>
        <v>539.84776217228466</v>
      </c>
    </row>
    <row r="614" spans="1:18" x14ac:dyDescent="0.35">
      <c r="A614" s="101">
        <v>4</v>
      </c>
      <c r="B614" s="102" t="s">
        <v>60</v>
      </c>
      <c r="C614" s="102" t="s">
        <v>426</v>
      </c>
      <c r="D614" s="102" t="s">
        <v>102</v>
      </c>
      <c r="E614" s="102" t="s">
        <v>427</v>
      </c>
      <c r="F614" s="102" t="s">
        <v>178</v>
      </c>
      <c r="G614" s="102" t="s">
        <v>1041</v>
      </c>
      <c r="H614" s="103">
        <v>6962</v>
      </c>
      <c r="I614" s="101">
        <v>5</v>
      </c>
      <c r="J614" s="104">
        <f>หนองคาย!F31</f>
        <v>1576965.14</v>
      </c>
      <c r="K614" s="105">
        <f>หนองคาย!AH31</f>
        <v>2042078.98</v>
      </c>
      <c r="L614" s="106">
        <f>หนองคาย!AI31</f>
        <v>2450917.9000000004</v>
      </c>
      <c r="M614" s="106">
        <f>หนองคาย!AJ31</f>
        <v>1557452.0299999998</v>
      </c>
      <c r="N614" s="102"/>
      <c r="O614" s="102"/>
      <c r="P614" s="102"/>
      <c r="Q614" s="94">
        <f t="shared" si="21"/>
        <v>893465.87000000058</v>
      </c>
      <c r="R614" s="95">
        <f t="shared" si="22"/>
        <v>352.04221488078144</v>
      </c>
    </row>
    <row r="615" spans="1:18" x14ac:dyDescent="0.35">
      <c r="A615" s="101">
        <v>5</v>
      </c>
      <c r="B615" s="102" t="s">
        <v>60</v>
      </c>
      <c r="C615" s="102" t="s">
        <v>426</v>
      </c>
      <c r="D615" s="102" t="s">
        <v>102</v>
      </c>
      <c r="E615" s="102" t="s">
        <v>427</v>
      </c>
      <c r="F615" s="102" t="s">
        <v>178</v>
      </c>
      <c r="G615" s="102" t="s">
        <v>1042</v>
      </c>
      <c r="H615" s="103">
        <v>4705</v>
      </c>
      <c r="I615" s="101">
        <v>4</v>
      </c>
      <c r="J615" s="104">
        <f>หนองคาย!F32</f>
        <v>1273048.6200000001</v>
      </c>
      <c r="K615" s="105">
        <f>หนองคาย!AH32</f>
        <v>1694732.03</v>
      </c>
      <c r="L615" s="106">
        <f>หนองคาย!AI32</f>
        <v>2658103.42</v>
      </c>
      <c r="M615" s="106">
        <f>หนองคาย!AJ32</f>
        <v>2225251.61</v>
      </c>
      <c r="N615" s="102"/>
      <c r="O615" s="102"/>
      <c r="P615" s="102"/>
      <c r="Q615" s="94">
        <f t="shared" si="21"/>
        <v>432851.81000000006</v>
      </c>
      <c r="R615" s="95">
        <f t="shared" si="22"/>
        <v>564.95290541976624</v>
      </c>
    </row>
    <row r="616" spans="1:18" x14ac:dyDescent="0.35">
      <c r="A616" s="101">
        <v>6</v>
      </c>
      <c r="B616" s="102" t="s">
        <v>60</v>
      </c>
      <c r="C616" s="102" t="s">
        <v>426</v>
      </c>
      <c r="D616" s="102" t="s">
        <v>102</v>
      </c>
      <c r="E616" s="102" t="s">
        <v>427</v>
      </c>
      <c r="F616" s="102" t="s">
        <v>178</v>
      </c>
      <c r="G616" s="102" t="s">
        <v>1043</v>
      </c>
      <c r="H616" s="103">
        <v>5930</v>
      </c>
      <c r="I616" s="101">
        <v>4</v>
      </c>
      <c r="J616" s="104">
        <f>หนองคาย!F33</f>
        <v>648720.36</v>
      </c>
      <c r="K616" s="105">
        <f>หนองคาย!AH33</f>
        <v>949828.5</v>
      </c>
      <c r="L616" s="106">
        <f>หนองคาย!AI33</f>
        <v>2905911.8099999996</v>
      </c>
      <c r="M616" s="106">
        <f>หนองคาย!AJ33</f>
        <v>2184937.04</v>
      </c>
      <c r="N616" s="102"/>
      <c r="O616" s="102"/>
      <c r="P616" s="102"/>
      <c r="Q616" s="94">
        <f t="shared" si="21"/>
        <v>720974.76999999955</v>
      </c>
      <c r="R616" s="95">
        <f t="shared" si="22"/>
        <v>490.03571838111293</v>
      </c>
    </row>
    <row r="617" spans="1:18" x14ac:dyDescent="0.35">
      <c r="A617" s="101">
        <v>7</v>
      </c>
      <c r="B617" s="102" t="s">
        <v>60</v>
      </c>
      <c r="C617" s="102" t="s">
        <v>426</v>
      </c>
      <c r="D617" s="102" t="s">
        <v>102</v>
      </c>
      <c r="E617" s="102" t="s">
        <v>427</v>
      </c>
      <c r="F617" s="102" t="s">
        <v>178</v>
      </c>
      <c r="G617" s="102" t="s">
        <v>1044</v>
      </c>
      <c r="H617" s="103">
        <v>4502</v>
      </c>
      <c r="I617" s="101">
        <v>4</v>
      </c>
      <c r="J617" s="104">
        <f>หนองคาย!F34</f>
        <v>1328820.69</v>
      </c>
      <c r="K617" s="105">
        <f>หนองคาย!AH34</f>
        <v>1765438.41</v>
      </c>
      <c r="L617" s="106">
        <f>หนองคาย!AI34</f>
        <v>1350845.1</v>
      </c>
      <c r="M617" s="106">
        <f>หนองคาย!AJ34</f>
        <v>1387718.51</v>
      </c>
      <c r="N617" s="102"/>
      <c r="O617" s="102"/>
      <c r="P617" s="102"/>
      <c r="Q617" s="94">
        <f t="shared" si="21"/>
        <v>-36873.409999999916</v>
      </c>
      <c r="R617" s="95">
        <f t="shared" si="22"/>
        <v>300.05444247001333</v>
      </c>
    </row>
    <row r="618" spans="1:18" x14ac:dyDescent="0.35">
      <c r="A618" s="101">
        <v>8</v>
      </c>
      <c r="B618" s="102" t="s">
        <v>60</v>
      </c>
      <c r="C618" s="102" t="s">
        <v>426</v>
      </c>
      <c r="D618" s="102" t="s">
        <v>102</v>
      </c>
      <c r="E618" s="102" t="s">
        <v>427</v>
      </c>
      <c r="F618" s="102" t="s">
        <v>178</v>
      </c>
      <c r="G618" s="102" t="s">
        <v>1045</v>
      </c>
      <c r="H618" s="103">
        <v>5759</v>
      </c>
      <c r="I618" s="101">
        <v>4</v>
      </c>
      <c r="J618" s="104">
        <f>หนองคาย!F35</f>
        <v>1707311.37</v>
      </c>
      <c r="K618" s="105">
        <f>หนองคาย!AH35</f>
        <v>1935121.7200000002</v>
      </c>
      <c r="L618" s="106">
        <f>หนองคาย!AI35</f>
        <v>2531186.7999999998</v>
      </c>
      <c r="M618" s="106">
        <f>หนองคาย!AJ35</f>
        <v>1602987.27</v>
      </c>
      <c r="N618" s="102"/>
      <c r="O618" s="102"/>
      <c r="P618" s="102"/>
      <c r="Q618" s="94">
        <f t="shared" si="21"/>
        <v>928199.5299999998</v>
      </c>
      <c r="R618" s="95">
        <f t="shared" si="22"/>
        <v>439.51845806563637</v>
      </c>
    </row>
    <row r="619" spans="1:18" x14ac:dyDescent="0.35">
      <c r="A619" s="101">
        <v>9</v>
      </c>
      <c r="B619" s="102" t="s">
        <v>60</v>
      </c>
      <c r="C619" s="102" t="s">
        <v>426</v>
      </c>
      <c r="D619" s="102" t="s">
        <v>102</v>
      </c>
      <c r="E619" s="102" t="s">
        <v>427</v>
      </c>
      <c r="F619" s="102" t="s">
        <v>178</v>
      </c>
      <c r="G619" s="102" t="s">
        <v>1046</v>
      </c>
      <c r="H619" s="103">
        <v>3269</v>
      </c>
      <c r="I619" s="101">
        <v>3</v>
      </c>
      <c r="J619" s="104">
        <f>หนองคาย!F36</f>
        <v>1139411.8</v>
      </c>
      <c r="K619" s="105">
        <f>หนองคาย!AH36</f>
        <v>809718.10000000009</v>
      </c>
      <c r="L619" s="106">
        <f>หนองคาย!AI36</f>
        <v>1837810.45</v>
      </c>
      <c r="M619" s="106">
        <f>หนองคาย!AJ36</f>
        <v>1215846.6499999999</v>
      </c>
      <c r="N619" s="102"/>
      <c r="O619" s="102"/>
      <c r="P619" s="102"/>
      <c r="Q619" s="94">
        <f t="shared" si="21"/>
        <v>621963.80000000005</v>
      </c>
      <c r="R619" s="95">
        <f t="shared" si="22"/>
        <v>562.19346895074943</v>
      </c>
    </row>
    <row r="620" spans="1:18" x14ac:dyDescent="0.35">
      <c r="A620" s="101">
        <v>10</v>
      </c>
      <c r="B620" s="102" t="s">
        <v>60</v>
      </c>
      <c r="C620" s="102" t="s">
        <v>426</v>
      </c>
      <c r="D620" s="102" t="s">
        <v>102</v>
      </c>
      <c r="E620" s="102" t="s">
        <v>427</v>
      </c>
      <c r="F620" s="102" t="s">
        <v>178</v>
      </c>
      <c r="G620" s="102" t="s">
        <v>1047</v>
      </c>
      <c r="H620" s="103">
        <v>5031</v>
      </c>
      <c r="I620" s="101">
        <v>4</v>
      </c>
      <c r="J620" s="104">
        <f>หนองคาย!F37</f>
        <v>197828.11</v>
      </c>
      <c r="K620" s="105">
        <f>หนองคาย!AH37</f>
        <v>387586.38</v>
      </c>
      <c r="L620" s="106">
        <f>หนองคาย!AI37</f>
        <v>1781942.2</v>
      </c>
      <c r="M620" s="106">
        <f>หนองคาย!AJ37</f>
        <v>1768908.8699999999</v>
      </c>
      <c r="N620" s="102"/>
      <c r="O620" s="102"/>
      <c r="P620" s="102"/>
      <c r="Q620" s="94">
        <f t="shared" si="21"/>
        <v>13033.330000000075</v>
      </c>
      <c r="R620" s="95">
        <f t="shared" si="22"/>
        <v>354.19244682965615</v>
      </c>
    </row>
    <row r="621" spans="1:18" x14ac:dyDescent="0.35">
      <c r="A621" s="101">
        <v>11</v>
      </c>
      <c r="B621" s="102" t="s">
        <v>60</v>
      </c>
      <c r="C621" s="102" t="s">
        <v>426</v>
      </c>
      <c r="D621" s="102" t="s">
        <v>102</v>
      </c>
      <c r="E621" s="102" t="s">
        <v>427</v>
      </c>
      <c r="F621" s="102" t="s">
        <v>178</v>
      </c>
      <c r="G621" s="102" t="s">
        <v>1048</v>
      </c>
      <c r="H621" s="103">
        <v>4636</v>
      </c>
      <c r="I621" s="101">
        <v>4</v>
      </c>
      <c r="J621" s="104">
        <f>หนองคาย!F38</f>
        <v>728963.12</v>
      </c>
      <c r="K621" s="105">
        <f>หนองคาย!AH38</f>
        <v>946514.02</v>
      </c>
      <c r="L621" s="106">
        <f>หนองคาย!AI38</f>
        <v>1950318.08</v>
      </c>
      <c r="M621" s="106">
        <f>หนองคาย!AJ38</f>
        <v>1713726.03</v>
      </c>
      <c r="N621" s="102"/>
      <c r="O621" s="102"/>
      <c r="P621" s="102"/>
      <c r="Q621" s="94">
        <f t="shared" si="21"/>
        <v>236592.05000000005</v>
      </c>
      <c r="R621" s="95">
        <f t="shared" si="22"/>
        <v>420.68983606557379</v>
      </c>
    </row>
    <row r="622" spans="1:18" s="113" customFormat="1" x14ac:dyDescent="0.35">
      <c r="A622" s="107">
        <v>2</v>
      </c>
      <c r="B622" s="108" t="s">
        <v>60</v>
      </c>
      <c r="C622" s="108"/>
      <c r="D622" s="108"/>
      <c r="E622" s="108" t="s">
        <v>75</v>
      </c>
      <c r="F622" s="108"/>
      <c r="G622" s="108" t="s">
        <v>429</v>
      </c>
      <c r="H622" s="114">
        <f>SUM(H611:H621)</f>
        <v>47872</v>
      </c>
      <c r="I622" s="107"/>
      <c r="J622" s="110">
        <f>SUM(J611:J621)</f>
        <v>9966721.629999999</v>
      </c>
      <c r="K622" s="110">
        <f>SUM(K611:K621)</f>
        <v>12598950.190000001</v>
      </c>
      <c r="L622" s="110">
        <f>SUM(L611:L621)</f>
        <v>21393672.989999995</v>
      </c>
      <c r="M622" s="110">
        <f>SUM(M611:M621)</f>
        <v>16694340.889999997</v>
      </c>
      <c r="N622" s="108">
        <v>10</v>
      </c>
      <c r="O622" s="108">
        <v>10</v>
      </c>
      <c r="P622" s="108">
        <f>N622-O622</f>
        <v>0</v>
      </c>
      <c r="Q622" s="111">
        <f t="shared" si="21"/>
        <v>4699332.0999999978</v>
      </c>
      <c r="R622" s="112">
        <f>L622/H622</f>
        <v>446.89323592078864</v>
      </c>
    </row>
    <row r="623" spans="1:18" x14ac:dyDescent="0.35">
      <c r="A623" s="101">
        <v>1</v>
      </c>
      <c r="B623" s="102" t="s">
        <v>60</v>
      </c>
      <c r="C623" s="102" t="s">
        <v>430</v>
      </c>
      <c r="D623" s="102" t="s">
        <v>81</v>
      </c>
      <c r="E623" s="102" t="s">
        <v>431</v>
      </c>
      <c r="F623" s="102" t="s">
        <v>208</v>
      </c>
      <c r="G623" s="102" t="s">
        <v>432</v>
      </c>
      <c r="H623" s="103"/>
      <c r="I623" s="101"/>
      <c r="J623" s="104"/>
      <c r="K623" s="105"/>
      <c r="L623" s="106"/>
      <c r="M623" s="106"/>
      <c r="N623" s="102"/>
      <c r="O623" s="102"/>
      <c r="P623" s="102"/>
    </row>
    <row r="624" spans="1:18" x14ac:dyDescent="0.35">
      <c r="A624" s="101">
        <v>2</v>
      </c>
      <c r="B624" s="102" t="s">
        <v>60</v>
      </c>
      <c r="C624" s="102" t="s">
        <v>430</v>
      </c>
      <c r="D624" s="102" t="s">
        <v>81</v>
      </c>
      <c r="E624" s="102" t="s">
        <v>431</v>
      </c>
      <c r="F624" s="102" t="s">
        <v>178</v>
      </c>
      <c r="G624" s="102" t="s">
        <v>1049</v>
      </c>
      <c r="H624" s="103">
        <v>3034</v>
      </c>
      <c r="I624" s="101">
        <v>3</v>
      </c>
      <c r="J624" s="104">
        <f>หนองคาย!F39</f>
        <v>907260.89</v>
      </c>
      <c r="K624" s="105">
        <f>หนองคาย!AH39</f>
        <v>417460.89999999991</v>
      </c>
      <c r="L624" s="106">
        <f>หนองคาย!AI39</f>
        <v>2217234.0700000003</v>
      </c>
      <c r="M624" s="106">
        <f>หนองคาย!AJ39</f>
        <v>2009769.2</v>
      </c>
      <c r="N624" s="102"/>
      <c r="O624" s="102"/>
      <c r="P624" s="102"/>
      <c r="Q624" s="94">
        <f t="shared" si="21"/>
        <v>207464.87000000034</v>
      </c>
      <c r="R624" s="95">
        <f t="shared" si="22"/>
        <v>730.79567237969684</v>
      </c>
    </row>
    <row r="625" spans="1:18" x14ac:dyDescent="0.35">
      <c r="A625" s="101">
        <v>3</v>
      </c>
      <c r="B625" s="102" t="s">
        <v>60</v>
      </c>
      <c r="C625" s="102" t="s">
        <v>430</v>
      </c>
      <c r="D625" s="102" t="s">
        <v>81</v>
      </c>
      <c r="E625" s="102" t="s">
        <v>431</v>
      </c>
      <c r="F625" s="102" t="s">
        <v>178</v>
      </c>
      <c r="G625" s="102" t="s">
        <v>1050</v>
      </c>
      <c r="H625" s="103">
        <v>3694</v>
      </c>
      <c r="I625" s="101">
        <v>3</v>
      </c>
      <c r="J625" s="104">
        <f>หนองคาย!F40</f>
        <v>338766.25</v>
      </c>
      <c r="K625" s="105">
        <f>หนองคาย!AH40</f>
        <v>330497.45</v>
      </c>
      <c r="L625" s="106">
        <f>หนองคาย!AI40</f>
        <v>2732206.66</v>
      </c>
      <c r="M625" s="106">
        <f>หนองคาย!AJ40</f>
        <v>2527744.5099999998</v>
      </c>
      <c r="N625" s="102"/>
      <c r="O625" s="102"/>
      <c r="P625" s="102"/>
      <c r="Q625" s="94">
        <f t="shared" si="21"/>
        <v>204462.15000000037</v>
      </c>
      <c r="R625" s="95">
        <f t="shared" si="22"/>
        <v>739.63363833243102</v>
      </c>
    </row>
    <row r="626" spans="1:18" x14ac:dyDescent="0.35">
      <c r="A626" s="101">
        <v>4</v>
      </c>
      <c r="B626" s="102" t="s">
        <v>60</v>
      </c>
      <c r="C626" s="102" t="s">
        <v>430</v>
      </c>
      <c r="D626" s="102" t="s">
        <v>81</v>
      </c>
      <c r="E626" s="102" t="s">
        <v>431</v>
      </c>
      <c r="F626" s="102" t="s">
        <v>178</v>
      </c>
      <c r="G626" s="102" t="s">
        <v>1051</v>
      </c>
      <c r="H626" s="103">
        <v>2850</v>
      </c>
      <c r="I626" s="101">
        <v>2</v>
      </c>
      <c r="J626" s="104">
        <f>หนองคาย!F41</f>
        <v>617350.75</v>
      </c>
      <c r="K626" s="105">
        <f>หนองคาย!AH41</f>
        <v>646476.22000000009</v>
      </c>
      <c r="L626" s="106">
        <f>หนองคาย!AI41</f>
        <v>2079307.02</v>
      </c>
      <c r="M626" s="106">
        <f>หนองคาย!AJ41</f>
        <v>2230439.21</v>
      </c>
      <c r="N626" s="102"/>
      <c r="O626" s="102"/>
      <c r="P626" s="102"/>
      <c r="Q626" s="94">
        <f t="shared" si="21"/>
        <v>-151132.18999999994</v>
      </c>
      <c r="R626" s="95">
        <f t="shared" si="22"/>
        <v>729.58141052631584</v>
      </c>
    </row>
    <row r="627" spans="1:18" x14ac:dyDescent="0.35">
      <c r="A627" s="101">
        <v>5</v>
      </c>
      <c r="B627" s="102" t="s">
        <v>60</v>
      </c>
      <c r="C627" s="102" t="s">
        <v>430</v>
      </c>
      <c r="D627" s="102" t="s">
        <v>81</v>
      </c>
      <c r="E627" s="102" t="s">
        <v>431</v>
      </c>
      <c r="F627" s="102" t="s">
        <v>178</v>
      </c>
      <c r="G627" s="102" t="s">
        <v>1052</v>
      </c>
      <c r="H627" s="103">
        <v>3886</v>
      </c>
      <c r="I627" s="101">
        <v>3</v>
      </c>
      <c r="J627" s="104">
        <f>หนองคาย!F42</f>
        <v>2008841.08</v>
      </c>
      <c r="K627" s="105">
        <f>หนองคาย!AH42</f>
        <v>132263.14000000013</v>
      </c>
      <c r="L627" s="106">
        <f>หนองคาย!AI42</f>
        <v>2730505.75</v>
      </c>
      <c r="M627" s="106">
        <f>หนองคาย!AJ42</f>
        <v>2880575.1500000004</v>
      </c>
      <c r="N627" s="102"/>
      <c r="O627" s="102"/>
      <c r="P627" s="102"/>
      <c r="Q627" s="94">
        <f t="shared" si="21"/>
        <v>-150069.40000000037</v>
      </c>
      <c r="R627" s="95">
        <f t="shared" si="22"/>
        <v>702.65202007205357</v>
      </c>
    </row>
    <row r="628" spans="1:18" x14ac:dyDescent="0.35">
      <c r="A628" s="101">
        <v>6</v>
      </c>
      <c r="B628" s="102" t="s">
        <v>60</v>
      </c>
      <c r="C628" s="102" t="s">
        <v>430</v>
      </c>
      <c r="D628" s="102" t="s">
        <v>81</v>
      </c>
      <c r="E628" s="102" t="s">
        <v>431</v>
      </c>
      <c r="F628" s="102" t="s">
        <v>178</v>
      </c>
      <c r="G628" s="102" t="s">
        <v>1053</v>
      </c>
      <c r="H628" s="103">
        <v>4695</v>
      </c>
      <c r="I628" s="101">
        <v>4</v>
      </c>
      <c r="J628" s="104">
        <f>หนองคาย!F43</f>
        <v>858981.23</v>
      </c>
      <c r="K628" s="105">
        <f>หนองคาย!AH43</f>
        <v>880813.59</v>
      </c>
      <c r="L628" s="106">
        <f>หนองคาย!AI43</f>
        <v>3059101.12</v>
      </c>
      <c r="M628" s="106">
        <f>หนองคาย!AJ43</f>
        <v>2906508.8400000003</v>
      </c>
      <c r="N628" s="102"/>
      <c r="O628" s="102"/>
      <c r="P628" s="102"/>
      <c r="Q628" s="94">
        <f t="shared" si="21"/>
        <v>152592.2799999998</v>
      </c>
      <c r="R628" s="95">
        <f t="shared" si="22"/>
        <v>651.56573375931839</v>
      </c>
    </row>
    <row r="629" spans="1:18" x14ac:dyDescent="0.35">
      <c r="A629" s="101">
        <v>7</v>
      </c>
      <c r="B629" s="102" t="s">
        <v>60</v>
      </c>
      <c r="C629" s="102" t="s">
        <v>430</v>
      </c>
      <c r="D629" s="102" t="s">
        <v>81</v>
      </c>
      <c r="E629" s="102" t="s">
        <v>431</v>
      </c>
      <c r="F629" s="102" t="s">
        <v>178</v>
      </c>
      <c r="G629" s="102" t="s">
        <v>1054</v>
      </c>
      <c r="H629" s="103">
        <v>2848</v>
      </c>
      <c r="I629" s="101">
        <v>2</v>
      </c>
      <c r="J629" s="104">
        <f>หนองคาย!F44</f>
        <v>249480.93</v>
      </c>
      <c r="K629" s="105">
        <f>หนองคาย!AH44</f>
        <v>248638.85</v>
      </c>
      <c r="L629" s="106">
        <f>หนองคาย!AI44</f>
        <v>1505310.96</v>
      </c>
      <c r="M629" s="106">
        <f>หนองคาย!AJ44</f>
        <v>1587645.0699999998</v>
      </c>
      <c r="N629" s="102"/>
      <c r="O629" s="102"/>
      <c r="P629" s="102"/>
      <c r="Q629" s="94">
        <f t="shared" si="21"/>
        <v>-82334.10999999987</v>
      </c>
      <c r="R629" s="95">
        <f t="shared" si="22"/>
        <v>528.55019662921347</v>
      </c>
    </row>
    <row r="630" spans="1:18" x14ac:dyDescent="0.35">
      <c r="A630" s="101">
        <v>8</v>
      </c>
      <c r="B630" s="102" t="s">
        <v>60</v>
      </c>
      <c r="C630" s="102" t="s">
        <v>430</v>
      </c>
      <c r="D630" s="102" t="s">
        <v>81</v>
      </c>
      <c r="E630" s="102" t="s">
        <v>431</v>
      </c>
      <c r="F630" s="102" t="s">
        <v>178</v>
      </c>
      <c r="G630" s="102" t="s">
        <v>1055</v>
      </c>
      <c r="H630" s="103">
        <v>4044</v>
      </c>
      <c r="I630" s="101">
        <v>3</v>
      </c>
      <c r="J630" s="104">
        <f>หนองคาย!F45</f>
        <v>676549.41</v>
      </c>
      <c r="K630" s="105">
        <f>หนองคาย!AH45</f>
        <v>674200.08</v>
      </c>
      <c r="L630" s="106">
        <f>หนองคาย!AI45</f>
        <v>1996789.16</v>
      </c>
      <c r="M630" s="106">
        <f>หนองคาย!AJ45</f>
        <v>1507604.3699999999</v>
      </c>
      <c r="N630" s="102"/>
      <c r="O630" s="102"/>
      <c r="P630" s="102"/>
      <c r="Q630" s="94">
        <f t="shared" si="21"/>
        <v>489184.79000000004</v>
      </c>
      <c r="R630" s="95">
        <f t="shared" si="22"/>
        <v>493.765865479723</v>
      </c>
    </row>
    <row r="631" spans="1:18" x14ac:dyDescent="0.35">
      <c r="A631" s="101">
        <v>9</v>
      </c>
      <c r="B631" s="102" t="s">
        <v>60</v>
      </c>
      <c r="C631" s="102" t="s">
        <v>430</v>
      </c>
      <c r="D631" s="102" t="s">
        <v>81</v>
      </c>
      <c r="E631" s="102" t="s">
        <v>431</v>
      </c>
      <c r="F631" s="102" t="s">
        <v>178</v>
      </c>
      <c r="G631" s="102" t="s">
        <v>1056</v>
      </c>
      <c r="H631" s="103">
        <v>5108</v>
      </c>
      <c r="I631" s="101">
        <v>4</v>
      </c>
      <c r="J631" s="104">
        <f>หนองคาย!F46</f>
        <v>440263.79</v>
      </c>
      <c r="K631" s="105">
        <f>หนองคาย!AH46</f>
        <v>628578.75999999989</v>
      </c>
      <c r="L631" s="106">
        <f>หนองคาย!AI46</f>
        <v>1689733.26</v>
      </c>
      <c r="M631" s="106">
        <f>หนองคาย!AJ46</f>
        <v>1629413.78</v>
      </c>
      <c r="N631" s="102"/>
      <c r="O631" s="102"/>
      <c r="P631" s="102"/>
      <c r="Q631" s="94">
        <f t="shared" si="21"/>
        <v>60319.479999999981</v>
      </c>
      <c r="R631" s="95">
        <f t="shared" si="22"/>
        <v>330.80134299138604</v>
      </c>
    </row>
    <row r="632" spans="1:18" x14ac:dyDescent="0.35">
      <c r="A632" s="101">
        <v>10</v>
      </c>
      <c r="B632" s="102" t="s">
        <v>60</v>
      </c>
      <c r="C632" s="102" t="s">
        <v>430</v>
      </c>
      <c r="D632" s="102" t="s">
        <v>81</v>
      </c>
      <c r="E632" s="102" t="s">
        <v>431</v>
      </c>
      <c r="F632" s="102" t="s">
        <v>178</v>
      </c>
      <c r="G632" s="102" t="s">
        <v>1057</v>
      </c>
      <c r="H632" s="103">
        <v>5899</v>
      </c>
      <c r="I632" s="101">
        <v>4</v>
      </c>
      <c r="J632" s="104">
        <f>หนองคาย!F47</f>
        <v>648837.16</v>
      </c>
      <c r="K632" s="105">
        <f>หนองคาย!AH47</f>
        <v>703145.36</v>
      </c>
      <c r="L632" s="106">
        <f>หนองคาย!AI47</f>
        <v>3136582.17</v>
      </c>
      <c r="M632" s="106">
        <f>หนองคาย!AJ47</f>
        <v>2823194.25</v>
      </c>
      <c r="N632" s="102"/>
      <c r="O632" s="102"/>
      <c r="P632" s="102"/>
      <c r="Q632" s="94">
        <f t="shared" si="21"/>
        <v>313387.91999999993</v>
      </c>
      <c r="R632" s="95">
        <f t="shared" si="22"/>
        <v>531.71421766401079</v>
      </c>
    </row>
    <row r="633" spans="1:18" x14ac:dyDescent="0.35">
      <c r="A633" s="101">
        <v>11</v>
      </c>
      <c r="B633" s="102" t="s">
        <v>60</v>
      </c>
      <c r="C633" s="102" t="s">
        <v>430</v>
      </c>
      <c r="D633" s="102" t="s">
        <v>81</v>
      </c>
      <c r="E633" s="102" t="s">
        <v>431</v>
      </c>
      <c r="F633" s="102" t="s">
        <v>178</v>
      </c>
      <c r="G633" s="102" t="s">
        <v>1058</v>
      </c>
      <c r="H633" s="103">
        <v>2499</v>
      </c>
      <c r="I633" s="101">
        <v>2</v>
      </c>
      <c r="J633" s="104">
        <f>หนองคาย!F48</f>
        <v>477295.73</v>
      </c>
      <c r="K633" s="105">
        <f>หนองคาย!AH48</f>
        <v>475749.05999999994</v>
      </c>
      <c r="L633" s="106">
        <f>หนองคาย!AI48</f>
        <v>2035152.49</v>
      </c>
      <c r="M633" s="106">
        <f>หนองคาย!AJ48</f>
        <v>1751910.6600000001</v>
      </c>
      <c r="N633" s="102"/>
      <c r="O633" s="102"/>
      <c r="P633" s="102"/>
      <c r="Q633" s="94">
        <f t="shared" si="21"/>
        <v>283241.82999999984</v>
      </c>
      <c r="R633" s="95">
        <f t="shared" si="22"/>
        <v>814.38675070028012</v>
      </c>
    </row>
    <row r="634" spans="1:18" x14ac:dyDescent="0.35">
      <c r="A634" s="101">
        <v>12</v>
      </c>
      <c r="B634" s="102" t="s">
        <v>60</v>
      </c>
      <c r="C634" s="102" t="s">
        <v>430</v>
      </c>
      <c r="D634" s="102" t="s">
        <v>81</v>
      </c>
      <c r="E634" s="102" t="s">
        <v>431</v>
      </c>
      <c r="F634" s="102" t="s">
        <v>178</v>
      </c>
      <c r="G634" s="102" t="s">
        <v>1059</v>
      </c>
      <c r="H634" s="103">
        <v>5714</v>
      </c>
      <c r="I634" s="101">
        <v>4</v>
      </c>
      <c r="J634" s="104">
        <f>หนองคาย!F49</f>
        <v>866062.1</v>
      </c>
      <c r="K634" s="105">
        <f>หนองคาย!AH49</f>
        <v>934052.21</v>
      </c>
      <c r="L634" s="106">
        <f>หนองคาย!AI49</f>
        <v>3728903.78</v>
      </c>
      <c r="M634" s="106">
        <f>หนองคาย!AJ49</f>
        <v>3153366.5</v>
      </c>
      <c r="N634" s="102"/>
      <c r="O634" s="102"/>
      <c r="P634" s="102"/>
      <c r="Q634" s="94">
        <f t="shared" si="21"/>
        <v>575537.2799999998</v>
      </c>
      <c r="R634" s="95">
        <f t="shared" si="22"/>
        <v>652.59079103955196</v>
      </c>
    </row>
    <row r="635" spans="1:18" x14ac:dyDescent="0.35">
      <c r="A635" s="101">
        <v>13</v>
      </c>
      <c r="B635" s="102" t="s">
        <v>60</v>
      </c>
      <c r="C635" s="102" t="s">
        <v>430</v>
      </c>
      <c r="D635" s="102" t="s">
        <v>81</v>
      </c>
      <c r="E635" s="102" t="s">
        <v>431</v>
      </c>
      <c r="F635" s="102" t="s">
        <v>178</v>
      </c>
      <c r="G635" s="102" t="s">
        <v>1060</v>
      </c>
      <c r="H635" s="103">
        <v>3580</v>
      </c>
      <c r="I635" s="101">
        <v>3</v>
      </c>
      <c r="J635" s="104">
        <f>หนองคาย!F50</f>
        <v>551089.88</v>
      </c>
      <c r="K635" s="105">
        <f>หนองคาย!AH50</f>
        <v>559140.80000000005</v>
      </c>
      <c r="L635" s="106">
        <f>หนองคาย!AI50</f>
        <v>2151499.39</v>
      </c>
      <c r="M635" s="106">
        <f>หนองคาย!AJ50</f>
        <v>1834834.3499999999</v>
      </c>
      <c r="N635" s="102"/>
      <c r="O635" s="102"/>
      <c r="P635" s="102"/>
      <c r="Q635" s="94">
        <f t="shared" si="21"/>
        <v>316665.04000000027</v>
      </c>
      <c r="R635" s="95">
        <f t="shared" si="22"/>
        <v>600.97748324022348</v>
      </c>
    </row>
    <row r="636" spans="1:18" x14ac:dyDescent="0.35">
      <c r="A636" s="101">
        <v>14</v>
      </c>
      <c r="B636" s="102" t="s">
        <v>60</v>
      </c>
      <c r="C636" s="102" t="s">
        <v>430</v>
      </c>
      <c r="D636" s="102" t="s">
        <v>81</v>
      </c>
      <c r="E636" s="102" t="s">
        <v>431</v>
      </c>
      <c r="F636" s="102" t="s">
        <v>178</v>
      </c>
      <c r="G636" s="102" t="s">
        <v>1061</v>
      </c>
      <c r="H636" s="103">
        <v>3821</v>
      </c>
      <c r="I636" s="101">
        <v>3</v>
      </c>
      <c r="J636" s="104">
        <f>หนองคาย!F51</f>
        <v>741785.07</v>
      </c>
      <c r="K636" s="105">
        <f>หนองคาย!AH51</f>
        <v>747957.09</v>
      </c>
      <c r="L636" s="106">
        <f>หนองคาย!AI51</f>
        <v>1940594.25</v>
      </c>
      <c r="M636" s="106">
        <f>หนองคาย!AJ51</f>
        <v>1555591.1</v>
      </c>
      <c r="N636" s="102"/>
      <c r="O636" s="102"/>
      <c r="P636" s="102"/>
      <c r="Q636" s="94">
        <f t="shared" si="21"/>
        <v>385003.14999999991</v>
      </c>
      <c r="R636" s="95">
        <f t="shared" si="22"/>
        <v>507.87601413242606</v>
      </c>
    </row>
    <row r="637" spans="1:18" x14ac:dyDescent="0.35">
      <c r="A637" s="101">
        <v>15</v>
      </c>
      <c r="B637" s="102" t="s">
        <v>60</v>
      </c>
      <c r="C637" s="102" t="s">
        <v>430</v>
      </c>
      <c r="D637" s="102" t="s">
        <v>81</v>
      </c>
      <c r="E637" s="102" t="s">
        <v>431</v>
      </c>
      <c r="F637" s="102" t="s">
        <v>178</v>
      </c>
      <c r="G637" s="102" t="s">
        <v>1062</v>
      </c>
      <c r="H637" s="103">
        <v>4273</v>
      </c>
      <c r="I637" s="101">
        <v>3</v>
      </c>
      <c r="J637" s="104">
        <f>หนองคาย!F52</f>
        <v>878172.36</v>
      </c>
      <c r="K637" s="105">
        <f>หนองคาย!AH52</f>
        <v>887425.96</v>
      </c>
      <c r="L637" s="106">
        <f>หนองคาย!AI52</f>
        <v>2156168.7000000002</v>
      </c>
      <c r="M637" s="106">
        <f>หนองคาย!AJ52</f>
        <v>1497374.6700000002</v>
      </c>
      <c r="N637" s="102"/>
      <c r="O637" s="102"/>
      <c r="P637" s="102"/>
      <c r="Q637" s="94">
        <f t="shared" si="21"/>
        <v>658794.03</v>
      </c>
      <c r="R637" s="95">
        <f t="shared" si="22"/>
        <v>504.60301895623689</v>
      </c>
    </row>
    <row r="638" spans="1:18" x14ac:dyDescent="0.35">
      <c r="A638" s="101">
        <v>16</v>
      </c>
      <c r="B638" s="102" t="s">
        <v>60</v>
      </c>
      <c r="C638" s="102" t="s">
        <v>430</v>
      </c>
      <c r="D638" s="102" t="s">
        <v>81</v>
      </c>
      <c r="E638" s="102" t="s">
        <v>431</v>
      </c>
      <c r="F638" s="102" t="s">
        <v>178</v>
      </c>
      <c r="G638" s="102" t="s">
        <v>1063</v>
      </c>
      <c r="H638" s="103">
        <v>2633</v>
      </c>
      <c r="I638" s="101">
        <v>2</v>
      </c>
      <c r="J638" s="104">
        <f>หนองคาย!F53</f>
        <v>547378.54</v>
      </c>
      <c r="K638" s="105">
        <f>หนองคาย!AH53</f>
        <v>583684.20000000007</v>
      </c>
      <c r="L638" s="106">
        <f>หนองคาย!AI53</f>
        <v>2189257.3899999997</v>
      </c>
      <c r="M638" s="106">
        <f>หนองคาย!AJ53</f>
        <v>1913306.6099999999</v>
      </c>
      <c r="N638" s="102"/>
      <c r="O638" s="102"/>
      <c r="P638" s="102"/>
      <c r="Q638" s="94">
        <f t="shared" si="21"/>
        <v>275950.7799999998</v>
      </c>
      <c r="R638" s="95">
        <f t="shared" si="22"/>
        <v>831.46881503987834</v>
      </c>
    </row>
    <row r="639" spans="1:18" s="113" customFormat="1" x14ac:dyDescent="0.35">
      <c r="A639" s="107">
        <v>3</v>
      </c>
      <c r="B639" s="108" t="s">
        <v>60</v>
      </c>
      <c r="C639" s="108"/>
      <c r="D639" s="108"/>
      <c r="E639" s="108" t="s">
        <v>75</v>
      </c>
      <c r="F639" s="108"/>
      <c r="G639" s="108" t="s">
        <v>433</v>
      </c>
      <c r="H639" s="114">
        <f>SUM(H623:H638)</f>
        <v>58578</v>
      </c>
      <c r="I639" s="107"/>
      <c r="J639" s="110">
        <f>SUM(J623:J638)</f>
        <v>10808115.170000002</v>
      </c>
      <c r="K639" s="110">
        <f>SUM(K623:K638)</f>
        <v>8850083.6699999981</v>
      </c>
      <c r="L639" s="110">
        <f>SUM(L623:L638)</f>
        <v>35348346.170000002</v>
      </c>
      <c r="M639" s="110">
        <f>SUM(M623:M638)</f>
        <v>31809278.270000003</v>
      </c>
      <c r="N639" s="108">
        <v>15</v>
      </c>
      <c r="O639" s="108">
        <v>15</v>
      </c>
      <c r="P639" s="108">
        <f>N639-O639</f>
        <v>0</v>
      </c>
      <c r="Q639" s="111">
        <f t="shared" si="21"/>
        <v>3539067.8999999985</v>
      </c>
      <c r="R639" s="112">
        <f>L639/H639</f>
        <v>603.44064614701767</v>
      </c>
    </row>
    <row r="640" spans="1:18" x14ac:dyDescent="0.35">
      <c r="A640" s="101">
        <v>1</v>
      </c>
      <c r="B640" s="102" t="s">
        <v>60</v>
      </c>
      <c r="C640" s="102" t="s">
        <v>434</v>
      </c>
      <c r="D640" s="102" t="s">
        <v>88</v>
      </c>
      <c r="E640" s="102" t="s">
        <v>435</v>
      </c>
      <c r="F640" s="102" t="s">
        <v>208</v>
      </c>
      <c r="G640" s="102" t="s">
        <v>436</v>
      </c>
      <c r="H640" s="103"/>
      <c r="I640" s="101"/>
      <c r="J640" s="104"/>
      <c r="K640" s="105"/>
      <c r="L640" s="106"/>
      <c r="M640" s="106"/>
      <c r="N640" s="102"/>
      <c r="O640" s="102"/>
      <c r="P640" s="102"/>
    </row>
    <row r="641" spans="1:18" s="121" customFormat="1" x14ac:dyDescent="0.35">
      <c r="A641" s="115">
        <v>2</v>
      </c>
      <c r="B641" s="116" t="s">
        <v>60</v>
      </c>
      <c r="C641" s="116" t="s">
        <v>434</v>
      </c>
      <c r="D641" s="116" t="s">
        <v>88</v>
      </c>
      <c r="E641" s="116" t="s">
        <v>435</v>
      </c>
      <c r="F641" s="116" t="s">
        <v>178</v>
      </c>
      <c r="G641" s="116" t="s">
        <v>1064</v>
      </c>
      <c r="H641" s="117">
        <v>2413</v>
      </c>
      <c r="I641" s="115">
        <v>2</v>
      </c>
      <c r="J641" s="104">
        <f>หนองคาย!F54</f>
        <v>228584.07</v>
      </c>
      <c r="K641" s="118">
        <f>หนองคาย!AH54</f>
        <v>276758.84000000003</v>
      </c>
      <c r="L641" s="106">
        <f>หนองคาย!AI54</f>
        <v>1389517.96</v>
      </c>
      <c r="M641" s="106">
        <f>หนองคาย!AJ54</f>
        <v>2261389.64</v>
      </c>
      <c r="N641" s="116"/>
      <c r="O641" s="116"/>
      <c r="P641" s="116"/>
      <c r="Q641" s="94">
        <f t="shared" si="21"/>
        <v>-871871.68000000017</v>
      </c>
      <c r="R641" s="95">
        <f t="shared" si="22"/>
        <v>575.84664732697888</v>
      </c>
    </row>
    <row r="642" spans="1:18" x14ac:dyDescent="0.35">
      <c r="A642" s="101">
        <v>3</v>
      </c>
      <c r="B642" s="102" t="s">
        <v>60</v>
      </c>
      <c r="C642" s="102" t="s">
        <v>434</v>
      </c>
      <c r="D642" s="102" t="s">
        <v>88</v>
      </c>
      <c r="E642" s="102" t="s">
        <v>435</v>
      </c>
      <c r="F642" s="102" t="s">
        <v>178</v>
      </c>
      <c r="G642" s="102" t="s">
        <v>1065</v>
      </c>
      <c r="H642" s="103">
        <v>2055</v>
      </c>
      <c r="I642" s="101">
        <v>2</v>
      </c>
      <c r="J642" s="104">
        <f>หนองคาย!F55</f>
        <v>172429.74</v>
      </c>
      <c r="K642" s="118">
        <f>หนองคาย!AH55</f>
        <v>223621.96000000002</v>
      </c>
      <c r="L642" s="106">
        <f>หนองคาย!AI55</f>
        <v>2383491.33</v>
      </c>
      <c r="M642" s="106">
        <f>หนองคาย!AJ55</f>
        <v>2288334.6800000002</v>
      </c>
      <c r="N642" s="102"/>
      <c r="O642" s="102"/>
      <c r="P642" s="102"/>
      <c r="Q642" s="94">
        <f t="shared" si="21"/>
        <v>95156.649999999907</v>
      </c>
      <c r="R642" s="95">
        <f t="shared" si="22"/>
        <v>1159.849795620438</v>
      </c>
    </row>
    <row r="643" spans="1:18" x14ac:dyDescent="0.35">
      <c r="A643" s="101">
        <v>4</v>
      </c>
      <c r="B643" s="102" t="s">
        <v>60</v>
      </c>
      <c r="C643" s="102" t="s">
        <v>434</v>
      </c>
      <c r="D643" s="102" t="s">
        <v>88</v>
      </c>
      <c r="E643" s="102" t="s">
        <v>435</v>
      </c>
      <c r="F643" s="102" t="s">
        <v>178</v>
      </c>
      <c r="G643" s="102" t="s">
        <v>1066</v>
      </c>
      <c r="H643" s="103">
        <v>3420</v>
      </c>
      <c r="I643" s="101">
        <v>3</v>
      </c>
      <c r="J643" s="104">
        <f>หนองคาย!F56</f>
        <v>440226.24</v>
      </c>
      <c r="K643" s="118">
        <f>หนองคาย!AH56</f>
        <v>389699.18</v>
      </c>
      <c r="L643" s="106">
        <f>หนองคาย!AI56</f>
        <v>1831397.37</v>
      </c>
      <c r="M643" s="106">
        <f>หนองคาย!AJ56</f>
        <v>2849117.16</v>
      </c>
      <c r="N643" s="102"/>
      <c r="O643" s="102"/>
      <c r="P643" s="102"/>
      <c r="Q643" s="94">
        <f t="shared" si="21"/>
        <v>-1017719.79</v>
      </c>
      <c r="R643" s="95">
        <f t="shared" si="22"/>
        <v>535.49630701754393</v>
      </c>
    </row>
    <row r="644" spans="1:18" x14ac:dyDescent="0.35">
      <c r="A644" s="101">
        <v>5</v>
      </c>
      <c r="B644" s="102" t="s">
        <v>60</v>
      </c>
      <c r="C644" s="102" t="s">
        <v>434</v>
      </c>
      <c r="D644" s="102" t="s">
        <v>88</v>
      </c>
      <c r="E644" s="102" t="s">
        <v>435</v>
      </c>
      <c r="F644" s="102" t="s">
        <v>178</v>
      </c>
      <c r="G644" s="102" t="s">
        <v>1067</v>
      </c>
      <c r="H644" s="103">
        <v>2566</v>
      </c>
      <c r="I644" s="101">
        <v>2</v>
      </c>
      <c r="J644" s="104">
        <f>หนองคาย!F57</f>
        <v>309860.53000000003</v>
      </c>
      <c r="K644" s="118">
        <f>หนองคาย!AH57</f>
        <v>323794.47000000003</v>
      </c>
      <c r="L644" s="106">
        <f>หนองคาย!AI57</f>
        <v>1818907.63</v>
      </c>
      <c r="M644" s="106">
        <f>หนองคาย!AJ57</f>
        <v>2911673.76</v>
      </c>
      <c r="N644" s="102"/>
      <c r="O644" s="102"/>
      <c r="P644" s="102"/>
      <c r="Q644" s="94">
        <f t="shared" si="21"/>
        <v>-1092766.1299999999</v>
      </c>
      <c r="R644" s="95">
        <f t="shared" si="22"/>
        <v>708.84942712392819</v>
      </c>
    </row>
    <row r="645" spans="1:18" x14ac:dyDescent="0.35">
      <c r="A645" s="101">
        <v>6</v>
      </c>
      <c r="B645" s="102" t="s">
        <v>60</v>
      </c>
      <c r="C645" s="102" t="s">
        <v>434</v>
      </c>
      <c r="D645" s="102" t="s">
        <v>88</v>
      </c>
      <c r="E645" s="102" t="s">
        <v>435</v>
      </c>
      <c r="F645" s="102" t="s">
        <v>178</v>
      </c>
      <c r="G645" s="102" t="s">
        <v>1068</v>
      </c>
      <c r="H645" s="103">
        <v>951</v>
      </c>
      <c r="I645" s="101">
        <v>1</v>
      </c>
      <c r="J645" s="104">
        <f>หนองคาย!F58</f>
        <v>178330.56</v>
      </c>
      <c r="K645" s="118">
        <f>หนองคาย!AH58</f>
        <v>197840.26</v>
      </c>
      <c r="L645" s="106">
        <f>หนองคาย!AI58</f>
        <v>968938.16999999993</v>
      </c>
      <c r="M645" s="106">
        <f>หนองคาย!AJ58</f>
        <v>1769390.96</v>
      </c>
      <c r="N645" s="102"/>
      <c r="O645" s="102"/>
      <c r="P645" s="102"/>
      <c r="Q645" s="94">
        <f t="shared" si="21"/>
        <v>-800452.79</v>
      </c>
      <c r="R645" s="95">
        <f t="shared" si="22"/>
        <v>1018.862429022082</v>
      </c>
    </row>
    <row r="646" spans="1:18" x14ac:dyDescent="0.35">
      <c r="A646" s="101">
        <v>7</v>
      </c>
      <c r="B646" s="102" t="s">
        <v>60</v>
      </c>
      <c r="C646" s="102" t="s">
        <v>434</v>
      </c>
      <c r="D646" s="102" t="s">
        <v>88</v>
      </c>
      <c r="E646" s="102" t="s">
        <v>435</v>
      </c>
      <c r="F646" s="102" t="s">
        <v>178</v>
      </c>
      <c r="G646" s="102" t="s">
        <v>1069</v>
      </c>
      <c r="H646" s="103">
        <v>2045</v>
      </c>
      <c r="I646" s="101">
        <v>2</v>
      </c>
      <c r="J646" s="104">
        <f>หนองคาย!F59</f>
        <v>427867.79</v>
      </c>
      <c r="K646" s="118">
        <f>หนองคาย!AH59</f>
        <v>426224.89999999997</v>
      </c>
      <c r="L646" s="106">
        <f>หนองคาย!AI59</f>
        <v>1397958.3</v>
      </c>
      <c r="M646" s="106">
        <f>หนองคาย!AJ59</f>
        <v>2661372.66</v>
      </c>
      <c r="N646" s="102"/>
      <c r="O646" s="102"/>
      <c r="P646" s="102"/>
      <c r="Q646" s="94">
        <f t="shared" si="21"/>
        <v>-1263414.3600000001</v>
      </c>
      <c r="R646" s="95">
        <f t="shared" si="22"/>
        <v>683.59819070904643</v>
      </c>
    </row>
    <row r="647" spans="1:18" s="113" customFormat="1" x14ac:dyDescent="0.35">
      <c r="A647" s="107">
        <v>4</v>
      </c>
      <c r="B647" s="108" t="s">
        <v>60</v>
      </c>
      <c r="C647" s="108"/>
      <c r="D647" s="108"/>
      <c r="E647" s="108" t="s">
        <v>75</v>
      </c>
      <c r="F647" s="108"/>
      <c r="G647" s="108" t="s">
        <v>437</v>
      </c>
      <c r="H647" s="114">
        <f>SUM(H640:H646)</f>
        <v>13450</v>
      </c>
      <c r="I647" s="107"/>
      <c r="J647" s="110">
        <f>SUM(J640:J646)</f>
        <v>1757298.9300000002</v>
      </c>
      <c r="K647" s="110">
        <f>SUM(K640:K646)</f>
        <v>1837939.6099999999</v>
      </c>
      <c r="L647" s="110">
        <f>SUM(L640:L646)</f>
        <v>9790210.7600000016</v>
      </c>
      <c r="M647" s="110">
        <f>SUM(M640:M646)</f>
        <v>14741278.859999999</v>
      </c>
      <c r="N647" s="108">
        <v>6</v>
      </c>
      <c r="O647" s="108">
        <v>6</v>
      </c>
      <c r="P647" s="108">
        <f>N647-O647</f>
        <v>0</v>
      </c>
      <c r="Q647" s="111">
        <f t="shared" ref="Q647:Q710" si="24">L647-M647</f>
        <v>-4951068.0999999978</v>
      </c>
      <c r="R647" s="112">
        <f>L647/H647</f>
        <v>727.89671078066931</v>
      </c>
    </row>
    <row r="648" spans="1:18" x14ac:dyDescent="0.35">
      <c r="A648" s="101">
        <v>1</v>
      </c>
      <c r="B648" s="102" t="s">
        <v>60</v>
      </c>
      <c r="C648" s="102" t="s">
        <v>438</v>
      </c>
      <c r="D648" s="102" t="s">
        <v>95</v>
      </c>
      <c r="E648" s="102" t="s">
        <v>439</v>
      </c>
      <c r="F648" s="102" t="s">
        <v>208</v>
      </c>
      <c r="G648" s="102" t="s">
        <v>440</v>
      </c>
      <c r="H648" s="103"/>
      <c r="I648" s="101"/>
      <c r="J648" s="104"/>
      <c r="K648" s="105"/>
      <c r="L648" s="106"/>
      <c r="M648" s="106"/>
      <c r="N648" s="102"/>
      <c r="O648" s="102"/>
      <c r="P648" s="102"/>
    </row>
    <row r="649" spans="1:18" x14ac:dyDescent="0.35">
      <c r="A649" s="101">
        <v>2</v>
      </c>
      <c r="B649" s="102" t="s">
        <v>60</v>
      </c>
      <c r="C649" s="102" t="s">
        <v>438</v>
      </c>
      <c r="D649" s="102" t="s">
        <v>95</v>
      </c>
      <c r="E649" s="102" t="s">
        <v>439</v>
      </c>
      <c r="F649" s="102" t="s">
        <v>178</v>
      </c>
      <c r="G649" s="102" t="s">
        <v>1070</v>
      </c>
      <c r="H649" s="103">
        <v>3171</v>
      </c>
      <c r="I649" s="101">
        <v>3</v>
      </c>
      <c r="J649" s="104">
        <f>หนองคาย!F60</f>
        <v>546763.11</v>
      </c>
      <c r="K649" s="105">
        <f>หนองคาย!AH60</f>
        <v>563280.11</v>
      </c>
      <c r="L649" s="106">
        <f>หนองคาย!AI60</f>
        <v>1812672.8</v>
      </c>
      <c r="M649" s="106">
        <f>หนองคาย!AJ60</f>
        <v>1566164.23</v>
      </c>
      <c r="N649" s="102"/>
      <c r="O649" s="102"/>
      <c r="P649" s="102"/>
      <c r="Q649" s="94">
        <f t="shared" si="24"/>
        <v>246508.57000000007</v>
      </c>
      <c r="R649" s="95">
        <f t="shared" ref="R649:R710" si="25">L649/H649</f>
        <v>571.64074424471778</v>
      </c>
    </row>
    <row r="650" spans="1:18" x14ac:dyDescent="0.35">
      <c r="A650" s="101">
        <v>3</v>
      </c>
      <c r="B650" s="102" t="s">
        <v>60</v>
      </c>
      <c r="C650" s="102" t="s">
        <v>438</v>
      </c>
      <c r="D650" s="102" t="s">
        <v>95</v>
      </c>
      <c r="E650" s="102" t="s">
        <v>439</v>
      </c>
      <c r="F650" s="102" t="s">
        <v>178</v>
      </c>
      <c r="G650" s="102" t="s">
        <v>1071</v>
      </c>
      <c r="H650" s="103">
        <v>4975</v>
      </c>
      <c r="I650" s="101">
        <v>4</v>
      </c>
      <c r="J650" s="104">
        <f>หนองคาย!F61</f>
        <v>31901.74</v>
      </c>
      <c r="K650" s="105">
        <f>หนองคาย!AH61</f>
        <v>50122.350000000006</v>
      </c>
      <c r="L650" s="106">
        <f>หนองคาย!AI61</f>
        <v>1797622.3399999999</v>
      </c>
      <c r="M650" s="106">
        <f>หนองคาย!AJ61</f>
        <v>1870634.75</v>
      </c>
      <c r="N650" s="102"/>
      <c r="O650" s="102"/>
      <c r="P650" s="102"/>
      <c r="Q650" s="94">
        <f t="shared" si="24"/>
        <v>-73012.410000000149</v>
      </c>
      <c r="R650" s="95">
        <f t="shared" si="25"/>
        <v>361.33112361809043</v>
      </c>
    </row>
    <row r="651" spans="1:18" x14ac:dyDescent="0.35">
      <c r="A651" s="101">
        <v>4</v>
      </c>
      <c r="B651" s="102" t="s">
        <v>60</v>
      </c>
      <c r="C651" s="102" t="s">
        <v>438</v>
      </c>
      <c r="D651" s="102" t="s">
        <v>95</v>
      </c>
      <c r="E651" s="102" t="s">
        <v>439</v>
      </c>
      <c r="F651" s="102" t="s">
        <v>178</v>
      </c>
      <c r="G651" s="102" t="s">
        <v>1072</v>
      </c>
      <c r="H651" s="103">
        <v>2674</v>
      </c>
      <c r="I651" s="101">
        <v>2</v>
      </c>
      <c r="J651" s="104">
        <f>หนองคาย!F62</f>
        <v>550920.91</v>
      </c>
      <c r="K651" s="105">
        <f>หนองคาย!AH62</f>
        <v>566540.21000000008</v>
      </c>
      <c r="L651" s="106">
        <f>หนองคาย!AI62</f>
        <v>1808051.62</v>
      </c>
      <c r="M651" s="106">
        <f>หนองคาย!AJ62</f>
        <v>1543635.5299999998</v>
      </c>
      <c r="N651" s="102"/>
      <c r="O651" s="102"/>
      <c r="P651" s="102"/>
      <c r="Q651" s="94">
        <f t="shared" si="24"/>
        <v>264416.09000000032</v>
      </c>
      <c r="R651" s="95">
        <f t="shared" si="25"/>
        <v>676.15991772625284</v>
      </c>
    </row>
    <row r="652" spans="1:18" x14ac:dyDescent="0.35">
      <c r="A652" s="101">
        <v>5</v>
      </c>
      <c r="B652" s="102" t="s">
        <v>60</v>
      </c>
      <c r="C652" s="102" t="s">
        <v>438</v>
      </c>
      <c r="D652" s="102" t="s">
        <v>95</v>
      </c>
      <c r="E652" s="102" t="s">
        <v>439</v>
      </c>
      <c r="F652" s="102" t="s">
        <v>178</v>
      </c>
      <c r="G652" s="102" t="s">
        <v>1073</v>
      </c>
      <c r="H652" s="103">
        <v>3165</v>
      </c>
      <c r="I652" s="101">
        <v>3</v>
      </c>
      <c r="J652" s="104">
        <f>หนองคาย!F63</f>
        <v>344647.38</v>
      </c>
      <c r="K652" s="105">
        <f>หนองคาย!AH63</f>
        <v>397752.03</v>
      </c>
      <c r="L652" s="106">
        <f>หนองคาย!AI63</f>
        <v>2772239.65</v>
      </c>
      <c r="M652" s="106">
        <f>หนองคาย!AJ63</f>
        <v>2399407.69</v>
      </c>
      <c r="N652" s="102"/>
      <c r="O652" s="102"/>
      <c r="P652" s="102"/>
      <c r="Q652" s="94">
        <f t="shared" si="24"/>
        <v>372831.95999999996</v>
      </c>
      <c r="R652" s="95">
        <f t="shared" si="25"/>
        <v>875.905102685624</v>
      </c>
    </row>
    <row r="653" spans="1:18" x14ac:dyDescent="0.35">
      <c r="A653" s="101">
        <v>6</v>
      </c>
      <c r="B653" s="102" t="s">
        <v>60</v>
      </c>
      <c r="C653" s="102" t="s">
        <v>438</v>
      </c>
      <c r="D653" s="102" t="s">
        <v>95</v>
      </c>
      <c r="E653" s="102" t="s">
        <v>439</v>
      </c>
      <c r="F653" s="102" t="s">
        <v>178</v>
      </c>
      <c r="G653" s="102" t="s">
        <v>1074</v>
      </c>
      <c r="H653" s="103">
        <v>2202</v>
      </c>
      <c r="I653" s="101">
        <v>2</v>
      </c>
      <c r="J653" s="104">
        <f>หนองคาย!F64</f>
        <v>293738.37</v>
      </c>
      <c r="K653" s="105">
        <f>หนองคาย!AH64</f>
        <v>302949.88</v>
      </c>
      <c r="L653" s="106">
        <f>หนองคาย!AI64</f>
        <v>1357946.9100000001</v>
      </c>
      <c r="M653" s="106">
        <f>หนองคาย!AJ64</f>
        <v>1160905.3599999999</v>
      </c>
      <c r="N653" s="102"/>
      <c r="O653" s="102"/>
      <c r="P653" s="102"/>
      <c r="Q653" s="94">
        <f t="shared" si="24"/>
        <v>197041.55000000028</v>
      </c>
      <c r="R653" s="95">
        <f t="shared" si="25"/>
        <v>616.68797002724807</v>
      </c>
    </row>
    <row r="654" spans="1:18" s="113" customFormat="1" x14ac:dyDescent="0.35">
      <c r="A654" s="107">
        <v>5</v>
      </c>
      <c r="B654" s="108" t="s">
        <v>60</v>
      </c>
      <c r="C654" s="108"/>
      <c r="D654" s="108"/>
      <c r="E654" s="108" t="s">
        <v>75</v>
      </c>
      <c r="F654" s="108"/>
      <c r="G654" s="108" t="s">
        <v>441</v>
      </c>
      <c r="H654" s="114">
        <f>SUM(H648:H653)</f>
        <v>16187</v>
      </c>
      <c r="I654" s="107"/>
      <c r="J654" s="110">
        <f>SUM(J648:J653)</f>
        <v>1767971.5100000002</v>
      </c>
      <c r="K654" s="145">
        <f>SUM(K648:K653)</f>
        <v>1880644.58</v>
      </c>
      <c r="L654" s="110">
        <f>SUM(L648:L653)</f>
        <v>9548533.3200000003</v>
      </c>
      <c r="M654" s="110">
        <f>SUM(M648:M653)</f>
        <v>8540747.5599999987</v>
      </c>
      <c r="N654" s="108">
        <v>5</v>
      </c>
      <c r="O654" s="108">
        <v>5</v>
      </c>
      <c r="P654" s="108">
        <f>N654-O654</f>
        <v>0</v>
      </c>
      <c r="Q654" s="111">
        <f t="shared" si="24"/>
        <v>1007785.7600000016</v>
      </c>
      <c r="R654" s="112">
        <f>L654/H654</f>
        <v>589.88900475690366</v>
      </c>
    </row>
    <row r="655" spans="1:18" x14ac:dyDescent="0.35">
      <c r="A655" s="101">
        <v>1</v>
      </c>
      <c r="B655" s="102" t="s">
        <v>60</v>
      </c>
      <c r="C655" s="102" t="s">
        <v>442</v>
      </c>
      <c r="D655" s="102" t="s">
        <v>109</v>
      </c>
      <c r="E655" s="102" t="s">
        <v>443</v>
      </c>
      <c r="F655" s="102" t="s">
        <v>208</v>
      </c>
      <c r="G655" s="102" t="s">
        <v>444</v>
      </c>
      <c r="H655" s="103"/>
      <c r="I655" s="101"/>
      <c r="J655" s="104"/>
      <c r="K655" s="105"/>
      <c r="L655" s="106"/>
      <c r="M655" s="106"/>
      <c r="N655" s="102"/>
      <c r="O655" s="102"/>
      <c r="P655" s="102"/>
    </row>
    <row r="656" spans="1:18" x14ac:dyDescent="0.35">
      <c r="A656" s="101">
        <v>2</v>
      </c>
      <c r="B656" s="102" t="s">
        <v>60</v>
      </c>
      <c r="C656" s="102" t="s">
        <v>442</v>
      </c>
      <c r="D656" s="102" t="s">
        <v>109</v>
      </c>
      <c r="E656" s="102" t="s">
        <v>443</v>
      </c>
      <c r="F656" s="102" t="s">
        <v>178</v>
      </c>
      <c r="G656" s="102" t="s">
        <v>1075</v>
      </c>
      <c r="H656" s="103">
        <v>5571</v>
      </c>
      <c r="I656" s="101">
        <v>4</v>
      </c>
      <c r="J656" s="104">
        <f>หนองคาย!F65</f>
        <v>385602.12</v>
      </c>
      <c r="K656" s="105">
        <f>หนองคาย!AH65</f>
        <v>315315.74</v>
      </c>
      <c r="L656" s="106">
        <f>หนองคาย!AI65</f>
        <v>2002701.1099999999</v>
      </c>
      <c r="M656" s="106">
        <f>หนองคาย!AJ65</f>
        <v>2127526.62</v>
      </c>
      <c r="N656" s="102"/>
      <c r="O656" s="102"/>
      <c r="P656" s="102"/>
      <c r="Q656" s="94">
        <f t="shared" si="24"/>
        <v>-124825.51000000024</v>
      </c>
      <c r="R656" s="95">
        <f t="shared" si="25"/>
        <v>359.48682642254528</v>
      </c>
    </row>
    <row r="657" spans="1:18" x14ac:dyDescent="0.35">
      <c r="A657" s="101">
        <v>3</v>
      </c>
      <c r="B657" s="102" t="s">
        <v>60</v>
      </c>
      <c r="C657" s="102" t="s">
        <v>442</v>
      </c>
      <c r="D657" s="102" t="s">
        <v>109</v>
      </c>
      <c r="E657" s="102" t="s">
        <v>443</v>
      </c>
      <c r="F657" s="102" t="s">
        <v>178</v>
      </c>
      <c r="G657" s="102" t="s">
        <v>1076</v>
      </c>
      <c r="H657" s="103">
        <v>5124</v>
      </c>
      <c r="I657" s="101">
        <v>4</v>
      </c>
      <c r="J657" s="104">
        <f>หนองคาย!F66</f>
        <v>285076.46999999997</v>
      </c>
      <c r="K657" s="105">
        <f>หนองคาย!AH66</f>
        <v>272507.52999999997</v>
      </c>
      <c r="L657" s="106">
        <f>หนองคาย!AI66</f>
        <v>1744594.31</v>
      </c>
      <c r="M657" s="106">
        <f>หนองคาย!AJ66</f>
        <v>2026795.19</v>
      </c>
      <c r="N657" s="102"/>
      <c r="O657" s="102"/>
      <c r="P657" s="102"/>
      <c r="Q657" s="94">
        <f t="shared" si="24"/>
        <v>-282200.87999999989</v>
      </c>
      <c r="R657" s="95">
        <f t="shared" si="25"/>
        <v>340.47508001561283</v>
      </c>
    </row>
    <row r="658" spans="1:18" x14ac:dyDescent="0.35">
      <c r="A658" s="101">
        <v>4</v>
      </c>
      <c r="B658" s="102" t="s">
        <v>60</v>
      </c>
      <c r="C658" s="102" t="s">
        <v>442</v>
      </c>
      <c r="D658" s="102" t="s">
        <v>109</v>
      </c>
      <c r="E658" s="102" t="s">
        <v>443</v>
      </c>
      <c r="F658" s="102" t="s">
        <v>178</v>
      </c>
      <c r="G658" s="102" t="s">
        <v>1077</v>
      </c>
      <c r="H658" s="103">
        <v>7200</v>
      </c>
      <c r="I658" s="101">
        <v>5</v>
      </c>
      <c r="J658" s="104">
        <f>หนองคาย!F67</f>
        <v>510942.6</v>
      </c>
      <c r="K658" s="105">
        <f>หนองคาย!AH67</f>
        <v>503124.05999999994</v>
      </c>
      <c r="L658" s="106">
        <f>หนองคาย!AI67</f>
        <v>1524151.17</v>
      </c>
      <c r="M658" s="106">
        <f>หนองคาย!AJ67</f>
        <v>1450996.11</v>
      </c>
      <c r="N658" s="102"/>
      <c r="O658" s="102"/>
      <c r="P658" s="102"/>
      <c r="Q658" s="94">
        <f t="shared" si="24"/>
        <v>73155.059999999823</v>
      </c>
      <c r="R658" s="95">
        <f t="shared" si="25"/>
        <v>211.68766249999999</v>
      </c>
    </row>
    <row r="659" spans="1:18" s="113" customFormat="1" x14ac:dyDescent="0.35">
      <c r="A659" s="107">
        <v>6</v>
      </c>
      <c r="B659" s="108" t="s">
        <v>60</v>
      </c>
      <c r="C659" s="108"/>
      <c r="D659" s="108"/>
      <c r="E659" s="108" t="s">
        <v>75</v>
      </c>
      <c r="F659" s="108"/>
      <c r="G659" s="108" t="s">
        <v>445</v>
      </c>
      <c r="H659" s="114">
        <f>SUM(H656:H658)</f>
        <v>17895</v>
      </c>
      <c r="I659" s="107"/>
      <c r="J659" s="110">
        <f>SUM(J655:J658)</f>
        <v>1181621.19</v>
      </c>
      <c r="K659" s="110">
        <f>SUM(K655:K658)</f>
        <v>1090947.33</v>
      </c>
      <c r="L659" s="110">
        <f>SUM(L655:L658)</f>
        <v>5271446.59</v>
      </c>
      <c r="M659" s="110">
        <f>SUM(M655:M658)</f>
        <v>5605317.9199999999</v>
      </c>
      <c r="N659" s="108">
        <v>3</v>
      </c>
      <c r="O659" s="108">
        <v>3</v>
      </c>
      <c r="P659" s="108">
        <f>N659-O659</f>
        <v>0</v>
      </c>
      <c r="Q659" s="111">
        <f t="shared" si="24"/>
        <v>-333871.33000000007</v>
      </c>
      <c r="R659" s="112">
        <f>L659/H659</f>
        <v>294.57650684548759</v>
      </c>
    </row>
    <row r="660" spans="1:18" x14ac:dyDescent="0.35">
      <c r="A660" s="101">
        <v>1</v>
      </c>
      <c r="B660" s="102" t="s">
        <v>60</v>
      </c>
      <c r="C660" s="102" t="s">
        <v>446</v>
      </c>
      <c r="D660" s="102" t="s">
        <v>123</v>
      </c>
      <c r="E660" s="102" t="s">
        <v>447</v>
      </c>
      <c r="F660" s="102" t="s">
        <v>208</v>
      </c>
      <c r="G660" s="102" t="s">
        <v>448</v>
      </c>
      <c r="H660" s="103"/>
      <c r="I660" s="101"/>
      <c r="J660" s="104"/>
      <c r="K660" s="105"/>
      <c r="L660" s="106"/>
      <c r="M660" s="106"/>
      <c r="N660" s="102"/>
      <c r="O660" s="102"/>
      <c r="P660" s="102"/>
    </row>
    <row r="661" spans="1:18" x14ac:dyDescent="0.35">
      <c r="A661" s="101">
        <v>2</v>
      </c>
      <c r="B661" s="102" t="s">
        <v>60</v>
      </c>
      <c r="C661" s="102" t="s">
        <v>446</v>
      </c>
      <c r="D661" s="102" t="s">
        <v>123</v>
      </c>
      <c r="E661" s="102" t="s">
        <v>447</v>
      </c>
      <c r="F661" s="102" t="s">
        <v>178</v>
      </c>
      <c r="G661" s="102" t="s">
        <v>1078</v>
      </c>
      <c r="H661" s="103">
        <v>6642</v>
      </c>
      <c r="I661" s="101">
        <v>5</v>
      </c>
      <c r="J661" s="104">
        <f>หนองคาย!F68</f>
        <v>583827.77</v>
      </c>
      <c r="K661" s="105">
        <f>หนองคาย!AH68</f>
        <v>609664.52</v>
      </c>
      <c r="L661" s="106">
        <f>หนองคาย!AI68</f>
        <v>2447468.75</v>
      </c>
      <c r="M661" s="106">
        <f>หนองคาย!AJ68</f>
        <v>2054706.66</v>
      </c>
      <c r="N661" s="102"/>
      <c r="O661" s="102"/>
      <c r="P661" s="102"/>
      <c r="Q661" s="94">
        <f t="shared" si="24"/>
        <v>392762.09000000008</v>
      </c>
      <c r="R661" s="95">
        <f t="shared" si="25"/>
        <v>368.48370219813307</v>
      </c>
    </row>
    <row r="662" spans="1:18" x14ac:dyDescent="0.35">
      <c r="A662" s="101">
        <v>3</v>
      </c>
      <c r="B662" s="102" t="s">
        <v>60</v>
      </c>
      <c r="C662" s="102" t="s">
        <v>446</v>
      </c>
      <c r="D662" s="102" t="s">
        <v>123</v>
      </c>
      <c r="E662" s="102" t="s">
        <v>447</v>
      </c>
      <c r="F662" s="102" t="s">
        <v>178</v>
      </c>
      <c r="G662" s="102" t="s">
        <v>1079</v>
      </c>
      <c r="H662" s="103">
        <v>3199</v>
      </c>
      <c r="I662" s="101">
        <v>3</v>
      </c>
      <c r="J662" s="104">
        <f>หนองคาย!F69</f>
        <v>428430.02</v>
      </c>
      <c r="K662" s="105">
        <f>หนองคาย!AH69</f>
        <v>438785.36000000004</v>
      </c>
      <c r="L662" s="106">
        <f>หนองคาย!AI69</f>
        <v>1589685.77</v>
      </c>
      <c r="M662" s="106">
        <f>หนองคาย!AJ69</f>
        <v>1312602.8599999999</v>
      </c>
      <c r="N662" s="102"/>
      <c r="O662" s="102"/>
      <c r="P662" s="102"/>
      <c r="Q662" s="94">
        <f t="shared" si="24"/>
        <v>277082.91000000015</v>
      </c>
      <c r="R662" s="95">
        <f t="shared" si="25"/>
        <v>496.93209440450141</v>
      </c>
    </row>
    <row r="663" spans="1:18" x14ac:dyDescent="0.35">
      <c r="A663" s="101">
        <v>4</v>
      </c>
      <c r="B663" s="102" t="s">
        <v>60</v>
      </c>
      <c r="C663" s="102" t="s">
        <v>446</v>
      </c>
      <c r="D663" s="102" t="s">
        <v>123</v>
      </c>
      <c r="E663" s="102" t="s">
        <v>447</v>
      </c>
      <c r="F663" s="102" t="s">
        <v>178</v>
      </c>
      <c r="G663" s="102" t="s">
        <v>1080</v>
      </c>
      <c r="H663" s="103">
        <v>5644</v>
      </c>
      <c r="I663" s="101">
        <v>4</v>
      </c>
      <c r="J663" s="104">
        <f>หนองคาย!F70</f>
        <v>513079.28</v>
      </c>
      <c r="K663" s="105">
        <f>หนองคาย!AH70</f>
        <v>560906.21000000008</v>
      </c>
      <c r="L663" s="106">
        <f>หนองคาย!AI70</f>
        <v>3183590.0599999996</v>
      </c>
      <c r="M663" s="106">
        <f>หนองคาย!AJ70</f>
        <v>2579914.8499999996</v>
      </c>
      <c r="N663" s="102"/>
      <c r="O663" s="102"/>
      <c r="P663" s="102"/>
      <c r="Q663" s="94">
        <f t="shared" si="24"/>
        <v>603675.21</v>
      </c>
      <c r="R663" s="95">
        <f t="shared" si="25"/>
        <v>564.06627569099919</v>
      </c>
    </row>
    <row r="664" spans="1:18" x14ac:dyDescent="0.35">
      <c r="A664" s="101">
        <v>5</v>
      </c>
      <c r="B664" s="102" t="s">
        <v>60</v>
      </c>
      <c r="C664" s="102" t="s">
        <v>446</v>
      </c>
      <c r="D664" s="102" t="s">
        <v>123</v>
      </c>
      <c r="E664" s="102" t="s">
        <v>447</v>
      </c>
      <c r="F664" s="102" t="s">
        <v>178</v>
      </c>
      <c r="G664" s="102" t="s">
        <v>1081</v>
      </c>
      <c r="H664" s="103">
        <v>5464</v>
      </c>
      <c r="I664" s="101">
        <v>4</v>
      </c>
      <c r="J664" s="104">
        <f>หนองคาย!F71</f>
        <v>1669095.71</v>
      </c>
      <c r="K664" s="105">
        <f>หนองคาย!AH71</f>
        <v>1744458.71</v>
      </c>
      <c r="L664" s="106">
        <f>หนองคาย!AI71</f>
        <v>2227725.83</v>
      </c>
      <c r="M664" s="106">
        <f>หนองคาย!AJ71</f>
        <v>1848692.5</v>
      </c>
      <c r="N664" s="102"/>
      <c r="O664" s="102"/>
      <c r="P664" s="102"/>
      <c r="Q664" s="94">
        <f t="shared" si="24"/>
        <v>379033.33000000007</v>
      </c>
      <c r="R664" s="95">
        <f t="shared" si="25"/>
        <v>407.7097053440703</v>
      </c>
    </row>
    <row r="665" spans="1:18" x14ac:dyDescent="0.35">
      <c r="A665" s="101">
        <v>6</v>
      </c>
      <c r="B665" s="102" t="s">
        <v>60</v>
      </c>
      <c r="C665" s="102" t="s">
        <v>446</v>
      </c>
      <c r="D665" s="102" t="s">
        <v>123</v>
      </c>
      <c r="E665" s="102" t="s">
        <v>447</v>
      </c>
      <c r="F665" s="102" t="s">
        <v>178</v>
      </c>
      <c r="G665" s="102" t="s">
        <v>1082</v>
      </c>
      <c r="H665" s="103">
        <v>10050</v>
      </c>
      <c r="I665" s="101">
        <v>5</v>
      </c>
      <c r="J665" s="104">
        <f>หนองคาย!F72</f>
        <v>1229810.3899999999</v>
      </c>
      <c r="K665" s="105">
        <f>หนองคาย!AH72</f>
        <v>1219205.0999999999</v>
      </c>
      <c r="L665" s="106">
        <f>หนองคาย!AI72</f>
        <v>3856785.44</v>
      </c>
      <c r="M665" s="106">
        <f>หนองคาย!AJ72</f>
        <v>3437186.93</v>
      </c>
      <c r="N665" s="102"/>
      <c r="O665" s="102"/>
      <c r="P665" s="102"/>
      <c r="Q665" s="94">
        <f t="shared" si="24"/>
        <v>419598.50999999978</v>
      </c>
      <c r="R665" s="95">
        <f t="shared" si="25"/>
        <v>383.75974527363184</v>
      </c>
    </row>
    <row r="666" spans="1:18" x14ac:dyDescent="0.35">
      <c r="A666" s="101">
        <v>7</v>
      </c>
      <c r="B666" s="102" t="s">
        <v>60</v>
      </c>
      <c r="C666" s="102" t="s">
        <v>446</v>
      </c>
      <c r="D666" s="102" t="s">
        <v>123</v>
      </c>
      <c r="E666" s="102" t="s">
        <v>447</v>
      </c>
      <c r="F666" s="102" t="s">
        <v>178</v>
      </c>
      <c r="G666" s="102" t="s">
        <v>1083</v>
      </c>
      <c r="H666" s="103">
        <v>2842</v>
      </c>
      <c r="I666" s="101">
        <v>2</v>
      </c>
      <c r="J666" s="104">
        <f>หนองคาย!F73</f>
        <v>323037.48</v>
      </c>
      <c r="K666" s="105">
        <f>หนองคาย!AH73</f>
        <v>333455.75</v>
      </c>
      <c r="L666" s="106">
        <f>หนองคาย!AI73</f>
        <v>1170618.08</v>
      </c>
      <c r="M666" s="106">
        <f>หนองคาย!AJ73</f>
        <v>1435687.73</v>
      </c>
      <c r="N666" s="102"/>
      <c r="O666" s="102"/>
      <c r="P666" s="102"/>
      <c r="Q666" s="94">
        <f t="shared" si="24"/>
        <v>-265069.64999999991</v>
      </c>
      <c r="R666" s="95">
        <f t="shared" si="25"/>
        <v>411.89939479239973</v>
      </c>
    </row>
    <row r="667" spans="1:18" x14ac:dyDescent="0.35">
      <c r="A667" s="101">
        <v>8</v>
      </c>
      <c r="B667" s="102" t="s">
        <v>60</v>
      </c>
      <c r="C667" s="102" t="s">
        <v>446</v>
      </c>
      <c r="D667" s="102" t="s">
        <v>123</v>
      </c>
      <c r="E667" s="102" t="s">
        <v>447</v>
      </c>
      <c r="F667" s="102" t="s">
        <v>178</v>
      </c>
      <c r="G667" s="102" t="s">
        <v>1084</v>
      </c>
      <c r="H667" s="103">
        <v>3136</v>
      </c>
      <c r="I667" s="101">
        <v>3</v>
      </c>
      <c r="J667" s="104">
        <f>หนองคาย!F74</f>
        <v>91443.1</v>
      </c>
      <c r="K667" s="105">
        <f>หนองคาย!AH74</f>
        <v>97695.58</v>
      </c>
      <c r="L667" s="106">
        <f>หนองคาย!AI74</f>
        <v>1491318.8399999999</v>
      </c>
      <c r="M667" s="106">
        <f>หนองคาย!AJ74</f>
        <v>1184018.9400000002</v>
      </c>
      <c r="N667" s="102"/>
      <c r="O667" s="102"/>
      <c r="P667" s="102"/>
      <c r="Q667" s="94">
        <f t="shared" si="24"/>
        <v>307299.89999999967</v>
      </c>
      <c r="R667" s="95">
        <f t="shared" si="25"/>
        <v>475.54809948979585</v>
      </c>
    </row>
    <row r="668" spans="1:18" s="113" customFormat="1" x14ac:dyDescent="0.35">
      <c r="A668" s="107">
        <v>7</v>
      </c>
      <c r="B668" s="108" t="s">
        <v>60</v>
      </c>
      <c r="C668" s="108"/>
      <c r="D668" s="108"/>
      <c r="E668" s="108" t="s">
        <v>75</v>
      </c>
      <c r="F668" s="108"/>
      <c r="G668" s="108" t="s">
        <v>449</v>
      </c>
      <c r="H668" s="114">
        <f>SUM(H661:H667)</f>
        <v>36977</v>
      </c>
      <c r="I668" s="107"/>
      <c r="J668" s="110">
        <f>SUM(J660:J667)</f>
        <v>4838723.75</v>
      </c>
      <c r="K668" s="110">
        <f>SUM(K660:K667)</f>
        <v>5004171.2300000004</v>
      </c>
      <c r="L668" s="110">
        <f>SUM(L660:L667)</f>
        <v>15967192.77</v>
      </c>
      <c r="M668" s="110">
        <f>SUM(M660:M667)</f>
        <v>13852810.469999999</v>
      </c>
      <c r="N668" s="108">
        <v>7</v>
      </c>
      <c r="O668" s="108">
        <v>7</v>
      </c>
      <c r="P668" s="108">
        <f>N668-O668</f>
        <v>0</v>
      </c>
      <c r="Q668" s="111">
        <f t="shared" si="24"/>
        <v>2114382.3000000007</v>
      </c>
      <c r="R668" s="112">
        <f>L668/H668</f>
        <v>431.81417556859668</v>
      </c>
    </row>
    <row r="669" spans="1:18" x14ac:dyDescent="0.35">
      <c r="A669" s="101">
        <v>1</v>
      </c>
      <c r="B669" s="102" t="s">
        <v>60</v>
      </c>
      <c r="C669" s="102" t="s">
        <v>450</v>
      </c>
      <c r="D669" s="102" t="s">
        <v>128</v>
      </c>
      <c r="E669" s="102" t="s">
        <v>451</v>
      </c>
      <c r="F669" s="102" t="s">
        <v>208</v>
      </c>
      <c r="G669" s="102" t="s">
        <v>452</v>
      </c>
      <c r="H669" s="103"/>
      <c r="I669" s="101"/>
      <c r="J669" s="104"/>
      <c r="K669" s="105"/>
      <c r="L669" s="106"/>
      <c r="M669" s="106"/>
      <c r="N669" s="102"/>
      <c r="O669" s="102"/>
      <c r="P669" s="102"/>
    </row>
    <row r="670" spans="1:18" x14ac:dyDescent="0.35">
      <c r="A670" s="101">
        <v>2</v>
      </c>
      <c r="B670" s="102" t="s">
        <v>60</v>
      </c>
      <c r="C670" s="102" t="s">
        <v>450</v>
      </c>
      <c r="D670" s="102" t="s">
        <v>128</v>
      </c>
      <c r="E670" s="102" t="s">
        <v>451</v>
      </c>
      <c r="F670" s="102" t="s">
        <v>178</v>
      </c>
      <c r="G670" s="102" t="s">
        <v>1085</v>
      </c>
      <c r="H670" s="103">
        <v>5261</v>
      </c>
      <c r="I670" s="101">
        <v>4</v>
      </c>
      <c r="J670" s="104">
        <f>หนองคาย!F75</f>
        <v>784980.07</v>
      </c>
      <c r="K670" s="105">
        <f>หนองคาย!AH75</f>
        <v>796121.8899999999</v>
      </c>
      <c r="L670" s="106">
        <f>หนองคาย!AI75</f>
        <v>2776548.59</v>
      </c>
      <c r="M670" s="106">
        <f>หนองคาย!AJ75</f>
        <v>2205655.61</v>
      </c>
      <c r="N670" s="102"/>
      <c r="O670" s="102"/>
      <c r="P670" s="102"/>
      <c r="Q670" s="94">
        <f t="shared" si="24"/>
        <v>570892.98</v>
      </c>
      <c r="R670" s="95">
        <f t="shared" si="25"/>
        <v>527.76061395172019</v>
      </c>
    </row>
    <row r="671" spans="1:18" x14ac:dyDescent="0.35">
      <c r="A671" s="101">
        <v>3</v>
      </c>
      <c r="B671" s="102" t="s">
        <v>60</v>
      </c>
      <c r="C671" s="102" t="s">
        <v>450</v>
      </c>
      <c r="D671" s="102" t="s">
        <v>128</v>
      </c>
      <c r="E671" s="102" t="s">
        <v>451</v>
      </c>
      <c r="F671" s="102" t="s">
        <v>178</v>
      </c>
      <c r="G671" s="102" t="s">
        <v>1086</v>
      </c>
      <c r="H671" s="103">
        <v>6578</v>
      </c>
      <c r="I671" s="101">
        <v>5</v>
      </c>
      <c r="J671" s="104">
        <f>หนองคาย!F76</f>
        <v>1402095.85</v>
      </c>
      <c r="K671" s="105">
        <f>หนองคาย!AH76</f>
        <v>1437903.4700000002</v>
      </c>
      <c r="L671" s="106">
        <f>หนองคาย!AI76</f>
        <v>3441490.4299999997</v>
      </c>
      <c r="M671" s="106">
        <f>หนองคาย!AJ76</f>
        <v>2374653.9900000002</v>
      </c>
      <c r="N671" s="102"/>
      <c r="O671" s="102"/>
      <c r="P671" s="102"/>
      <c r="Q671" s="94">
        <f t="shared" si="24"/>
        <v>1066836.4399999995</v>
      </c>
      <c r="R671" s="95">
        <f t="shared" si="25"/>
        <v>523.18188355123129</v>
      </c>
    </row>
    <row r="672" spans="1:18" x14ac:dyDescent="0.35">
      <c r="A672" s="101">
        <v>4</v>
      </c>
      <c r="B672" s="102" t="s">
        <v>60</v>
      </c>
      <c r="C672" s="102" t="s">
        <v>450</v>
      </c>
      <c r="D672" s="102" t="s">
        <v>128</v>
      </c>
      <c r="E672" s="102" t="s">
        <v>451</v>
      </c>
      <c r="F672" s="102" t="s">
        <v>178</v>
      </c>
      <c r="G672" s="102" t="s">
        <v>1087</v>
      </c>
      <c r="H672" s="103">
        <v>2647</v>
      </c>
      <c r="I672" s="101">
        <v>2</v>
      </c>
      <c r="J672" s="104">
        <f>หนองคาย!F77</f>
        <v>366981.34</v>
      </c>
      <c r="K672" s="105">
        <f>หนองคาย!AH77</f>
        <v>378497.44</v>
      </c>
      <c r="L672" s="106">
        <f>หนองคาย!AI77</f>
        <v>1816242.11</v>
      </c>
      <c r="M672" s="106">
        <f>หนองคาย!AJ77</f>
        <v>1459609.04</v>
      </c>
      <c r="N672" s="102"/>
      <c r="O672" s="102"/>
      <c r="P672" s="102"/>
      <c r="Q672" s="94">
        <f t="shared" si="24"/>
        <v>356633.07000000007</v>
      </c>
      <c r="R672" s="95">
        <f t="shared" si="25"/>
        <v>686.15115602568949</v>
      </c>
    </row>
    <row r="673" spans="1:18" x14ac:dyDescent="0.35">
      <c r="A673" s="101">
        <v>5</v>
      </c>
      <c r="B673" s="102" t="s">
        <v>60</v>
      </c>
      <c r="C673" s="102" t="s">
        <v>450</v>
      </c>
      <c r="D673" s="102" t="s">
        <v>128</v>
      </c>
      <c r="E673" s="102" t="s">
        <v>451</v>
      </c>
      <c r="F673" s="102" t="s">
        <v>178</v>
      </c>
      <c r="G673" s="102" t="s">
        <v>1088</v>
      </c>
      <c r="H673" s="103">
        <v>5060</v>
      </c>
      <c r="I673" s="101">
        <v>4</v>
      </c>
      <c r="J673" s="104">
        <f>หนองคาย!F78</f>
        <v>965421.52</v>
      </c>
      <c r="K673" s="105">
        <f>หนองคาย!AH78</f>
        <v>1033070.35</v>
      </c>
      <c r="L673" s="106">
        <f>หนองคาย!AI78</f>
        <v>3081567.62</v>
      </c>
      <c r="M673" s="106">
        <f>หนองคาย!AJ78</f>
        <v>2545249.31</v>
      </c>
      <c r="N673" s="102"/>
      <c r="O673" s="102"/>
      <c r="P673" s="102"/>
      <c r="Q673" s="94">
        <f t="shared" si="24"/>
        <v>536318.31000000006</v>
      </c>
      <c r="R673" s="95">
        <f t="shared" si="25"/>
        <v>609.0054584980237</v>
      </c>
    </row>
    <row r="674" spans="1:18" x14ac:dyDescent="0.35">
      <c r="A674" s="101">
        <v>6</v>
      </c>
      <c r="B674" s="102" t="s">
        <v>60</v>
      </c>
      <c r="C674" s="102" t="s">
        <v>450</v>
      </c>
      <c r="D674" s="102" t="s">
        <v>128</v>
      </c>
      <c r="E674" s="102" t="s">
        <v>451</v>
      </c>
      <c r="F674" s="102" t="s">
        <v>178</v>
      </c>
      <c r="G674" s="102" t="s">
        <v>1089</v>
      </c>
      <c r="H674" s="103">
        <v>4419</v>
      </c>
      <c r="I674" s="101">
        <v>3</v>
      </c>
      <c r="J674" s="104">
        <f>หนองคาย!F79</f>
        <v>1273959.8400000001</v>
      </c>
      <c r="K674" s="105">
        <f>หนองคาย!AH79</f>
        <v>1313294.3900000001</v>
      </c>
      <c r="L674" s="106">
        <f>หนองคาย!AI79</f>
        <v>3023777.33</v>
      </c>
      <c r="M674" s="106">
        <f>หนองคาย!AJ79</f>
        <v>3458628.7800000003</v>
      </c>
      <c r="N674" s="102"/>
      <c r="O674" s="102"/>
      <c r="P674" s="102"/>
      <c r="Q674" s="94">
        <f t="shared" si="24"/>
        <v>-434851.45000000019</v>
      </c>
      <c r="R674" s="95">
        <f t="shared" si="25"/>
        <v>684.26732971260469</v>
      </c>
    </row>
    <row r="675" spans="1:18" x14ac:dyDescent="0.35">
      <c r="A675" s="101">
        <v>7</v>
      </c>
      <c r="B675" s="102" t="s">
        <v>60</v>
      </c>
      <c r="C675" s="102" t="s">
        <v>450</v>
      </c>
      <c r="D675" s="102" t="s">
        <v>128</v>
      </c>
      <c r="E675" s="102" t="s">
        <v>451</v>
      </c>
      <c r="F675" s="102" t="s">
        <v>178</v>
      </c>
      <c r="G675" s="102" t="s">
        <v>1090</v>
      </c>
      <c r="H675" s="103">
        <v>4269</v>
      </c>
      <c r="I675" s="101">
        <v>3</v>
      </c>
      <c r="J675" s="104">
        <f>หนองคาย!F80</f>
        <v>656488.32999999996</v>
      </c>
      <c r="K675" s="105">
        <f>หนองคาย!AH80</f>
        <v>673964.08</v>
      </c>
      <c r="L675" s="106">
        <f>หนองคาย!AI80</f>
        <v>1767251.66</v>
      </c>
      <c r="M675" s="106">
        <f>หนองคาย!AJ80</f>
        <v>1449423.15</v>
      </c>
      <c r="N675" s="102"/>
      <c r="O675" s="102"/>
      <c r="P675" s="102"/>
      <c r="Q675" s="94">
        <f t="shared" si="24"/>
        <v>317828.51</v>
      </c>
      <c r="R675" s="95">
        <f t="shared" si="25"/>
        <v>413.97321620988521</v>
      </c>
    </row>
    <row r="676" spans="1:18" s="113" customFormat="1" x14ac:dyDescent="0.35">
      <c r="A676" s="107">
        <v>8</v>
      </c>
      <c r="B676" s="108" t="s">
        <v>60</v>
      </c>
      <c r="C676" s="108"/>
      <c r="D676" s="108"/>
      <c r="E676" s="108" t="s">
        <v>75</v>
      </c>
      <c r="F676" s="108"/>
      <c r="G676" s="108" t="s">
        <v>453</v>
      </c>
      <c r="H676" s="114">
        <f>SUM(H670:H675)</f>
        <v>28234</v>
      </c>
      <c r="I676" s="107"/>
      <c r="J676" s="110">
        <f>SUM(J669:J675)</f>
        <v>5449926.9500000002</v>
      </c>
      <c r="K676" s="110">
        <f>SUM(K669:K675)</f>
        <v>5632851.620000001</v>
      </c>
      <c r="L676" s="110">
        <f>SUM(L669:L675)</f>
        <v>15906877.74</v>
      </c>
      <c r="M676" s="110">
        <f>SUM(M669:M675)</f>
        <v>13493219.880000001</v>
      </c>
      <c r="N676" s="108">
        <v>6</v>
      </c>
      <c r="O676" s="108">
        <v>6</v>
      </c>
      <c r="P676" s="108">
        <f>N676-O676</f>
        <v>0</v>
      </c>
      <c r="Q676" s="111">
        <f t="shared" si="24"/>
        <v>2413657.8599999994</v>
      </c>
      <c r="R676" s="112">
        <f>L676/H676</f>
        <v>563.39440886873979</v>
      </c>
    </row>
    <row r="677" spans="1:18" x14ac:dyDescent="0.35">
      <c r="A677" s="101">
        <v>1</v>
      </c>
      <c r="B677" s="102" t="s">
        <v>60</v>
      </c>
      <c r="C677" s="102" t="s">
        <v>454</v>
      </c>
      <c r="D677" s="102" t="s">
        <v>116</v>
      </c>
      <c r="E677" s="102" t="s">
        <v>455</v>
      </c>
      <c r="F677" s="102" t="s">
        <v>208</v>
      </c>
      <c r="G677" s="102" t="s">
        <v>456</v>
      </c>
      <c r="H677" s="103"/>
      <c r="I677" s="101"/>
      <c r="J677" s="104"/>
      <c r="K677" s="105"/>
      <c r="L677" s="106"/>
      <c r="M677" s="106"/>
      <c r="N677" s="102"/>
      <c r="O677" s="102"/>
      <c r="P677" s="102"/>
    </row>
    <row r="678" spans="1:18" x14ac:dyDescent="0.35">
      <c r="A678" s="101">
        <v>2</v>
      </c>
      <c r="B678" s="102" t="s">
        <v>60</v>
      </c>
      <c r="C678" s="102" t="s">
        <v>454</v>
      </c>
      <c r="D678" s="102" t="s">
        <v>116</v>
      </c>
      <c r="E678" s="102" t="s">
        <v>455</v>
      </c>
      <c r="F678" s="102" t="s">
        <v>178</v>
      </c>
      <c r="G678" s="102" t="s">
        <v>1091</v>
      </c>
      <c r="H678" s="103">
        <v>1113</v>
      </c>
      <c r="I678" s="101">
        <v>1</v>
      </c>
      <c r="J678" s="104">
        <f>หนองคาย!F81</f>
        <v>402908.33</v>
      </c>
      <c r="K678" s="105">
        <f>หนองคาย!AH81</f>
        <v>353106.43</v>
      </c>
      <c r="L678" s="106">
        <f>หนองคาย!AI81</f>
        <v>1347077.44</v>
      </c>
      <c r="M678" s="106">
        <f>หนองคาย!AJ81</f>
        <v>1021236.2899999999</v>
      </c>
      <c r="N678" s="102"/>
      <c r="O678" s="102"/>
      <c r="P678" s="102"/>
      <c r="Q678" s="94">
        <f t="shared" si="24"/>
        <v>325841.15000000002</v>
      </c>
      <c r="R678" s="95">
        <f t="shared" si="25"/>
        <v>1210.3121653189578</v>
      </c>
    </row>
    <row r="679" spans="1:18" x14ac:dyDescent="0.35">
      <c r="A679" s="101">
        <v>3</v>
      </c>
      <c r="B679" s="102" t="s">
        <v>60</v>
      </c>
      <c r="C679" s="102" t="s">
        <v>454</v>
      </c>
      <c r="D679" s="102" t="s">
        <v>116</v>
      </c>
      <c r="E679" s="102" t="s">
        <v>455</v>
      </c>
      <c r="F679" s="102" t="s">
        <v>178</v>
      </c>
      <c r="G679" s="102" t="s">
        <v>1092</v>
      </c>
      <c r="H679" s="103">
        <v>1149</v>
      </c>
      <c r="I679" s="101">
        <v>1</v>
      </c>
      <c r="J679" s="104">
        <f>หนองคาย!F82</f>
        <v>1054846.94</v>
      </c>
      <c r="K679" s="105">
        <f>หนองคาย!AH82</f>
        <v>980044.53999999992</v>
      </c>
      <c r="L679" s="106">
        <f>หนองคาย!AI82</f>
        <v>2808859.36</v>
      </c>
      <c r="M679" s="106">
        <f>หนองคาย!AJ82</f>
        <v>1570434.47</v>
      </c>
      <c r="N679" s="102"/>
      <c r="O679" s="102"/>
      <c r="P679" s="102"/>
      <c r="Q679" s="94">
        <f t="shared" si="24"/>
        <v>1238424.8899999999</v>
      </c>
      <c r="R679" s="95">
        <f t="shared" si="25"/>
        <v>2444.612149695387</v>
      </c>
    </row>
    <row r="680" spans="1:18" x14ac:dyDescent="0.35">
      <c r="A680" s="101">
        <v>4</v>
      </c>
      <c r="B680" s="102" t="s">
        <v>60</v>
      </c>
      <c r="C680" s="102" t="s">
        <v>454</v>
      </c>
      <c r="D680" s="102" t="s">
        <v>116</v>
      </c>
      <c r="E680" s="102" t="s">
        <v>455</v>
      </c>
      <c r="F680" s="102" t="s">
        <v>178</v>
      </c>
      <c r="G680" s="102" t="s">
        <v>1093</v>
      </c>
      <c r="H680" s="103">
        <v>2337</v>
      </c>
      <c r="I680" s="101">
        <v>2</v>
      </c>
      <c r="J680" s="104">
        <f>หนองคาย!F83</f>
        <v>329244.46000000002</v>
      </c>
      <c r="K680" s="105">
        <f>หนองคาย!AH83</f>
        <v>341443.97000000003</v>
      </c>
      <c r="L680" s="106">
        <f>หนองคาย!AI83</f>
        <v>2028461.74</v>
      </c>
      <c r="M680" s="106">
        <f>หนองคาย!AJ83</f>
        <v>1754170.9900000002</v>
      </c>
      <c r="N680" s="102"/>
      <c r="O680" s="102"/>
      <c r="P680" s="102"/>
      <c r="Q680" s="94">
        <f t="shared" si="24"/>
        <v>274290.74999999977</v>
      </c>
      <c r="R680" s="95">
        <f t="shared" si="25"/>
        <v>867.97678219940099</v>
      </c>
    </row>
    <row r="681" spans="1:18" x14ac:dyDescent="0.35">
      <c r="A681" s="101">
        <v>5</v>
      </c>
      <c r="B681" s="102" t="s">
        <v>60</v>
      </c>
      <c r="C681" s="102" t="s">
        <v>454</v>
      </c>
      <c r="D681" s="102" t="s">
        <v>116</v>
      </c>
      <c r="E681" s="102" t="s">
        <v>455</v>
      </c>
      <c r="F681" s="102" t="s">
        <v>178</v>
      </c>
      <c r="G681" s="102" t="s">
        <v>1094</v>
      </c>
      <c r="H681" s="103">
        <v>2469</v>
      </c>
      <c r="I681" s="101">
        <v>2</v>
      </c>
      <c r="J681" s="104">
        <f>หนองคาย!F84</f>
        <v>414221.83</v>
      </c>
      <c r="K681" s="105">
        <f>หนองคาย!AH84</f>
        <v>395454.88</v>
      </c>
      <c r="L681" s="106">
        <f>หนองคาย!AI84</f>
        <v>1393749.6800000002</v>
      </c>
      <c r="M681" s="106">
        <f>หนองคาย!AJ84</f>
        <v>1065638.1200000001</v>
      </c>
      <c r="N681" s="102"/>
      <c r="O681" s="102"/>
      <c r="P681" s="102"/>
      <c r="Q681" s="94">
        <f t="shared" si="24"/>
        <v>328111.56000000006</v>
      </c>
      <c r="R681" s="95">
        <f t="shared" si="25"/>
        <v>564.49966788173356</v>
      </c>
    </row>
    <row r="682" spans="1:18" x14ac:dyDescent="0.35">
      <c r="A682" s="101">
        <v>6</v>
      </c>
      <c r="B682" s="102" t="s">
        <v>60</v>
      </c>
      <c r="C682" s="102" t="s">
        <v>454</v>
      </c>
      <c r="D682" s="102" t="s">
        <v>116</v>
      </c>
      <c r="E682" s="102" t="s">
        <v>455</v>
      </c>
      <c r="F682" s="102" t="s">
        <v>178</v>
      </c>
      <c r="G682" s="102" t="s">
        <v>1095</v>
      </c>
      <c r="H682" s="103">
        <v>3510</v>
      </c>
      <c r="I682" s="101">
        <v>3</v>
      </c>
      <c r="J682" s="104">
        <f>หนองคาย!F85</f>
        <v>156704.25</v>
      </c>
      <c r="K682" s="105">
        <f>หนองคาย!AH85</f>
        <v>139569.06</v>
      </c>
      <c r="L682" s="106">
        <f>หนองคาย!AI85</f>
        <v>1291404.0899999999</v>
      </c>
      <c r="M682" s="106">
        <f>หนองคาย!AJ85</f>
        <v>1304180.4400000002</v>
      </c>
      <c r="N682" s="102"/>
      <c r="O682" s="102"/>
      <c r="P682" s="102"/>
      <c r="Q682" s="94">
        <f t="shared" si="24"/>
        <v>-12776.350000000326</v>
      </c>
      <c r="R682" s="95">
        <f t="shared" si="25"/>
        <v>367.92139316239314</v>
      </c>
    </row>
    <row r="683" spans="1:18" s="113" customFormat="1" x14ac:dyDescent="0.35">
      <c r="A683" s="107">
        <v>9</v>
      </c>
      <c r="B683" s="108" t="s">
        <v>60</v>
      </c>
      <c r="C683" s="108"/>
      <c r="D683" s="108"/>
      <c r="E683" s="108" t="s">
        <v>75</v>
      </c>
      <c r="F683" s="108"/>
      <c r="G683" s="108" t="s">
        <v>457</v>
      </c>
      <c r="H683" s="114">
        <f>SUM(H678:H682)</f>
        <v>10578</v>
      </c>
      <c r="I683" s="107"/>
      <c r="J683" s="110">
        <f>SUM(J677:J682)</f>
        <v>2357925.81</v>
      </c>
      <c r="K683" s="110">
        <f>SUM(K677:K682)</f>
        <v>2209618.88</v>
      </c>
      <c r="L683" s="110">
        <f>SUM(L677:L682)</f>
        <v>8869552.3100000005</v>
      </c>
      <c r="M683" s="110">
        <f>SUM(M677:M682)</f>
        <v>6715660.3100000005</v>
      </c>
      <c r="N683" s="108">
        <v>5</v>
      </c>
      <c r="O683" s="108">
        <v>5</v>
      </c>
      <c r="P683" s="108"/>
      <c r="Q683" s="111">
        <f t="shared" si="24"/>
        <v>2153892</v>
      </c>
      <c r="R683" s="112">
        <f t="shared" si="25"/>
        <v>838.49048118737005</v>
      </c>
    </row>
    <row r="684" spans="1:18" s="113" customFormat="1" x14ac:dyDescent="0.35">
      <c r="A684" s="180"/>
      <c r="B684" s="181" t="s">
        <v>60</v>
      </c>
      <c r="C684" s="181" t="s">
        <v>60</v>
      </c>
      <c r="D684" s="181" t="s">
        <v>60</v>
      </c>
      <c r="E684" s="181" t="s">
        <v>60</v>
      </c>
      <c r="F684" s="181"/>
      <c r="G684" s="181" t="s">
        <v>458</v>
      </c>
      <c r="H684" s="182">
        <f>H610+H622+H639+H647+H654+H659+H668+H676+H683</f>
        <v>305792</v>
      </c>
      <c r="I684" s="180"/>
      <c r="J684" s="183">
        <f t="shared" ref="J684:O684" si="26">J610+J622+J639+J647+J654+J659+J668+J676+J683</f>
        <v>53021297.620000005</v>
      </c>
      <c r="K684" s="184">
        <f t="shared" si="26"/>
        <v>56051601.970000006</v>
      </c>
      <c r="L684" s="183">
        <f t="shared" si="26"/>
        <v>163663531.02000004</v>
      </c>
      <c r="M684" s="183">
        <f t="shared" si="26"/>
        <v>146192536.47</v>
      </c>
      <c r="N684" s="181">
        <f t="shared" si="26"/>
        <v>74</v>
      </c>
      <c r="O684" s="181">
        <f t="shared" si="26"/>
        <v>74</v>
      </c>
      <c r="P684" s="181">
        <f>N684-O684</f>
        <v>0</v>
      </c>
      <c r="Q684" s="111">
        <f t="shared" si="24"/>
        <v>17470994.550000042</v>
      </c>
      <c r="R684" s="112">
        <f t="shared" si="25"/>
        <v>535.21194478599841</v>
      </c>
    </row>
    <row r="685" spans="1:18" ht="21.75" thickBot="1" x14ac:dyDescent="0.4">
      <c r="A685" s="185"/>
      <c r="B685" s="186"/>
      <c r="C685" s="186"/>
      <c r="D685" s="186"/>
      <c r="E685" s="385" t="s">
        <v>459</v>
      </c>
      <c r="F685" s="386"/>
      <c r="G685" s="387"/>
      <c r="H685" s="187"/>
      <c r="I685" s="185"/>
      <c r="J685" s="188">
        <f>J684/O684</f>
        <v>716504.02189189196</v>
      </c>
      <c r="K685" s="189">
        <f>K684/O684</f>
        <v>757454.08067567577</v>
      </c>
      <c r="L685" s="188">
        <f>L684/O684</f>
        <v>2211669.3381081088</v>
      </c>
      <c r="M685" s="188">
        <f>M684/O684</f>
        <v>1975574.8171621622</v>
      </c>
      <c r="N685" s="190"/>
      <c r="O685" s="190"/>
      <c r="P685" s="190"/>
      <c r="Q685" s="94">
        <f t="shared" si="24"/>
        <v>236094.52094594669</v>
      </c>
    </row>
    <row r="686" spans="1:18" ht="21.75" thickTop="1" x14ac:dyDescent="0.35">
      <c r="A686" s="132">
        <v>1</v>
      </c>
      <c r="B686" s="133" t="s">
        <v>59</v>
      </c>
      <c r="C686" s="133" t="s">
        <v>460</v>
      </c>
      <c r="D686" s="133" t="s">
        <v>461</v>
      </c>
      <c r="E686" s="133" t="s">
        <v>462</v>
      </c>
      <c r="F686" s="133" t="s">
        <v>302</v>
      </c>
      <c r="G686" s="133" t="s">
        <v>463</v>
      </c>
      <c r="H686" s="134"/>
      <c r="I686" s="132"/>
      <c r="J686" s="135"/>
      <c r="K686" s="136"/>
      <c r="L686" s="137"/>
      <c r="M686" s="137"/>
      <c r="N686" s="133"/>
      <c r="O686" s="133"/>
      <c r="P686" s="133"/>
    </row>
    <row r="687" spans="1:18" x14ac:dyDescent="0.35">
      <c r="A687" s="101">
        <v>2</v>
      </c>
      <c r="B687" s="102" t="s">
        <v>59</v>
      </c>
      <c r="C687" s="102" t="s">
        <v>460</v>
      </c>
      <c r="D687" s="102" t="s">
        <v>461</v>
      </c>
      <c r="E687" s="102" t="s">
        <v>462</v>
      </c>
      <c r="F687" s="102" t="s">
        <v>178</v>
      </c>
      <c r="G687" s="102" t="s">
        <v>1096</v>
      </c>
      <c r="H687" s="103">
        <v>5138</v>
      </c>
      <c r="I687" s="101">
        <v>4</v>
      </c>
      <c r="J687" s="104">
        <f>สกลนคร!F22</f>
        <v>845116.83</v>
      </c>
      <c r="K687" s="105">
        <f>สกลนคร!AI22</f>
        <v>1144502.3600000001</v>
      </c>
      <c r="L687" s="106">
        <f>สกลนคร!AJ22</f>
        <v>2278714.42</v>
      </c>
      <c r="M687" s="106">
        <f>สกลนคร!AK22</f>
        <v>2005061.1099999999</v>
      </c>
      <c r="N687" s="102"/>
      <c r="O687" s="102"/>
      <c r="P687" s="102"/>
      <c r="Q687" s="94">
        <f t="shared" si="24"/>
        <v>273653.31000000006</v>
      </c>
      <c r="R687" s="95">
        <f t="shared" si="25"/>
        <v>443.50222265472945</v>
      </c>
    </row>
    <row r="688" spans="1:18" x14ac:dyDescent="0.35">
      <c r="A688" s="101">
        <v>3</v>
      </c>
      <c r="B688" s="102" t="s">
        <v>59</v>
      </c>
      <c r="C688" s="102" t="s">
        <v>460</v>
      </c>
      <c r="D688" s="102" t="s">
        <v>461</v>
      </c>
      <c r="E688" s="102" t="s">
        <v>462</v>
      </c>
      <c r="F688" s="102" t="s">
        <v>178</v>
      </c>
      <c r="G688" s="102" t="s">
        <v>1097</v>
      </c>
      <c r="H688" s="103">
        <v>3999</v>
      </c>
      <c r="I688" s="101">
        <v>3</v>
      </c>
      <c r="J688" s="104">
        <f>สกลนคร!F23</f>
        <v>594454.94999999995</v>
      </c>
      <c r="K688" s="105">
        <f>สกลนคร!AI23</f>
        <v>702427.80999999994</v>
      </c>
      <c r="L688" s="106">
        <f>สกลนคร!AJ23</f>
        <v>1999118.89</v>
      </c>
      <c r="M688" s="106">
        <f>สกลนคร!AK23</f>
        <v>1474187.28</v>
      </c>
      <c r="N688" s="102"/>
      <c r="O688" s="102"/>
      <c r="P688" s="102"/>
      <c r="Q688" s="94">
        <f t="shared" si="24"/>
        <v>524931.60999999987</v>
      </c>
      <c r="R688" s="95">
        <f t="shared" si="25"/>
        <v>499.90469867466862</v>
      </c>
    </row>
    <row r="689" spans="1:18" x14ac:dyDescent="0.35">
      <c r="A689" s="101">
        <v>4</v>
      </c>
      <c r="B689" s="102" t="s">
        <v>59</v>
      </c>
      <c r="C689" s="102" t="s">
        <v>460</v>
      </c>
      <c r="D689" s="102" t="s">
        <v>461</v>
      </c>
      <c r="E689" s="102" t="s">
        <v>462</v>
      </c>
      <c r="F689" s="102" t="s">
        <v>178</v>
      </c>
      <c r="G689" s="102" t="s">
        <v>1098</v>
      </c>
      <c r="H689" s="103">
        <v>9129</v>
      </c>
      <c r="I689" s="101">
        <v>5</v>
      </c>
      <c r="J689" s="104">
        <f>สกลนคร!F24</f>
        <v>305608.73</v>
      </c>
      <c r="K689" s="105">
        <f>สกลนคร!AI24</f>
        <v>781067.61</v>
      </c>
      <c r="L689" s="106">
        <f>สกลนคร!AJ24</f>
        <v>2785206.91</v>
      </c>
      <c r="M689" s="106">
        <f>สกลนคร!AK24</f>
        <v>2599860.02</v>
      </c>
      <c r="N689" s="102"/>
      <c r="O689" s="102"/>
      <c r="P689" s="102"/>
      <c r="Q689" s="94">
        <f t="shared" si="24"/>
        <v>185346.89000000013</v>
      </c>
      <c r="R689" s="95">
        <f t="shared" si="25"/>
        <v>305.09441450323146</v>
      </c>
    </row>
    <row r="690" spans="1:18" x14ac:dyDescent="0.35">
      <c r="A690" s="101">
        <v>5</v>
      </c>
      <c r="B690" s="102" t="s">
        <v>59</v>
      </c>
      <c r="C690" s="102" t="s">
        <v>460</v>
      </c>
      <c r="D690" s="102" t="s">
        <v>461</v>
      </c>
      <c r="E690" s="102" t="s">
        <v>462</v>
      </c>
      <c r="F690" s="102" t="s">
        <v>178</v>
      </c>
      <c r="G690" s="102" t="s">
        <v>1099</v>
      </c>
      <c r="H690" s="103">
        <v>4195</v>
      </c>
      <c r="I690" s="101">
        <v>3</v>
      </c>
      <c r="J690" s="104">
        <f>สกลนคร!F25</f>
        <v>703764.69</v>
      </c>
      <c r="K690" s="105">
        <f>สกลนคร!AI25</f>
        <v>832408.00999999989</v>
      </c>
      <c r="L690" s="106">
        <f>สกลนคร!AJ25</f>
        <v>2765709.94</v>
      </c>
      <c r="M690" s="106">
        <f>สกลนคร!AK25</f>
        <v>1653172.3399999999</v>
      </c>
      <c r="N690" s="102"/>
      <c r="O690" s="102"/>
      <c r="P690" s="102"/>
      <c r="Q690" s="94">
        <f t="shared" si="24"/>
        <v>1112537.6000000001</v>
      </c>
      <c r="R690" s="95">
        <f t="shared" si="25"/>
        <v>659.28723241954708</v>
      </c>
    </row>
    <row r="691" spans="1:18" x14ac:dyDescent="0.35">
      <c r="A691" s="101">
        <v>6</v>
      </c>
      <c r="B691" s="102" t="s">
        <v>59</v>
      </c>
      <c r="C691" s="102" t="s">
        <v>460</v>
      </c>
      <c r="D691" s="102" t="s">
        <v>461</v>
      </c>
      <c r="E691" s="102" t="s">
        <v>462</v>
      </c>
      <c r="F691" s="102" t="s">
        <v>178</v>
      </c>
      <c r="G691" s="102" t="s">
        <v>1100</v>
      </c>
      <c r="H691" s="103">
        <v>2134</v>
      </c>
      <c r="I691" s="101">
        <v>2</v>
      </c>
      <c r="J691" s="104">
        <f>สกลนคร!F26</f>
        <v>110290.99</v>
      </c>
      <c r="K691" s="105">
        <f>สกลนคร!AI26</f>
        <v>257884.04000000004</v>
      </c>
      <c r="L691" s="106">
        <f>สกลนคร!AJ26</f>
        <v>920577.96</v>
      </c>
      <c r="M691" s="106">
        <f>สกลนคร!AK26</f>
        <v>904847.63</v>
      </c>
      <c r="N691" s="102"/>
      <c r="O691" s="102"/>
      <c r="P691" s="102"/>
      <c r="Q691" s="94">
        <f t="shared" si="24"/>
        <v>15730.329999999958</v>
      </c>
      <c r="R691" s="95">
        <f t="shared" si="25"/>
        <v>431.38611059044047</v>
      </c>
    </row>
    <row r="692" spans="1:18" x14ac:dyDescent="0.35">
      <c r="A692" s="101">
        <v>7</v>
      </c>
      <c r="B692" s="102" t="s">
        <v>59</v>
      </c>
      <c r="C692" s="102" t="s">
        <v>460</v>
      </c>
      <c r="D692" s="102" t="s">
        <v>461</v>
      </c>
      <c r="E692" s="102" t="s">
        <v>462</v>
      </c>
      <c r="F692" s="102" t="s">
        <v>178</v>
      </c>
      <c r="G692" s="102" t="s">
        <v>1101</v>
      </c>
      <c r="H692" s="103">
        <v>4917</v>
      </c>
      <c r="I692" s="101">
        <v>4</v>
      </c>
      <c r="J692" s="104">
        <f>สกลนคร!F27</f>
        <v>1057279.3799999999</v>
      </c>
      <c r="K692" s="105">
        <f>สกลนคร!AI27</f>
        <v>1276263.6099999999</v>
      </c>
      <c r="L692" s="106">
        <f>สกลนคร!AJ27</f>
        <v>2627255.56</v>
      </c>
      <c r="M692" s="106">
        <f>สกลนคร!AK27</f>
        <v>2030902.69</v>
      </c>
      <c r="N692" s="102"/>
      <c r="O692" s="102"/>
      <c r="P692" s="102"/>
      <c r="Q692" s="94">
        <f t="shared" si="24"/>
        <v>596352.87000000011</v>
      </c>
      <c r="R692" s="95">
        <f t="shared" si="25"/>
        <v>534.32083790929426</v>
      </c>
    </row>
    <row r="693" spans="1:18" x14ac:dyDescent="0.35">
      <c r="A693" s="101">
        <v>8</v>
      </c>
      <c r="B693" s="102" t="s">
        <v>59</v>
      </c>
      <c r="C693" s="102" t="s">
        <v>460</v>
      </c>
      <c r="D693" s="102" t="s">
        <v>461</v>
      </c>
      <c r="E693" s="102" t="s">
        <v>462</v>
      </c>
      <c r="F693" s="102" t="s">
        <v>178</v>
      </c>
      <c r="G693" s="102" t="s">
        <v>1102</v>
      </c>
      <c r="H693" s="103">
        <v>5095</v>
      </c>
      <c r="I693" s="101">
        <v>4</v>
      </c>
      <c r="J693" s="104">
        <f>สกลนคร!F28</f>
        <v>996106.04</v>
      </c>
      <c r="K693" s="105">
        <f>สกลนคร!AI28</f>
        <v>1163877.9000000001</v>
      </c>
      <c r="L693" s="106">
        <f>สกลนคร!AJ28</f>
        <v>2309876.5300000003</v>
      </c>
      <c r="M693" s="106">
        <f>สกลนคร!AK28</f>
        <v>1377651.48</v>
      </c>
      <c r="N693" s="102"/>
      <c r="O693" s="102"/>
      <c r="P693" s="102"/>
      <c r="Q693" s="94">
        <f t="shared" si="24"/>
        <v>932225.05000000028</v>
      </c>
      <c r="R693" s="95">
        <f t="shared" si="25"/>
        <v>453.36143866535826</v>
      </c>
    </row>
    <row r="694" spans="1:18" x14ac:dyDescent="0.35">
      <c r="A694" s="101">
        <v>9</v>
      </c>
      <c r="B694" s="102" t="s">
        <v>59</v>
      </c>
      <c r="C694" s="102" t="s">
        <v>460</v>
      </c>
      <c r="D694" s="102" t="s">
        <v>461</v>
      </c>
      <c r="E694" s="102" t="s">
        <v>462</v>
      </c>
      <c r="F694" s="102" t="s">
        <v>178</v>
      </c>
      <c r="G694" s="102" t="s">
        <v>1103</v>
      </c>
      <c r="H694" s="103">
        <v>7253</v>
      </c>
      <c r="I694" s="101">
        <v>5</v>
      </c>
      <c r="J694" s="104">
        <f>สกลนคร!F29</f>
        <v>387431.49</v>
      </c>
      <c r="K694" s="105">
        <f>สกลนคร!AI29</f>
        <v>519298.8899999999</v>
      </c>
      <c r="L694" s="106">
        <f>สกลนคร!AJ29</f>
        <v>1944872.03</v>
      </c>
      <c r="M694" s="106">
        <f>สกลนคร!AK29</f>
        <v>2098537.2400000002</v>
      </c>
      <c r="N694" s="102"/>
      <c r="O694" s="102"/>
      <c r="P694" s="102"/>
      <c r="Q694" s="94">
        <f t="shared" si="24"/>
        <v>-153665.2100000002</v>
      </c>
      <c r="R694" s="95">
        <f t="shared" si="25"/>
        <v>268.14725355025507</v>
      </c>
    </row>
    <row r="695" spans="1:18" x14ac:dyDescent="0.35">
      <c r="A695" s="101">
        <v>10</v>
      </c>
      <c r="B695" s="102" t="s">
        <v>59</v>
      </c>
      <c r="C695" s="102" t="s">
        <v>460</v>
      </c>
      <c r="D695" s="102" t="s">
        <v>461</v>
      </c>
      <c r="E695" s="102" t="s">
        <v>462</v>
      </c>
      <c r="F695" s="102" t="s">
        <v>178</v>
      </c>
      <c r="G695" s="102" t="s">
        <v>1104</v>
      </c>
      <c r="H695" s="103">
        <v>8018</v>
      </c>
      <c r="I695" s="101">
        <v>5</v>
      </c>
      <c r="J695" s="104">
        <f>สกลนคร!F30</f>
        <v>344639.1</v>
      </c>
      <c r="K695" s="105">
        <f>สกลนคร!AI30</f>
        <v>1098671.5699999998</v>
      </c>
      <c r="L695" s="106">
        <f>สกลนคร!AJ30</f>
        <v>3084322.65</v>
      </c>
      <c r="M695" s="106">
        <f>สกลนคร!AK30</f>
        <v>3196355.8800000004</v>
      </c>
      <c r="N695" s="102"/>
      <c r="O695" s="102"/>
      <c r="P695" s="102"/>
      <c r="Q695" s="94">
        <f t="shared" si="24"/>
        <v>-112033.23000000045</v>
      </c>
      <c r="R695" s="95">
        <f t="shared" si="25"/>
        <v>384.67481292092788</v>
      </c>
    </row>
    <row r="696" spans="1:18" x14ac:dyDescent="0.35">
      <c r="A696" s="101">
        <v>11</v>
      </c>
      <c r="B696" s="102" t="s">
        <v>59</v>
      </c>
      <c r="C696" s="102" t="s">
        <v>460</v>
      </c>
      <c r="D696" s="102" t="s">
        <v>461</v>
      </c>
      <c r="E696" s="102" t="s">
        <v>462</v>
      </c>
      <c r="F696" s="102" t="s">
        <v>178</v>
      </c>
      <c r="G696" s="102" t="s">
        <v>1105</v>
      </c>
      <c r="H696" s="103">
        <v>3577</v>
      </c>
      <c r="I696" s="101">
        <v>3</v>
      </c>
      <c r="J696" s="104">
        <f>สกลนคร!F31</f>
        <v>776150.78</v>
      </c>
      <c r="K696" s="105">
        <f>สกลนคร!AI31</f>
        <v>1053527.6900000002</v>
      </c>
      <c r="L696" s="106">
        <f>สกลนคร!AJ31</f>
        <v>1570716.51</v>
      </c>
      <c r="M696" s="106">
        <f>สกลนคร!AK31</f>
        <v>1298867.8999999999</v>
      </c>
      <c r="N696" s="102"/>
      <c r="O696" s="102"/>
      <c r="P696" s="102"/>
      <c r="Q696" s="94">
        <f t="shared" si="24"/>
        <v>271848.6100000001</v>
      </c>
      <c r="R696" s="95">
        <f t="shared" si="25"/>
        <v>439.11560246016217</v>
      </c>
    </row>
    <row r="697" spans="1:18" x14ac:dyDescent="0.35">
      <c r="A697" s="101">
        <v>12</v>
      </c>
      <c r="B697" s="102" t="s">
        <v>59</v>
      </c>
      <c r="C697" s="102" t="s">
        <v>460</v>
      </c>
      <c r="D697" s="102" t="s">
        <v>461</v>
      </c>
      <c r="E697" s="102" t="s">
        <v>462</v>
      </c>
      <c r="F697" s="102" t="s">
        <v>178</v>
      </c>
      <c r="G697" s="102" t="s">
        <v>1106</v>
      </c>
      <c r="H697" s="103">
        <v>3160</v>
      </c>
      <c r="I697" s="101">
        <v>3</v>
      </c>
      <c r="J697" s="104">
        <f>สกลนคร!F32</f>
        <v>824673.45</v>
      </c>
      <c r="K697" s="105">
        <f>สกลนคร!AI32</f>
        <v>930928.66999999993</v>
      </c>
      <c r="L697" s="106">
        <f>สกลนคร!AJ32</f>
        <v>2301660.1399999997</v>
      </c>
      <c r="M697" s="106">
        <f>สกลนคร!AK32</f>
        <v>1956450.96</v>
      </c>
      <c r="N697" s="102"/>
      <c r="O697" s="102"/>
      <c r="P697" s="102"/>
      <c r="Q697" s="94">
        <f t="shared" si="24"/>
        <v>345209.1799999997</v>
      </c>
      <c r="R697" s="95">
        <f t="shared" si="25"/>
        <v>728.37346202531637</v>
      </c>
    </row>
    <row r="698" spans="1:18" x14ac:dyDescent="0.35">
      <c r="A698" s="101">
        <v>13</v>
      </c>
      <c r="B698" s="102" t="s">
        <v>59</v>
      </c>
      <c r="C698" s="102" t="s">
        <v>460</v>
      </c>
      <c r="D698" s="102" t="s">
        <v>461</v>
      </c>
      <c r="E698" s="102" t="s">
        <v>462</v>
      </c>
      <c r="F698" s="102" t="s">
        <v>178</v>
      </c>
      <c r="G698" s="102" t="s">
        <v>1107</v>
      </c>
      <c r="H698" s="103">
        <v>3883</v>
      </c>
      <c r="I698" s="101">
        <v>3</v>
      </c>
      <c r="J698" s="104">
        <f>สกลนคร!F33</f>
        <v>508255.38</v>
      </c>
      <c r="K698" s="105">
        <f>สกลนคร!AI33</f>
        <v>689493.79</v>
      </c>
      <c r="L698" s="106">
        <f>สกลนคร!AJ33</f>
        <v>1790098.52</v>
      </c>
      <c r="M698" s="106">
        <f>สกลนคร!AK33</f>
        <v>1471982.89</v>
      </c>
      <c r="N698" s="102"/>
      <c r="O698" s="102"/>
      <c r="P698" s="102"/>
      <c r="Q698" s="94">
        <f t="shared" si="24"/>
        <v>318115.63000000012</v>
      </c>
      <c r="R698" s="95">
        <f t="shared" si="25"/>
        <v>461.00914756631471</v>
      </c>
    </row>
    <row r="699" spans="1:18" x14ac:dyDescent="0.35">
      <c r="A699" s="101">
        <v>14</v>
      </c>
      <c r="B699" s="102" t="s">
        <v>59</v>
      </c>
      <c r="C699" s="102" t="s">
        <v>460</v>
      </c>
      <c r="D699" s="102" t="s">
        <v>461</v>
      </c>
      <c r="E699" s="102" t="s">
        <v>462</v>
      </c>
      <c r="F699" s="102" t="s">
        <v>178</v>
      </c>
      <c r="G699" s="102" t="s">
        <v>1108</v>
      </c>
      <c r="H699" s="103">
        <v>3847</v>
      </c>
      <c r="I699" s="101">
        <v>3</v>
      </c>
      <c r="J699" s="104">
        <f>สกลนคร!F34</f>
        <v>1269317.3899999999</v>
      </c>
      <c r="K699" s="105">
        <f>สกลนคร!AI34</f>
        <v>1522134.72</v>
      </c>
      <c r="L699" s="106">
        <f>สกลนคร!AJ34</f>
        <v>2377653.11</v>
      </c>
      <c r="M699" s="106">
        <f>สกลนคร!AK34</f>
        <v>1478442.1300000001</v>
      </c>
      <c r="N699" s="102"/>
      <c r="O699" s="102"/>
      <c r="P699" s="102"/>
      <c r="Q699" s="94">
        <f t="shared" si="24"/>
        <v>899210.97999999975</v>
      </c>
      <c r="R699" s="95">
        <f t="shared" si="25"/>
        <v>618.05383675591372</v>
      </c>
    </row>
    <row r="700" spans="1:18" x14ac:dyDescent="0.35">
      <c r="A700" s="101">
        <v>15</v>
      </c>
      <c r="B700" s="102" t="s">
        <v>59</v>
      </c>
      <c r="C700" s="102" t="s">
        <v>460</v>
      </c>
      <c r="D700" s="102" t="s">
        <v>461</v>
      </c>
      <c r="E700" s="102" t="s">
        <v>462</v>
      </c>
      <c r="F700" s="102" t="s">
        <v>178</v>
      </c>
      <c r="G700" s="102" t="s">
        <v>1109</v>
      </c>
      <c r="H700" s="103">
        <v>7106</v>
      </c>
      <c r="I700" s="101">
        <v>5</v>
      </c>
      <c r="J700" s="104">
        <f>สกลนคร!F35</f>
        <v>1530172.49</v>
      </c>
      <c r="K700" s="105">
        <f>สกลนคร!AI35</f>
        <v>1776044.62</v>
      </c>
      <c r="L700" s="106">
        <f>สกลนคร!AJ35</f>
        <v>2674909.88</v>
      </c>
      <c r="M700" s="106">
        <f>สกลนคร!AK35</f>
        <v>2020133.27</v>
      </c>
      <c r="N700" s="102"/>
      <c r="O700" s="102"/>
      <c r="P700" s="102"/>
      <c r="Q700" s="94">
        <f t="shared" si="24"/>
        <v>654776.60999999987</v>
      </c>
      <c r="R700" s="95">
        <f t="shared" si="25"/>
        <v>376.42976076555021</v>
      </c>
    </row>
    <row r="701" spans="1:18" x14ac:dyDescent="0.35">
      <c r="A701" s="101">
        <v>16</v>
      </c>
      <c r="B701" s="102" t="s">
        <v>59</v>
      </c>
      <c r="C701" s="102" t="s">
        <v>460</v>
      </c>
      <c r="D701" s="102" t="s">
        <v>461</v>
      </c>
      <c r="E701" s="102" t="s">
        <v>462</v>
      </c>
      <c r="F701" s="102" t="s">
        <v>178</v>
      </c>
      <c r="G701" s="102" t="s">
        <v>1110</v>
      </c>
      <c r="H701" s="103">
        <v>3440</v>
      </c>
      <c r="I701" s="101">
        <v>3</v>
      </c>
      <c r="J701" s="104">
        <f>สกลนคร!F36</f>
        <v>769384.26</v>
      </c>
      <c r="K701" s="105">
        <f>สกลนคร!AI36</f>
        <v>924811.37</v>
      </c>
      <c r="L701" s="106">
        <f>สกลนคร!AJ36</f>
        <v>2008354.38</v>
      </c>
      <c r="M701" s="106">
        <f>สกลนคร!AK36</f>
        <v>1537318.06</v>
      </c>
      <c r="N701" s="102"/>
      <c r="O701" s="102"/>
      <c r="P701" s="102"/>
      <c r="Q701" s="94">
        <f t="shared" si="24"/>
        <v>471036.31999999983</v>
      </c>
      <c r="R701" s="95">
        <f t="shared" si="25"/>
        <v>583.8239476744186</v>
      </c>
    </row>
    <row r="702" spans="1:18" x14ac:dyDescent="0.35">
      <c r="A702" s="101">
        <v>17</v>
      </c>
      <c r="B702" s="102" t="s">
        <v>59</v>
      </c>
      <c r="C702" s="102" t="s">
        <v>460</v>
      </c>
      <c r="D702" s="102" t="s">
        <v>461</v>
      </c>
      <c r="E702" s="102" t="s">
        <v>462</v>
      </c>
      <c r="F702" s="102" t="s">
        <v>178</v>
      </c>
      <c r="G702" s="102" t="s">
        <v>1111</v>
      </c>
      <c r="H702" s="103">
        <v>4274</v>
      </c>
      <c r="I702" s="101">
        <v>3</v>
      </c>
      <c r="J702" s="104">
        <f>สกลนคร!F37</f>
        <v>537220.38</v>
      </c>
      <c r="K702" s="105">
        <f>สกลนคร!AI37</f>
        <v>905966.9</v>
      </c>
      <c r="L702" s="106">
        <f>สกลนคร!AJ37</f>
        <v>2294537.64</v>
      </c>
      <c r="M702" s="106">
        <f>สกลนคร!AK37</f>
        <v>1700147.0599999998</v>
      </c>
      <c r="N702" s="102"/>
      <c r="O702" s="102"/>
      <c r="P702" s="102"/>
      <c r="Q702" s="94">
        <f t="shared" si="24"/>
        <v>594390.58000000031</v>
      </c>
      <c r="R702" s="95">
        <f t="shared" si="25"/>
        <v>536.85953205428177</v>
      </c>
    </row>
    <row r="703" spans="1:18" x14ac:dyDescent="0.35">
      <c r="A703" s="101">
        <v>18</v>
      </c>
      <c r="B703" s="102" t="s">
        <v>59</v>
      </c>
      <c r="C703" s="102" t="s">
        <v>460</v>
      </c>
      <c r="D703" s="102" t="s">
        <v>461</v>
      </c>
      <c r="E703" s="102" t="s">
        <v>462</v>
      </c>
      <c r="F703" s="102" t="s">
        <v>178</v>
      </c>
      <c r="G703" s="102" t="s">
        <v>1112</v>
      </c>
      <c r="H703" s="103">
        <v>2034</v>
      </c>
      <c r="I703" s="101">
        <v>2</v>
      </c>
      <c r="J703" s="104">
        <f>สกลนคร!F38</f>
        <v>747415.58</v>
      </c>
      <c r="K703" s="105">
        <f>สกลนคร!AI38</f>
        <v>846505.7</v>
      </c>
      <c r="L703" s="106">
        <f>สกลนคร!AJ38</f>
        <v>1529885.7999999998</v>
      </c>
      <c r="M703" s="106">
        <f>สกลนคร!AK38</f>
        <v>983050.62</v>
      </c>
      <c r="N703" s="102"/>
      <c r="O703" s="102"/>
      <c r="P703" s="102"/>
      <c r="Q703" s="94">
        <f t="shared" si="24"/>
        <v>546835.17999999982</v>
      </c>
      <c r="R703" s="95">
        <f t="shared" si="25"/>
        <v>752.15624385447381</v>
      </c>
    </row>
    <row r="704" spans="1:18" x14ac:dyDescent="0.35">
      <c r="A704" s="101">
        <v>19</v>
      </c>
      <c r="B704" s="102" t="s">
        <v>59</v>
      </c>
      <c r="C704" s="102" t="s">
        <v>460</v>
      </c>
      <c r="D704" s="102" t="s">
        <v>461</v>
      </c>
      <c r="E704" s="102" t="s">
        <v>462</v>
      </c>
      <c r="F704" s="102" t="s">
        <v>178</v>
      </c>
      <c r="G704" s="102" t="s">
        <v>1113</v>
      </c>
      <c r="H704" s="103">
        <v>5381</v>
      </c>
      <c r="I704" s="101">
        <v>4</v>
      </c>
      <c r="J704" s="104">
        <f>สกลนคร!F39</f>
        <v>214337.41</v>
      </c>
      <c r="K704" s="105">
        <f>สกลนคร!AI39</f>
        <v>294528.44</v>
      </c>
      <c r="L704" s="106">
        <f>สกลนคร!AJ39</f>
        <v>1867416.23</v>
      </c>
      <c r="M704" s="106">
        <f>สกลนคร!AK39</f>
        <v>1790034.88</v>
      </c>
      <c r="N704" s="102"/>
      <c r="O704" s="102"/>
      <c r="P704" s="102"/>
      <c r="Q704" s="94">
        <f t="shared" si="24"/>
        <v>77381.350000000093</v>
      </c>
      <c r="R704" s="95">
        <f t="shared" si="25"/>
        <v>347.03888310722914</v>
      </c>
    </row>
    <row r="705" spans="1:18" x14ac:dyDescent="0.35">
      <c r="A705" s="101">
        <v>20</v>
      </c>
      <c r="B705" s="102" t="s">
        <v>59</v>
      </c>
      <c r="C705" s="102" t="s">
        <v>460</v>
      </c>
      <c r="D705" s="102" t="s">
        <v>461</v>
      </c>
      <c r="E705" s="102" t="s">
        <v>462</v>
      </c>
      <c r="F705" s="102" t="s">
        <v>178</v>
      </c>
      <c r="G705" s="102" t="s">
        <v>1114</v>
      </c>
      <c r="H705" s="103">
        <v>2615</v>
      </c>
      <c r="I705" s="101">
        <v>2</v>
      </c>
      <c r="J705" s="104">
        <f>สกลนคร!F40</f>
        <v>723404.1</v>
      </c>
      <c r="K705" s="105">
        <f>สกลนคร!AI40</f>
        <v>902128.65999999992</v>
      </c>
      <c r="L705" s="106">
        <f>สกลนคร!AJ40</f>
        <v>1368643.9</v>
      </c>
      <c r="M705" s="106">
        <f>สกลนคร!AK40</f>
        <v>930883.62</v>
      </c>
      <c r="N705" s="102"/>
      <c r="O705" s="102"/>
      <c r="P705" s="102"/>
      <c r="Q705" s="94">
        <f t="shared" si="24"/>
        <v>437760.27999999991</v>
      </c>
      <c r="R705" s="95">
        <f t="shared" si="25"/>
        <v>523.38198852772462</v>
      </c>
    </row>
    <row r="706" spans="1:18" x14ac:dyDescent="0.35">
      <c r="A706" s="101">
        <v>21</v>
      </c>
      <c r="B706" s="102" t="s">
        <v>59</v>
      </c>
      <c r="C706" s="102" t="s">
        <v>460</v>
      </c>
      <c r="D706" s="102" t="s">
        <v>461</v>
      </c>
      <c r="E706" s="102" t="s">
        <v>462</v>
      </c>
      <c r="F706" s="102" t="s">
        <v>178</v>
      </c>
      <c r="G706" s="102" t="s">
        <v>1115</v>
      </c>
      <c r="H706" s="103">
        <v>2358</v>
      </c>
      <c r="I706" s="101">
        <v>2</v>
      </c>
      <c r="J706" s="104">
        <f>สกลนคร!F41</f>
        <v>870486.82</v>
      </c>
      <c r="K706" s="105">
        <f>สกลนคร!AI41</f>
        <v>1036327.6799999999</v>
      </c>
      <c r="L706" s="106">
        <f>สกลนคร!AJ41</f>
        <v>2213604.96</v>
      </c>
      <c r="M706" s="106">
        <f>สกลนคร!AK41</f>
        <v>1146488.54</v>
      </c>
      <c r="N706" s="102"/>
      <c r="O706" s="102"/>
      <c r="P706" s="102"/>
      <c r="Q706" s="94">
        <f t="shared" si="24"/>
        <v>1067116.42</v>
      </c>
      <c r="R706" s="95">
        <f t="shared" si="25"/>
        <v>938.7637659033079</v>
      </c>
    </row>
    <row r="707" spans="1:18" x14ac:dyDescent="0.35">
      <c r="A707" s="101">
        <v>22</v>
      </c>
      <c r="B707" s="102" t="s">
        <v>59</v>
      </c>
      <c r="C707" s="102" t="s">
        <v>460</v>
      </c>
      <c r="D707" s="102" t="s">
        <v>461</v>
      </c>
      <c r="E707" s="102" t="s">
        <v>462</v>
      </c>
      <c r="F707" s="102" t="s">
        <v>178</v>
      </c>
      <c r="G707" s="102" t="s">
        <v>1116</v>
      </c>
      <c r="H707" s="103">
        <v>5963</v>
      </c>
      <c r="I707" s="101">
        <v>4</v>
      </c>
      <c r="J707" s="104">
        <f>สกลนคร!F42</f>
        <v>951016.24</v>
      </c>
      <c r="K707" s="105">
        <f>สกลนคร!AI42</f>
        <v>1089289.18</v>
      </c>
      <c r="L707" s="106">
        <f>สกลนคร!AJ42</f>
        <v>3215145.9899999998</v>
      </c>
      <c r="M707" s="106">
        <f>สกลนคร!AK42</f>
        <v>1958035.2599999998</v>
      </c>
      <c r="N707" s="102"/>
      <c r="O707" s="102"/>
      <c r="P707" s="102"/>
      <c r="Q707" s="94">
        <f t="shared" si="24"/>
        <v>1257110.73</v>
      </c>
      <c r="R707" s="95">
        <f t="shared" si="25"/>
        <v>539.18262451786006</v>
      </c>
    </row>
    <row r="708" spans="1:18" x14ac:dyDescent="0.35">
      <c r="A708" s="101">
        <v>23</v>
      </c>
      <c r="B708" s="102" t="s">
        <v>59</v>
      </c>
      <c r="C708" s="102" t="s">
        <v>460</v>
      </c>
      <c r="D708" s="102" t="s">
        <v>461</v>
      </c>
      <c r="E708" s="102" t="s">
        <v>462</v>
      </c>
      <c r="F708" s="102" t="s">
        <v>178</v>
      </c>
      <c r="G708" s="102" t="s">
        <v>1117</v>
      </c>
      <c r="H708" s="103">
        <v>3364</v>
      </c>
      <c r="I708" s="101">
        <v>3</v>
      </c>
      <c r="J708" s="104">
        <f>สกลนคร!F43</f>
        <v>722299.19</v>
      </c>
      <c r="K708" s="105">
        <f>สกลนคร!AI43</f>
        <v>929130.15999999992</v>
      </c>
      <c r="L708" s="106">
        <f>สกลนคร!AJ43</f>
        <v>1678242.23</v>
      </c>
      <c r="M708" s="106">
        <f>สกลนคร!AK43</f>
        <v>1125784.99</v>
      </c>
      <c r="N708" s="102"/>
      <c r="O708" s="102"/>
      <c r="P708" s="102"/>
      <c r="Q708" s="94">
        <f t="shared" si="24"/>
        <v>552457.24</v>
      </c>
      <c r="R708" s="95">
        <f t="shared" si="25"/>
        <v>498.8829458977408</v>
      </c>
    </row>
    <row r="709" spans="1:18" x14ac:dyDescent="0.35">
      <c r="A709" s="101">
        <v>24</v>
      </c>
      <c r="B709" s="102" t="s">
        <v>59</v>
      </c>
      <c r="C709" s="102" t="s">
        <v>460</v>
      </c>
      <c r="D709" s="102" t="s">
        <v>461</v>
      </c>
      <c r="E709" s="102" t="s">
        <v>462</v>
      </c>
      <c r="F709" s="102" t="s">
        <v>178</v>
      </c>
      <c r="G709" s="102" t="s">
        <v>1118</v>
      </c>
      <c r="H709" s="103">
        <v>2792</v>
      </c>
      <c r="I709" s="101">
        <v>2</v>
      </c>
      <c r="J709" s="104">
        <f>สกลนคร!F44</f>
        <v>987646.39</v>
      </c>
      <c r="K709" s="105">
        <f>สกลนคร!AI44</f>
        <v>1197640.81</v>
      </c>
      <c r="L709" s="106">
        <f>สกลนคร!AJ44</f>
        <v>1693314.6199999999</v>
      </c>
      <c r="M709" s="106">
        <f>สกลนคร!AK44</f>
        <v>1242740.33</v>
      </c>
      <c r="N709" s="102"/>
      <c r="O709" s="102"/>
      <c r="P709" s="102"/>
      <c r="Q709" s="94">
        <f t="shared" si="24"/>
        <v>450574.2899999998</v>
      </c>
      <c r="R709" s="95">
        <f t="shared" si="25"/>
        <v>606.48804441260745</v>
      </c>
    </row>
    <row r="710" spans="1:18" x14ac:dyDescent="0.35">
      <c r="A710" s="101">
        <v>25</v>
      </c>
      <c r="B710" s="102" t="s">
        <v>59</v>
      </c>
      <c r="C710" s="102" t="s">
        <v>460</v>
      </c>
      <c r="D710" s="102" t="s">
        <v>461</v>
      </c>
      <c r="E710" s="102" t="s">
        <v>462</v>
      </c>
      <c r="F710" s="102" t="s">
        <v>178</v>
      </c>
      <c r="G710" s="102" t="s">
        <v>1119</v>
      </c>
      <c r="H710" s="103">
        <v>2430</v>
      </c>
      <c r="I710" s="101">
        <v>2</v>
      </c>
      <c r="J710" s="104">
        <f>สกลนคร!F45</f>
        <v>778948.17</v>
      </c>
      <c r="K710" s="105">
        <f>สกลนคร!AI45</f>
        <v>974499.37000000011</v>
      </c>
      <c r="L710" s="106">
        <f>สกลนคร!AJ45</f>
        <v>2315926.42</v>
      </c>
      <c r="M710" s="106">
        <f>สกลนคร!AK45</f>
        <v>1621275.4400000002</v>
      </c>
      <c r="N710" s="102"/>
      <c r="O710" s="102"/>
      <c r="P710" s="102"/>
      <c r="Q710" s="94">
        <f t="shared" si="24"/>
        <v>694650.97999999975</v>
      </c>
      <c r="R710" s="95">
        <f t="shared" si="25"/>
        <v>953.05613991769542</v>
      </c>
    </row>
    <row r="711" spans="1:18" s="113" customFormat="1" x14ac:dyDescent="0.35">
      <c r="A711" s="107">
        <v>1</v>
      </c>
      <c r="B711" s="108" t="s">
        <v>59</v>
      </c>
      <c r="C711" s="108"/>
      <c r="D711" s="108"/>
      <c r="E711" s="108" t="s">
        <v>75</v>
      </c>
      <c r="F711" s="108"/>
      <c r="G711" s="108" t="s">
        <v>464</v>
      </c>
      <c r="H711" s="114">
        <f>SUM(H686:H710)</f>
        <v>106102</v>
      </c>
      <c r="I711" s="107"/>
      <c r="J711" s="110">
        <f>SUM(J686:J710)</f>
        <v>17555420.23</v>
      </c>
      <c r="K711" s="110">
        <f>SUM(K686:K710)</f>
        <v>22849359.559999995</v>
      </c>
      <c r="L711" s="110">
        <f>SUM(L686:L710)</f>
        <v>51615765.219999991</v>
      </c>
      <c r="M711" s="110">
        <f>SUM(M686:M710)</f>
        <v>39602211.619999997</v>
      </c>
      <c r="N711" s="108">
        <v>24</v>
      </c>
      <c r="O711" s="108">
        <v>24</v>
      </c>
      <c r="P711" s="108">
        <f>N711-O711</f>
        <v>0</v>
      </c>
      <c r="Q711" s="111">
        <f t="shared" ref="Q711:Q774" si="27">L711-M711</f>
        <v>12013553.599999994</v>
      </c>
      <c r="R711" s="112">
        <f>L711/H711</f>
        <v>486.47306572920388</v>
      </c>
    </row>
    <row r="712" spans="1:18" x14ac:dyDescent="0.35">
      <c r="A712" s="101">
        <v>1</v>
      </c>
      <c r="B712" s="102" t="s">
        <v>59</v>
      </c>
      <c r="C712" s="102" t="s">
        <v>465</v>
      </c>
      <c r="D712" s="102" t="s">
        <v>80</v>
      </c>
      <c r="E712" s="102" t="s">
        <v>466</v>
      </c>
      <c r="F712" s="102" t="s">
        <v>208</v>
      </c>
      <c r="G712" s="102" t="s">
        <v>467</v>
      </c>
      <c r="H712" s="103"/>
      <c r="I712" s="101"/>
      <c r="J712" s="104"/>
      <c r="K712" s="105"/>
      <c r="L712" s="106"/>
      <c r="M712" s="106"/>
      <c r="N712" s="102"/>
      <c r="O712" s="102"/>
      <c r="P712" s="102"/>
    </row>
    <row r="713" spans="1:18" x14ac:dyDescent="0.35">
      <c r="A713" s="101">
        <v>2</v>
      </c>
      <c r="B713" s="102" t="s">
        <v>59</v>
      </c>
      <c r="C713" s="102" t="s">
        <v>465</v>
      </c>
      <c r="D713" s="102" t="s">
        <v>80</v>
      </c>
      <c r="E713" s="102" t="s">
        <v>466</v>
      </c>
      <c r="F713" s="102" t="s">
        <v>178</v>
      </c>
      <c r="G713" s="102" t="s">
        <v>1120</v>
      </c>
      <c r="H713" s="103">
        <v>6067</v>
      </c>
      <c r="I713" s="101">
        <v>5</v>
      </c>
      <c r="J713" s="104">
        <f>สกลนคร!F46</f>
        <v>692560.01</v>
      </c>
      <c r="K713" s="105">
        <f>สกลนคร!AI46</f>
        <v>738829.0199999999</v>
      </c>
      <c r="L713" s="106">
        <f>สกลนคร!AJ46</f>
        <v>2298350.8600000003</v>
      </c>
      <c r="M713" s="106">
        <f>สกลนคร!AK46</f>
        <v>1999633.7</v>
      </c>
      <c r="N713" s="102"/>
      <c r="O713" s="102"/>
      <c r="P713" s="102"/>
      <c r="Q713" s="94">
        <f t="shared" si="27"/>
        <v>298717.16000000038</v>
      </c>
      <c r="R713" s="95">
        <f t="shared" ref="R713:R774" si="28">L713/H713</f>
        <v>378.82822811933414</v>
      </c>
    </row>
    <row r="714" spans="1:18" x14ac:dyDescent="0.35">
      <c r="A714" s="101">
        <v>3</v>
      </c>
      <c r="B714" s="102" t="s">
        <v>59</v>
      </c>
      <c r="C714" s="102" t="s">
        <v>465</v>
      </c>
      <c r="D714" s="102" t="s">
        <v>80</v>
      </c>
      <c r="E714" s="102" t="s">
        <v>466</v>
      </c>
      <c r="F714" s="102" t="s">
        <v>178</v>
      </c>
      <c r="G714" s="102" t="s">
        <v>1121</v>
      </c>
      <c r="H714" s="103">
        <v>5626</v>
      </c>
      <c r="I714" s="101">
        <v>4</v>
      </c>
      <c r="J714" s="104">
        <f>สกลนคร!F47</f>
        <v>819458.97</v>
      </c>
      <c r="K714" s="105">
        <f>สกลนคร!AI47</f>
        <v>833365.02999999991</v>
      </c>
      <c r="L714" s="106">
        <f>สกลนคร!AJ47</f>
        <v>3090374.69</v>
      </c>
      <c r="M714" s="106">
        <f>สกลนคร!AK47</f>
        <v>2516993.4300000002</v>
      </c>
      <c r="N714" s="102"/>
      <c r="O714" s="102"/>
      <c r="P714" s="102"/>
      <c r="Q714" s="94">
        <f t="shared" si="27"/>
        <v>573381.25999999978</v>
      </c>
      <c r="R714" s="95">
        <f t="shared" si="28"/>
        <v>549.30229114824033</v>
      </c>
    </row>
    <row r="715" spans="1:18" x14ac:dyDescent="0.35">
      <c r="A715" s="101">
        <v>4</v>
      </c>
      <c r="B715" s="102" t="s">
        <v>59</v>
      </c>
      <c r="C715" s="102" t="s">
        <v>465</v>
      </c>
      <c r="D715" s="102" t="s">
        <v>80</v>
      </c>
      <c r="E715" s="102" t="s">
        <v>466</v>
      </c>
      <c r="F715" s="102" t="s">
        <v>178</v>
      </c>
      <c r="G715" s="102" t="s">
        <v>1122</v>
      </c>
      <c r="H715" s="103">
        <v>3964</v>
      </c>
      <c r="I715" s="101">
        <v>3</v>
      </c>
      <c r="J715" s="104">
        <f>สกลนคร!F48</f>
        <v>513857.03</v>
      </c>
      <c r="K715" s="105">
        <f>สกลนคร!AI48</f>
        <v>539493.71</v>
      </c>
      <c r="L715" s="106">
        <f>สกลนคร!AJ48</f>
        <v>3038211.74</v>
      </c>
      <c r="M715" s="106">
        <f>สกลนคร!AK48</f>
        <v>2838536.94</v>
      </c>
      <c r="N715" s="102"/>
      <c r="O715" s="102"/>
      <c r="P715" s="102"/>
      <c r="Q715" s="94">
        <f t="shared" si="27"/>
        <v>199674.80000000028</v>
      </c>
      <c r="R715" s="95">
        <f t="shared" si="28"/>
        <v>766.45099394550959</v>
      </c>
    </row>
    <row r="716" spans="1:18" x14ac:dyDescent="0.35">
      <c r="A716" s="101">
        <v>5</v>
      </c>
      <c r="B716" s="102" t="s">
        <v>59</v>
      </c>
      <c r="C716" s="102" t="s">
        <v>465</v>
      </c>
      <c r="D716" s="102" t="s">
        <v>80</v>
      </c>
      <c r="E716" s="102" t="s">
        <v>466</v>
      </c>
      <c r="F716" s="102" t="s">
        <v>178</v>
      </c>
      <c r="G716" s="102" t="s">
        <v>1123</v>
      </c>
      <c r="H716" s="103">
        <v>2688</v>
      </c>
      <c r="I716" s="101">
        <v>2</v>
      </c>
      <c r="J716" s="104">
        <f>สกลนคร!F49</f>
        <v>334242.61</v>
      </c>
      <c r="K716" s="105">
        <f>สกลนคร!AI49</f>
        <v>385209.23</v>
      </c>
      <c r="L716" s="106">
        <f>สกลนคร!AJ49</f>
        <v>2039938.5899999999</v>
      </c>
      <c r="M716" s="106">
        <f>สกลนคร!AK49</f>
        <v>1744349.4300000002</v>
      </c>
      <c r="N716" s="102"/>
      <c r="O716" s="102"/>
      <c r="P716" s="102"/>
      <c r="Q716" s="94">
        <f t="shared" si="27"/>
        <v>295589.15999999968</v>
      </c>
      <c r="R716" s="95">
        <f t="shared" si="28"/>
        <v>758.90572544642851</v>
      </c>
    </row>
    <row r="717" spans="1:18" x14ac:dyDescent="0.35">
      <c r="A717" s="101">
        <v>6</v>
      </c>
      <c r="B717" s="102" t="s">
        <v>59</v>
      </c>
      <c r="C717" s="102" t="s">
        <v>465</v>
      </c>
      <c r="D717" s="102" t="s">
        <v>80</v>
      </c>
      <c r="E717" s="102" t="s">
        <v>466</v>
      </c>
      <c r="F717" s="102" t="s">
        <v>178</v>
      </c>
      <c r="G717" s="102" t="s">
        <v>1124</v>
      </c>
      <c r="H717" s="103">
        <v>4641</v>
      </c>
      <c r="I717" s="101">
        <v>4</v>
      </c>
      <c r="J717" s="104">
        <f>สกลนคร!F50</f>
        <v>858470.25</v>
      </c>
      <c r="K717" s="105">
        <f>สกลนคร!AI50</f>
        <v>900435.75</v>
      </c>
      <c r="L717" s="106">
        <f>สกลนคร!AJ50</f>
        <v>2943929.16</v>
      </c>
      <c r="M717" s="106">
        <f>สกลนคร!AK50</f>
        <v>2228680.4700000002</v>
      </c>
      <c r="N717" s="102"/>
      <c r="O717" s="102"/>
      <c r="P717" s="102"/>
      <c r="Q717" s="94">
        <f t="shared" si="27"/>
        <v>715248.69</v>
      </c>
      <c r="R717" s="95">
        <f t="shared" si="28"/>
        <v>634.33078215901753</v>
      </c>
    </row>
    <row r="718" spans="1:18" x14ac:dyDescent="0.35">
      <c r="A718" s="101">
        <v>7</v>
      </c>
      <c r="B718" s="102" t="s">
        <v>59</v>
      </c>
      <c r="C718" s="102" t="s">
        <v>465</v>
      </c>
      <c r="D718" s="102" t="s">
        <v>80</v>
      </c>
      <c r="E718" s="102" t="s">
        <v>466</v>
      </c>
      <c r="F718" s="102" t="s">
        <v>178</v>
      </c>
      <c r="G718" s="102" t="s">
        <v>1125</v>
      </c>
      <c r="H718" s="103">
        <v>3844</v>
      </c>
      <c r="I718" s="101">
        <v>3</v>
      </c>
      <c r="J718" s="104">
        <f>สกลนคร!F51</f>
        <v>566363.93000000005</v>
      </c>
      <c r="K718" s="105">
        <f>สกลนคร!AI51</f>
        <v>601910.89</v>
      </c>
      <c r="L718" s="106">
        <f>สกลนคร!AJ51</f>
        <v>1832641.8499999999</v>
      </c>
      <c r="M718" s="106">
        <f>สกลนคร!AK51</f>
        <v>1481757.08</v>
      </c>
      <c r="N718" s="102"/>
      <c r="O718" s="102"/>
      <c r="P718" s="102"/>
      <c r="Q718" s="94">
        <f t="shared" si="27"/>
        <v>350884.76999999979</v>
      </c>
      <c r="R718" s="95">
        <f t="shared" si="28"/>
        <v>476.75386316337148</v>
      </c>
    </row>
    <row r="719" spans="1:18" s="113" customFormat="1" x14ac:dyDescent="0.35">
      <c r="A719" s="107">
        <v>2</v>
      </c>
      <c r="B719" s="108" t="s">
        <v>59</v>
      </c>
      <c r="C719" s="108"/>
      <c r="D719" s="108"/>
      <c r="E719" s="108" t="s">
        <v>75</v>
      </c>
      <c r="F719" s="108"/>
      <c r="G719" s="108" t="s">
        <v>468</v>
      </c>
      <c r="H719" s="114">
        <f>SUM(H712:H718)</f>
        <v>26830</v>
      </c>
      <c r="I719" s="107"/>
      <c r="J719" s="110">
        <f>SUM(J712:J718)</f>
        <v>3784952.8000000003</v>
      </c>
      <c r="K719" s="110">
        <f>SUM(K712:K718)</f>
        <v>3999243.63</v>
      </c>
      <c r="L719" s="110">
        <f>SUM(L712:L718)</f>
        <v>15243446.890000001</v>
      </c>
      <c r="M719" s="110">
        <f>SUM(M712:M718)</f>
        <v>12809951.050000001</v>
      </c>
      <c r="N719" s="108">
        <v>6</v>
      </c>
      <c r="O719" s="108">
        <v>6</v>
      </c>
      <c r="P719" s="108">
        <f>N719-O719</f>
        <v>0</v>
      </c>
      <c r="Q719" s="111">
        <f t="shared" si="27"/>
        <v>2433495.84</v>
      </c>
      <c r="R719" s="112">
        <f>L719/H719</f>
        <v>568.1493436451733</v>
      </c>
    </row>
    <row r="720" spans="1:18" s="113" customFormat="1" x14ac:dyDescent="0.35">
      <c r="A720" s="173">
        <v>1</v>
      </c>
      <c r="B720" s="144" t="s">
        <v>59</v>
      </c>
      <c r="C720" s="144" t="s">
        <v>469</v>
      </c>
      <c r="D720" s="144" t="s">
        <v>87</v>
      </c>
      <c r="E720" s="144" t="s">
        <v>470</v>
      </c>
      <c r="F720" s="144" t="s">
        <v>208</v>
      </c>
      <c r="G720" s="144" t="s">
        <v>470</v>
      </c>
      <c r="H720" s="191"/>
      <c r="I720" s="173"/>
      <c r="J720" s="192"/>
      <c r="K720" s="193"/>
      <c r="L720" s="143"/>
      <c r="M720" s="143"/>
      <c r="N720" s="144"/>
      <c r="O720" s="144"/>
      <c r="P720" s="144"/>
      <c r="Q720" s="111"/>
      <c r="R720" s="112"/>
    </row>
    <row r="721" spans="1:18" x14ac:dyDescent="0.35">
      <c r="A721" s="101">
        <v>2</v>
      </c>
      <c r="B721" s="102" t="s">
        <v>59</v>
      </c>
      <c r="C721" s="102" t="s">
        <v>469</v>
      </c>
      <c r="D721" s="102" t="s">
        <v>87</v>
      </c>
      <c r="E721" s="102" t="s">
        <v>470</v>
      </c>
      <c r="F721" s="102" t="s">
        <v>178</v>
      </c>
      <c r="G721" s="102" t="s">
        <v>1126</v>
      </c>
      <c r="H721" s="103">
        <v>4084</v>
      </c>
      <c r="I721" s="101">
        <v>3</v>
      </c>
      <c r="J721" s="104">
        <f>สกลนคร!F52</f>
        <v>313706.42</v>
      </c>
      <c r="K721" s="105">
        <f>สกลนคร!AI52</f>
        <v>339753.66</v>
      </c>
      <c r="L721" s="106">
        <f>สกลนคร!AJ52</f>
        <v>1816085.34</v>
      </c>
      <c r="M721" s="106">
        <f>สกลนคร!AK52</f>
        <v>1683137.97</v>
      </c>
      <c r="N721" s="102"/>
      <c r="O721" s="102"/>
      <c r="P721" s="102"/>
      <c r="Q721" s="94">
        <f t="shared" si="27"/>
        <v>132947.37000000011</v>
      </c>
      <c r="R721" s="95">
        <f t="shared" si="28"/>
        <v>444.6829921645446</v>
      </c>
    </row>
    <row r="722" spans="1:18" x14ac:dyDescent="0.35">
      <c r="A722" s="101">
        <v>3</v>
      </c>
      <c r="B722" s="102" t="s">
        <v>59</v>
      </c>
      <c r="C722" s="102" t="s">
        <v>469</v>
      </c>
      <c r="D722" s="102" t="s">
        <v>87</v>
      </c>
      <c r="E722" s="102" t="s">
        <v>470</v>
      </c>
      <c r="F722" s="102" t="s">
        <v>178</v>
      </c>
      <c r="G722" s="102" t="s">
        <v>1127</v>
      </c>
      <c r="H722" s="103">
        <v>4275</v>
      </c>
      <c r="I722" s="101">
        <v>3</v>
      </c>
      <c r="J722" s="104">
        <f>สกลนคร!F53</f>
        <v>455539.04</v>
      </c>
      <c r="K722" s="105">
        <f>สกลนคร!AI53</f>
        <v>520935.94</v>
      </c>
      <c r="L722" s="106">
        <f>สกลนคร!AJ53</f>
        <v>1772768.57</v>
      </c>
      <c r="M722" s="106">
        <f>สกลนคร!AK53</f>
        <v>1915971.8699999999</v>
      </c>
      <c r="N722" s="102"/>
      <c r="O722" s="102"/>
      <c r="P722" s="102"/>
      <c r="Q722" s="94">
        <f t="shared" si="27"/>
        <v>-143203.29999999981</v>
      </c>
      <c r="R722" s="95">
        <f t="shared" si="28"/>
        <v>414.68270643274855</v>
      </c>
    </row>
    <row r="723" spans="1:18" x14ac:dyDescent="0.35">
      <c r="A723" s="101">
        <v>4</v>
      </c>
      <c r="B723" s="102" t="s">
        <v>59</v>
      </c>
      <c r="C723" s="102" t="s">
        <v>469</v>
      </c>
      <c r="D723" s="102" t="s">
        <v>87</v>
      </c>
      <c r="E723" s="102" t="s">
        <v>470</v>
      </c>
      <c r="F723" s="102" t="s">
        <v>178</v>
      </c>
      <c r="G723" s="102" t="s">
        <v>1128</v>
      </c>
      <c r="H723" s="103">
        <v>4414</v>
      </c>
      <c r="I723" s="101">
        <v>3</v>
      </c>
      <c r="J723" s="104">
        <f>สกลนคร!F54</f>
        <v>991899.04</v>
      </c>
      <c r="K723" s="105">
        <f>สกลนคร!AI54</f>
        <v>1003232.01</v>
      </c>
      <c r="L723" s="106">
        <f>สกลนคร!AJ54</f>
        <v>1815300.8399999999</v>
      </c>
      <c r="M723" s="106">
        <f>สกลนคร!AK54</f>
        <v>1645066.88</v>
      </c>
      <c r="N723" s="102"/>
      <c r="O723" s="102"/>
      <c r="P723" s="102"/>
      <c r="Q723" s="94">
        <f t="shared" si="27"/>
        <v>170233.95999999996</v>
      </c>
      <c r="R723" s="95">
        <f t="shared" si="28"/>
        <v>411.25981875849567</v>
      </c>
    </row>
    <row r="724" spans="1:18" x14ac:dyDescent="0.35">
      <c r="A724" s="101">
        <v>5</v>
      </c>
      <c r="B724" s="102" t="s">
        <v>59</v>
      </c>
      <c r="C724" s="102" t="s">
        <v>469</v>
      </c>
      <c r="D724" s="102" t="s">
        <v>87</v>
      </c>
      <c r="E724" s="102" t="s">
        <v>470</v>
      </c>
      <c r="F724" s="102" t="s">
        <v>178</v>
      </c>
      <c r="G724" s="102" t="s">
        <v>1129</v>
      </c>
      <c r="H724" s="103">
        <v>3418</v>
      </c>
      <c r="I724" s="101">
        <v>3</v>
      </c>
      <c r="J724" s="104">
        <f>สกลนคร!F55</f>
        <v>444032.55</v>
      </c>
      <c r="K724" s="105">
        <f>สกลนคร!AI55</f>
        <v>488795.5</v>
      </c>
      <c r="L724" s="106">
        <f>สกลนคร!AJ55</f>
        <v>1714205.92</v>
      </c>
      <c r="M724" s="106">
        <f>สกลนคร!AK55</f>
        <v>1531831.8199999998</v>
      </c>
      <c r="N724" s="102"/>
      <c r="O724" s="102"/>
      <c r="P724" s="102"/>
      <c r="Q724" s="94">
        <f t="shared" si="27"/>
        <v>182374.10000000009</v>
      </c>
      <c r="R724" s="95">
        <f t="shared" si="28"/>
        <v>501.52308952603858</v>
      </c>
    </row>
    <row r="725" spans="1:18" x14ac:dyDescent="0.35">
      <c r="A725" s="101">
        <v>6</v>
      </c>
      <c r="B725" s="102" t="s">
        <v>59</v>
      </c>
      <c r="C725" s="102" t="s">
        <v>469</v>
      </c>
      <c r="D725" s="102" t="s">
        <v>87</v>
      </c>
      <c r="E725" s="102" t="s">
        <v>470</v>
      </c>
      <c r="F725" s="102" t="s">
        <v>178</v>
      </c>
      <c r="G725" s="102" t="s">
        <v>1130</v>
      </c>
      <c r="H725" s="103">
        <v>3625</v>
      </c>
      <c r="I725" s="101">
        <v>3</v>
      </c>
      <c r="J725" s="104">
        <f>สกลนคร!F56</f>
        <v>918646.17</v>
      </c>
      <c r="K725" s="105">
        <f>สกลนคร!AI56</f>
        <v>941606.17</v>
      </c>
      <c r="L725" s="106">
        <f>สกลนคร!AJ56</f>
        <v>1587240</v>
      </c>
      <c r="M725" s="106">
        <f>สกลนคร!AK56</f>
        <v>1382704.57</v>
      </c>
      <c r="N725" s="102"/>
      <c r="O725" s="102"/>
      <c r="P725" s="102"/>
      <c r="Q725" s="94">
        <f t="shared" si="27"/>
        <v>204535.42999999993</v>
      </c>
      <c r="R725" s="95">
        <f t="shared" si="28"/>
        <v>437.85931034482758</v>
      </c>
    </row>
    <row r="726" spans="1:18" s="113" customFormat="1" x14ac:dyDescent="0.35">
      <c r="A726" s="107">
        <v>3</v>
      </c>
      <c r="B726" s="108" t="s">
        <v>59</v>
      </c>
      <c r="C726" s="108"/>
      <c r="D726" s="108"/>
      <c r="E726" s="108" t="s">
        <v>75</v>
      </c>
      <c r="F726" s="108"/>
      <c r="G726" s="108" t="s">
        <v>471</v>
      </c>
      <c r="H726" s="114">
        <f>SUM(H721:H725)</f>
        <v>19816</v>
      </c>
      <c r="I726" s="107"/>
      <c r="J726" s="110">
        <f>SUM(J720:J725)</f>
        <v>3123823.2199999997</v>
      </c>
      <c r="K726" s="110">
        <f>SUM(K720:K725)</f>
        <v>3294323.28</v>
      </c>
      <c r="L726" s="110">
        <f>SUM(L720:L725)</f>
        <v>8705600.6699999999</v>
      </c>
      <c r="M726" s="110">
        <f>SUM(M720:M725)</f>
        <v>8158713.1099999994</v>
      </c>
      <c r="N726" s="108">
        <v>5</v>
      </c>
      <c r="O726" s="108">
        <v>5</v>
      </c>
      <c r="P726" s="108">
        <f>N726-O726</f>
        <v>0</v>
      </c>
      <c r="Q726" s="111">
        <f t="shared" si="27"/>
        <v>546887.56000000052</v>
      </c>
      <c r="R726" s="112">
        <f>L726/H726</f>
        <v>439.32179400484455</v>
      </c>
    </row>
    <row r="727" spans="1:18" x14ac:dyDescent="0.35">
      <c r="A727" s="101">
        <v>1</v>
      </c>
      <c r="B727" s="102" t="s">
        <v>59</v>
      </c>
      <c r="C727" s="102" t="s">
        <v>472</v>
      </c>
      <c r="D727" s="102" t="s">
        <v>473</v>
      </c>
      <c r="E727" s="102" t="s">
        <v>474</v>
      </c>
      <c r="F727" s="102" t="s">
        <v>208</v>
      </c>
      <c r="G727" s="102" t="s">
        <v>475</v>
      </c>
      <c r="H727" s="103"/>
      <c r="I727" s="101"/>
      <c r="J727" s="104"/>
      <c r="K727" s="105"/>
      <c r="L727" s="106"/>
      <c r="M727" s="106"/>
      <c r="N727" s="102"/>
      <c r="O727" s="102"/>
      <c r="P727" s="102"/>
    </row>
    <row r="728" spans="1:18" x14ac:dyDescent="0.35">
      <c r="A728" s="101">
        <v>2</v>
      </c>
      <c r="B728" s="102" t="s">
        <v>59</v>
      </c>
      <c r="C728" s="102" t="s">
        <v>472</v>
      </c>
      <c r="D728" s="102" t="s">
        <v>473</v>
      </c>
      <c r="E728" s="102" t="s">
        <v>474</v>
      </c>
      <c r="F728" s="102" t="s">
        <v>178</v>
      </c>
      <c r="G728" s="102" t="s">
        <v>1131</v>
      </c>
      <c r="H728" s="103">
        <v>5334</v>
      </c>
      <c r="I728" s="101">
        <v>4</v>
      </c>
      <c r="J728" s="106">
        <f>สกลนคร!F57</f>
        <v>1031267.93</v>
      </c>
      <c r="K728" s="105">
        <f>สกลนคร!AI57</f>
        <v>1085582.32</v>
      </c>
      <c r="L728" s="106">
        <f>สกลนคร!AJ57</f>
        <v>2604354.34</v>
      </c>
      <c r="M728" s="106">
        <f>สกลนคร!AK57</f>
        <v>2015288.0999999999</v>
      </c>
      <c r="N728" s="102"/>
      <c r="O728" s="102"/>
      <c r="P728" s="102"/>
      <c r="Q728" s="94">
        <f t="shared" si="27"/>
        <v>589066.23999999999</v>
      </c>
      <c r="R728" s="95">
        <f t="shared" si="28"/>
        <v>488.25540682414697</v>
      </c>
    </row>
    <row r="729" spans="1:18" x14ac:dyDescent="0.35">
      <c r="A729" s="101">
        <v>3</v>
      </c>
      <c r="B729" s="102" t="s">
        <v>59</v>
      </c>
      <c r="C729" s="102" t="s">
        <v>472</v>
      </c>
      <c r="D729" s="102" t="s">
        <v>473</v>
      </c>
      <c r="E729" s="102" t="s">
        <v>474</v>
      </c>
      <c r="F729" s="102" t="s">
        <v>178</v>
      </c>
      <c r="G729" s="102" t="s">
        <v>1132</v>
      </c>
      <c r="H729" s="103">
        <v>5309</v>
      </c>
      <c r="I729" s="101">
        <v>4</v>
      </c>
      <c r="J729" s="106">
        <f>สกลนคร!F58</f>
        <v>891017.24</v>
      </c>
      <c r="K729" s="105">
        <f>สกลนคร!AI58</f>
        <v>748759.53</v>
      </c>
      <c r="L729" s="106">
        <f>สกลนคร!AJ58</f>
        <v>2836109.3</v>
      </c>
      <c r="M729" s="106">
        <f>สกลนคร!AK58</f>
        <v>2347209.2700000005</v>
      </c>
      <c r="N729" s="102"/>
      <c r="O729" s="102"/>
      <c r="P729" s="102"/>
      <c r="Q729" s="94">
        <f t="shared" si="27"/>
        <v>488900.02999999933</v>
      </c>
      <c r="R729" s="95">
        <f t="shared" si="28"/>
        <v>534.20781691467312</v>
      </c>
    </row>
    <row r="730" spans="1:18" x14ac:dyDescent="0.35">
      <c r="A730" s="101">
        <v>4</v>
      </c>
      <c r="B730" s="102" t="s">
        <v>59</v>
      </c>
      <c r="C730" s="102" t="s">
        <v>472</v>
      </c>
      <c r="D730" s="102" t="s">
        <v>473</v>
      </c>
      <c r="E730" s="102" t="s">
        <v>474</v>
      </c>
      <c r="F730" s="102" t="s">
        <v>178</v>
      </c>
      <c r="G730" s="102" t="s">
        <v>1133</v>
      </c>
      <c r="H730" s="103">
        <v>4812</v>
      </c>
      <c r="I730" s="101">
        <v>4</v>
      </c>
      <c r="J730" s="106">
        <f>สกลนคร!F59</f>
        <v>794023.26</v>
      </c>
      <c r="K730" s="105">
        <f>สกลนคร!AI59</f>
        <v>893167.46000000008</v>
      </c>
      <c r="L730" s="106">
        <f>สกลนคร!AJ59</f>
        <v>1907280.71</v>
      </c>
      <c r="M730" s="106">
        <f>สกลนคร!AK59</f>
        <v>1746871.98</v>
      </c>
      <c r="N730" s="102"/>
      <c r="O730" s="102"/>
      <c r="P730" s="102"/>
      <c r="Q730" s="94">
        <f t="shared" si="27"/>
        <v>160408.72999999998</v>
      </c>
      <c r="R730" s="95">
        <f t="shared" si="28"/>
        <v>396.35924979218618</v>
      </c>
    </row>
    <row r="731" spans="1:18" x14ac:dyDescent="0.35">
      <c r="A731" s="101">
        <v>5</v>
      </c>
      <c r="B731" s="102" t="s">
        <v>59</v>
      </c>
      <c r="C731" s="102" t="s">
        <v>472</v>
      </c>
      <c r="D731" s="102" t="s">
        <v>473</v>
      </c>
      <c r="E731" s="102" t="s">
        <v>474</v>
      </c>
      <c r="F731" s="102" t="s">
        <v>178</v>
      </c>
      <c r="G731" s="102" t="s">
        <v>1134</v>
      </c>
      <c r="H731" s="103">
        <v>3019</v>
      </c>
      <c r="I731" s="101">
        <v>3</v>
      </c>
      <c r="J731" s="106">
        <f>สกลนคร!F60</f>
        <v>402197.17</v>
      </c>
      <c r="K731" s="105">
        <f>สกลนคร!AI60</f>
        <v>521861.82999999996</v>
      </c>
      <c r="L731" s="106">
        <f>สกลนคร!AJ60</f>
        <v>2119000.2400000002</v>
      </c>
      <c r="M731" s="106">
        <f>สกลนคร!AK60</f>
        <v>1795130</v>
      </c>
      <c r="N731" s="102"/>
      <c r="O731" s="102"/>
      <c r="P731" s="102"/>
      <c r="Q731" s="94">
        <f t="shared" si="27"/>
        <v>323870.24000000022</v>
      </c>
      <c r="R731" s="95">
        <f t="shared" si="28"/>
        <v>701.88812189466717</v>
      </c>
    </row>
    <row r="732" spans="1:18" x14ac:dyDescent="0.35">
      <c r="A732" s="101">
        <v>6</v>
      </c>
      <c r="B732" s="102" t="s">
        <v>59</v>
      </c>
      <c r="C732" s="102" t="s">
        <v>472</v>
      </c>
      <c r="D732" s="102" t="s">
        <v>473</v>
      </c>
      <c r="E732" s="102" t="s">
        <v>474</v>
      </c>
      <c r="F732" s="102" t="s">
        <v>178</v>
      </c>
      <c r="G732" s="102" t="s">
        <v>1135</v>
      </c>
      <c r="H732" s="103">
        <v>2474</v>
      </c>
      <c r="I732" s="101">
        <v>2</v>
      </c>
      <c r="J732" s="106">
        <f>สกลนคร!F61</f>
        <v>306429.53000000003</v>
      </c>
      <c r="K732" s="105">
        <f>สกลนคร!AI61</f>
        <v>399250.36000000004</v>
      </c>
      <c r="L732" s="106">
        <f>สกลนคร!AJ61</f>
        <v>1588777.25</v>
      </c>
      <c r="M732" s="106">
        <f>สกลนคร!AK61</f>
        <v>1308611.7799999998</v>
      </c>
      <c r="N732" s="102"/>
      <c r="O732" s="102"/>
      <c r="P732" s="102"/>
      <c r="Q732" s="94">
        <f t="shared" si="27"/>
        <v>280165.4700000002</v>
      </c>
      <c r="R732" s="95">
        <f t="shared" si="28"/>
        <v>642.18967259498788</v>
      </c>
    </row>
    <row r="733" spans="1:18" x14ac:dyDescent="0.35">
      <c r="A733" s="101">
        <v>7</v>
      </c>
      <c r="B733" s="102" t="s">
        <v>59</v>
      </c>
      <c r="C733" s="102" t="s">
        <v>472</v>
      </c>
      <c r="D733" s="102" t="s">
        <v>473</v>
      </c>
      <c r="E733" s="102" t="s">
        <v>474</v>
      </c>
      <c r="F733" s="102" t="s">
        <v>178</v>
      </c>
      <c r="G733" s="102" t="s">
        <v>1136</v>
      </c>
      <c r="H733" s="103">
        <v>1964</v>
      </c>
      <c r="I733" s="101">
        <v>2</v>
      </c>
      <c r="J733" s="106">
        <f>สกลนคร!F62</f>
        <v>344391.39</v>
      </c>
      <c r="K733" s="105">
        <f>สกลนคร!AI62</f>
        <v>384037.07</v>
      </c>
      <c r="L733" s="106">
        <f>สกลนคร!AJ62</f>
        <v>1588209.2599999998</v>
      </c>
      <c r="M733" s="106">
        <f>สกลนคร!AK62</f>
        <v>1413692.4000000001</v>
      </c>
      <c r="N733" s="102"/>
      <c r="O733" s="102"/>
      <c r="P733" s="102"/>
      <c r="Q733" s="94">
        <f t="shared" si="27"/>
        <v>174516.85999999964</v>
      </c>
      <c r="R733" s="95">
        <f t="shared" si="28"/>
        <v>808.66051934826874</v>
      </c>
    </row>
    <row r="734" spans="1:18" x14ac:dyDescent="0.35">
      <c r="A734" s="101">
        <v>8</v>
      </c>
      <c r="B734" s="102" t="s">
        <v>59</v>
      </c>
      <c r="C734" s="102" t="s">
        <v>472</v>
      </c>
      <c r="D734" s="102" t="s">
        <v>473</v>
      </c>
      <c r="E734" s="102" t="s">
        <v>474</v>
      </c>
      <c r="F734" s="102" t="s">
        <v>178</v>
      </c>
      <c r="G734" s="102" t="s">
        <v>1137</v>
      </c>
      <c r="H734" s="103">
        <v>1314</v>
      </c>
      <c r="I734" s="101">
        <v>1</v>
      </c>
      <c r="J734" s="106">
        <f>สกลนคร!F63</f>
        <v>835726.69</v>
      </c>
      <c r="K734" s="105">
        <f>สกลนคร!AI63</f>
        <v>948655.30999999994</v>
      </c>
      <c r="L734" s="106">
        <f>สกลนคร!AJ63</f>
        <v>1592366.1600000001</v>
      </c>
      <c r="M734" s="106">
        <f>สกลนคร!AK63</f>
        <v>1430078.04</v>
      </c>
      <c r="N734" s="102"/>
      <c r="O734" s="102"/>
      <c r="P734" s="102"/>
      <c r="Q734" s="94">
        <f t="shared" si="27"/>
        <v>162288.12000000011</v>
      </c>
      <c r="R734" s="95">
        <f t="shared" si="28"/>
        <v>1211.846392694064</v>
      </c>
    </row>
    <row r="735" spans="1:18" x14ac:dyDescent="0.35">
      <c r="A735" s="101">
        <v>9</v>
      </c>
      <c r="B735" s="102" t="s">
        <v>59</v>
      </c>
      <c r="C735" s="102" t="s">
        <v>472</v>
      </c>
      <c r="D735" s="102" t="s">
        <v>473</v>
      </c>
      <c r="E735" s="102" t="s">
        <v>474</v>
      </c>
      <c r="F735" s="102" t="s">
        <v>178</v>
      </c>
      <c r="G735" s="102" t="s">
        <v>1138</v>
      </c>
      <c r="H735" s="103">
        <v>2614</v>
      </c>
      <c r="I735" s="101">
        <v>2</v>
      </c>
      <c r="J735" s="106">
        <f>สกลนคร!F64</f>
        <v>553822.93999999994</v>
      </c>
      <c r="K735" s="105">
        <f>สกลนคร!AI64</f>
        <v>613159.74</v>
      </c>
      <c r="L735" s="106">
        <f>สกลนคร!AJ64</f>
        <v>1830088.83</v>
      </c>
      <c r="M735" s="106">
        <f>สกลนคร!AK64</f>
        <v>1479198.8</v>
      </c>
      <c r="N735" s="102"/>
      <c r="O735" s="102"/>
      <c r="P735" s="102"/>
      <c r="Q735" s="94">
        <f t="shared" si="27"/>
        <v>350890.03</v>
      </c>
      <c r="R735" s="95">
        <f t="shared" si="28"/>
        <v>700.11049349655707</v>
      </c>
    </row>
    <row r="736" spans="1:18" x14ac:dyDescent="0.35">
      <c r="A736" s="101">
        <v>10</v>
      </c>
      <c r="B736" s="102" t="s">
        <v>59</v>
      </c>
      <c r="C736" s="102" t="s">
        <v>472</v>
      </c>
      <c r="D736" s="102" t="s">
        <v>473</v>
      </c>
      <c r="E736" s="102" t="s">
        <v>474</v>
      </c>
      <c r="F736" s="102" t="s">
        <v>178</v>
      </c>
      <c r="G736" s="102" t="s">
        <v>1139</v>
      </c>
      <c r="H736" s="103">
        <v>3039</v>
      </c>
      <c r="I736" s="101">
        <v>3</v>
      </c>
      <c r="J736" s="106">
        <f>สกลนคร!F65</f>
        <v>397277.42</v>
      </c>
      <c r="K736" s="105">
        <f>สกลนคร!AI65</f>
        <v>446669.19999999995</v>
      </c>
      <c r="L736" s="106">
        <f>สกลนคร!AJ65</f>
        <v>1659668.34</v>
      </c>
      <c r="M736" s="106">
        <f>สกลนคร!AK65</f>
        <v>1422927.48</v>
      </c>
      <c r="N736" s="102"/>
      <c r="O736" s="102"/>
      <c r="P736" s="102"/>
      <c r="Q736" s="94">
        <f t="shared" si="27"/>
        <v>236740.8600000001</v>
      </c>
      <c r="R736" s="95">
        <f t="shared" si="28"/>
        <v>546.12317867719651</v>
      </c>
    </row>
    <row r="737" spans="1:18" x14ac:dyDescent="0.35">
      <c r="A737" s="101">
        <v>11</v>
      </c>
      <c r="B737" s="102" t="s">
        <v>59</v>
      </c>
      <c r="C737" s="102" t="s">
        <v>472</v>
      </c>
      <c r="D737" s="102" t="s">
        <v>473</v>
      </c>
      <c r="E737" s="102" t="s">
        <v>474</v>
      </c>
      <c r="F737" s="102" t="s">
        <v>178</v>
      </c>
      <c r="G737" s="102" t="s">
        <v>1140</v>
      </c>
      <c r="H737" s="103">
        <v>5019</v>
      </c>
      <c r="I737" s="101">
        <v>4</v>
      </c>
      <c r="J737" s="106">
        <f>สกลนคร!F66</f>
        <v>671192.41</v>
      </c>
      <c r="K737" s="105">
        <f>สกลนคร!AI66</f>
        <v>737996.03</v>
      </c>
      <c r="L737" s="106">
        <f>สกลนคร!AJ66</f>
        <v>2328851.1500000004</v>
      </c>
      <c r="M737" s="106">
        <f>สกลนคร!AK66</f>
        <v>2009746.74</v>
      </c>
      <c r="N737" s="102"/>
      <c r="O737" s="102"/>
      <c r="P737" s="102"/>
      <c r="Q737" s="94">
        <f t="shared" si="27"/>
        <v>319104.41000000038</v>
      </c>
      <c r="R737" s="95">
        <f t="shared" si="28"/>
        <v>464.00700338712898</v>
      </c>
    </row>
    <row r="738" spans="1:18" x14ac:dyDescent="0.35">
      <c r="A738" s="101">
        <v>12</v>
      </c>
      <c r="B738" s="102" t="s">
        <v>59</v>
      </c>
      <c r="C738" s="102" t="s">
        <v>472</v>
      </c>
      <c r="D738" s="102" t="s">
        <v>473</v>
      </c>
      <c r="E738" s="102" t="s">
        <v>474</v>
      </c>
      <c r="F738" s="102" t="s">
        <v>178</v>
      </c>
      <c r="G738" s="102" t="s">
        <v>1141</v>
      </c>
      <c r="H738" s="103">
        <v>4462</v>
      </c>
      <c r="I738" s="101">
        <v>3</v>
      </c>
      <c r="J738" s="106">
        <f>สกลนคร!F67</f>
        <v>773380.16</v>
      </c>
      <c r="K738" s="105">
        <f>สกลนคร!AI67</f>
        <v>764839.46000000008</v>
      </c>
      <c r="L738" s="106">
        <f>สกลนคร!AJ67</f>
        <v>2524918.79</v>
      </c>
      <c r="M738" s="106">
        <f>สกลนคร!AK67</f>
        <v>2383078.2000000002</v>
      </c>
      <c r="N738" s="102"/>
      <c r="O738" s="102"/>
      <c r="P738" s="102"/>
      <c r="Q738" s="94">
        <f t="shared" si="27"/>
        <v>141840.58999999985</v>
      </c>
      <c r="R738" s="95">
        <f t="shared" si="28"/>
        <v>565.87153518601519</v>
      </c>
    </row>
    <row r="739" spans="1:18" x14ac:dyDescent="0.35">
      <c r="A739" s="101">
        <v>13</v>
      </c>
      <c r="B739" s="102" t="s">
        <v>59</v>
      </c>
      <c r="C739" s="102" t="s">
        <v>472</v>
      </c>
      <c r="D739" s="102" t="s">
        <v>473</v>
      </c>
      <c r="E739" s="102" t="s">
        <v>474</v>
      </c>
      <c r="F739" s="102" t="s">
        <v>178</v>
      </c>
      <c r="G739" s="102" t="s">
        <v>1142</v>
      </c>
      <c r="H739" s="103">
        <v>3744</v>
      </c>
      <c r="I739" s="101">
        <v>3</v>
      </c>
      <c r="J739" s="106">
        <f>สกลนคร!F68</f>
        <v>379628.39</v>
      </c>
      <c r="K739" s="105">
        <f>สกลนคร!AI68</f>
        <v>415843.16000000003</v>
      </c>
      <c r="L739" s="106">
        <f>สกลนคร!AJ68</f>
        <v>2789029.9299999997</v>
      </c>
      <c r="M739" s="106">
        <f>สกลนคร!AK68</f>
        <v>2517537.2399999998</v>
      </c>
      <c r="N739" s="102"/>
      <c r="O739" s="102"/>
      <c r="P739" s="102"/>
      <c r="Q739" s="94">
        <f t="shared" si="27"/>
        <v>271492.68999999994</v>
      </c>
      <c r="R739" s="95">
        <f t="shared" si="28"/>
        <v>744.93320779914518</v>
      </c>
    </row>
    <row r="740" spans="1:18" x14ac:dyDescent="0.35">
      <c r="A740" s="101">
        <v>14</v>
      </c>
      <c r="B740" s="102" t="s">
        <v>59</v>
      </c>
      <c r="C740" s="102" t="s">
        <v>472</v>
      </c>
      <c r="D740" s="102" t="s">
        <v>473</v>
      </c>
      <c r="E740" s="102" t="s">
        <v>474</v>
      </c>
      <c r="F740" s="102" t="s">
        <v>178</v>
      </c>
      <c r="G740" s="102" t="s">
        <v>1143</v>
      </c>
      <c r="H740" s="103">
        <v>3274</v>
      </c>
      <c r="I740" s="101">
        <v>3</v>
      </c>
      <c r="J740" s="106">
        <f>สกลนคร!F69</f>
        <v>450447.89</v>
      </c>
      <c r="K740" s="105">
        <f>สกลนคร!AI69</f>
        <v>496170.03</v>
      </c>
      <c r="L740" s="106">
        <f>สกลนคร!AJ69</f>
        <v>3001910.97</v>
      </c>
      <c r="M740" s="106">
        <f>สกลนคร!AK69</f>
        <v>2762510.66</v>
      </c>
      <c r="N740" s="102"/>
      <c r="O740" s="102"/>
      <c r="P740" s="102"/>
      <c r="Q740" s="94">
        <f t="shared" si="27"/>
        <v>239400.31000000006</v>
      </c>
      <c r="R740" s="95">
        <f t="shared" si="28"/>
        <v>916.89400427611486</v>
      </c>
    </row>
    <row r="741" spans="1:18" s="121" customFormat="1" x14ac:dyDescent="0.35">
      <c r="A741" s="115">
        <v>15</v>
      </c>
      <c r="B741" s="116" t="s">
        <v>59</v>
      </c>
      <c r="C741" s="116" t="s">
        <v>477</v>
      </c>
      <c r="D741" s="116" t="s">
        <v>473</v>
      </c>
      <c r="E741" s="116" t="s">
        <v>474</v>
      </c>
      <c r="F741" s="116" t="s">
        <v>178</v>
      </c>
      <c r="G741" s="116" t="s">
        <v>1144</v>
      </c>
      <c r="H741" s="117">
        <v>2726</v>
      </c>
      <c r="I741" s="115">
        <v>2</v>
      </c>
      <c r="J741" s="106">
        <f>สกลนคร!F70</f>
        <v>546391.96</v>
      </c>
      <c r="K741" s="105">
        <f>สกลนคร!AI70</f>
        <v>619566.29999999993</v>
      </c>
      <c r="L741" s="106">
        <f>สกลนคร!AJ70</f>
        <v>1196644.1000000001</v>
      </c>
      <c r="M741" s="106">
        <f>สกลนคร!AK70</f>
        <v>1197480.6800000002</v>
      </c>
      <c r="N741" s="116"/>
      <c r="O741" s="116"/>
      <c r="P741" s="116"/>
      <c r="Q741" s="119">
        <f t="shared" si="27"/>
        <v>-836.58000000007451</v>
      </c>
      <c r="R741" s="120">
        <f t="shared" si="28"/>
        <v>438.97435803374913</v>
      </c>
    </row>
    <row r="742" spans="1:18" s="113" customFormat="1" x14ac:dyDescent="0.35">
      <c r="A742" s="107">
        <v>4</v>
      </c>
      <c r="B742" s="108" t="s">
        <v>59</v>
      </c>
      <c r="C742" s="108"/>
      <c r="D742" s="108"/>
      <c r="E742" s="108" t="s">
        <v>75</v>
      </c>
      <c r="F742" s="108"/>
      <c r="G742" s="108" t="s">
        <v>476</v>
      </c>
      <c r="H742" s="114">
        <f>SUM(H727:H740)</f>
        <v>46378</v>
      </c>
      <c r="I742" s="107"/>
      <c r="J742" s="110">
        <f>SUM(J727:J740)</f>
        <v>7830802.4199999999</v>
      </c>
      <c r="K742" s="110">
        <f>SUM(K727:K740)</f>
        <v>8455991.5</v>
      </c>
      <c r="L742" s="110">
        <f>SUM(L727:L740)</f>
        <v>28370565.269999996</v>
      </c>
      <c r="M742" s="110">
        <f>SUM(M727:M740)</f>
        <v>24631880.689999998</v>
      </c>
      <c r="N742" s="108">
        <v>14</v>
      </c>
      <c r="O742" s="108">
        <v>14</v>
      </c>
      <c r="P742" s="108">
        <f>N742-O742</f>
        <v>0</v>
      </c>
      <c r="Q742" s="111">
        <f t="shared" si="27"/>
        <v>3738684.5799999982</v>
      </c>
      <c r="R742" s="112">
        <f>L742/H742</f>
        <v>611.72463819052132</v>
      </c>
    </row>
    <row r="743" spans="1:18" x14ac:dyDescent="0.35">
      <c r="A743" s="101">
        <v>1</v>
      </c>
      <c r="B743" s="102" t="s">
        <v>59</v>
      </c>
      <c r="C743" s="102" t="s">
        <v>477</v>
      </c>
      <c r="D743" s="102" t="s">
        <v>101</v>
      </c>
      <c r="E743" s="102" t="s">
        <v>478</v>
      </c>
      <c r="F743" s="102" t="s">
        <v>208</v>
      </c>
      <c r="G743" s="102" t="s">
        <v>479</v>
      </c>
      <c r="H743" s="103"/>
      <c r="I743" s="101"/>
      <c r="J743" s="104"/>
      <c r="K743" s="105"/>
      <c r="L743" s="106"/>
      <c r="M743" s="106"/>
      <c r="N743" s="102"/>
      <c r="O743" s="102"/>
      <c r="P743" s="102"/>
    </row>
    <row r="744" spans="1:18" s="121" customFormat="1" x14ac:dyDescent="0.35">
      <c r="A744" s="115">
        <v>2</v>
      </c>
      <c r="B744" s="116" t="s">
        <v>59</v>
      </c>
      <c r="C744" s="116" t="s">
        <v>477</v>
      </c>
      <c r="D744" s="116" t="s">
        <v>101</v>
      </c>
      <c r="E744" s="116" t="s">
        <v>478</v>
      </c>
      <c r="F744" s="116" t="s">
        <v>178</v>
      </c>
      <c r="G744" s="116" t="s">
        <v>1145</v>
      </c>
      <c r="H744" s="117">
        <v>6085</v>
      </c>
      <c r="I744" s="115">
        <v>5</v>
      </c>
      <c r="J744" s="106">
        <f>สกลนคร!F71</f>
        <v>791474.42</v>
      </c>
      <c r="K744" s="118">
        <f>สกลนคร!AI71</f>
        <v>850864.88</v>
      </c>
      <c r="L744" s="106">
        <f>สกลนคร!AJ71</f>
        <v>2852700.83</v>
      </c>
      <c r="M744" s="106">
        <f>สกลนคร!AK71</f>
        <v>2499716.8199999998</v>
      </c>
      <c r="N744" s="116"/>
      <c r="O744" s="116"/>
      <c r="P744" s="116"/>
      <c r="Q744" s="94">
        <f t="shared" si="27"/>
        <v>352984.01000000024</v>
      </c>
      <c r="R744" s="95">
        <f t="shared" si="28"/>
        <v>468.80868200493018</v>
      </c>
    </row>
    <row r="745" spans="1:18" s="121" customFormat="1" x14ac:dyDescent="0.35">
      <c r="A745" s="115">
        <v>3</v>
      </c>
      <c r="B745" s="116" t="s">
        <v>59</v>
      </c>
      <c r="C745" s="116" t="s">
        <v>477</v>
      </c>
      <c r="D745" s="116" t="s">
        <v>101</v>
      </c>
      <c r="E745" s="116" t="s">
        <v>478</v>
      </c>
      <c r="F745" s="116" t="s">
        <v>178</v>
      </c>
      <c r="G745" s="116" t="s">
        <v>1146</v>
      </c>
      <c r="H745" s="117">
        <v>4230</v>
      </c>
      <c r="I745" s="115">
        <v>3</v>
      </c>
      <c r="J745" s="106">
        <f>สกลนคร!F72</f>
        <v>779256.03</v>
      </c>
      <c r="K745" s="118">
        <f>สกลนคร!AI72</f>
        <v>1077001.48</v>
      </c>
      <c r="L745" s="106">
        <f>สกลนคร!AJ72</f>
        <v>2662351.5499999998</v>
      </c>
      <c r="M745" s="106">
        <f>สกลนคร!AK72</f>
        <v>2263990.1999999997</v>
      </c>
      <c r="N745" s="116"/>
      <c r="O745" s="116"/>
      <c r="P745" s="116"/>
      <c r="Q745" s="94">
        <f t="shared" si="27"/>
        <v>398361.35000000009</v>
      </c>
      <c r="R745" s="95">
        <f t="shared" si="28"/>
        <v>629.39752955082736</v>
      </c>
    </row>
    <row r="746" spans="1:18" s="121" customFormat="1" x14ac:dyDescent="0.35">
      <c r="A746" s="115">
        <v>4</v>
      </c>
      <c r="B746" s="116" t="s">
        <v>59</v>
      </c>
      <c r="C746" s="116" t="s">
        <v>477</v>
      </c>
      <c r="D746" s="116" t="s">
        <v>101</v>
      </c>
      <c r="E746" s="116" t="s">
        <v>478</v>
      </c>
      <c r="F746" s="116" t="s">
        <v>178</v>
      </c>
      <c r="G746" s="116" t="s">
        <v>1147</v>
      </c>
      <c r="H746" s="117">
        <v>4909</v>
      </c>
      <c r="I746" s="115">
        <v>4</v>
      </c>
      <c r="J746" s="106">
        <f>สกลนคร!F73</f>
        <v>830913.9</v>
      </c>
      <c r="K746" s="118">
        <f>สกลนคร!AI73</f>
        <v>1032373.81</v>
      </c>
      <c r="L746" s="106">
        <f>สกลนคร!AJ73</f>
        <v>2529118.58</v>
      </c>
      <c r="M746" s="106">
        <f>สกลนคร!AK73</f>
        <v>2309492.04</v>
      </c>
      <c r="N746" s="116"/>
      <c r="O746" s="116"/>
      <c r="P746" s="116"/>
      <c r="Q746" s="94">
        <f t="shared" si="27"/>
        <v>219626.54000000004</v>
      </c>
      <c r="R746" s="95">
        <f t="shared" si="28"/>
        <v>515.20036259930737</v>
      </c>
    </row>
    <row r="747" spans="1:18" s="121" customFormat="1" x14ac:dyDescent="0.35">
      <c r="A747" s="115">
        <v>5</v>
      </c>
      <c r="B747" s="116" t="s">
        <v>59</v>
      </c>
      <c r="C747" s="116" t="s">
        <v>477</v>
      </c>
      <c r="D747" s="116" t="s">
        <v>101</v>
      </c>
      <c r="E747" s="116" t="s">
        <v>478</v>
      </c>
      <c r="F747" s="116" t="s">
        <v>178</v>
      </c>
      <c r="G747" s="116" t="s">
        <v>1148</v>
      </c>
      <c r="H747" s="117">
        <v>3876</v>
      </c>
      <c r="I747" s="115">
        <v>3</v>
      </c>
      <c r="J747" s="106">
        <f>สกลนคร!F74</f>
        <v>928419.02</v>
      </c>
      <c r="K747" s="118">
        <f>สกลนคร!AI74</f>
        <v>1003214.63</v>
      </c>
      <c r="L747" s="106">
        <f>สกลนคร!AJ74</f>
        <v>2227061.81</v>
      </c>
      <c r="M747" s="106">
        <f>สกลนคร!AK74</f>
        <v>1732695.97</v>
      </c>
      <c r="N747" s="116"/>
      <c r="O747" s="116"/>
      <c r="P747" s="116"/>
      <c r="Q747" s="94">
        <f t="shared" si="27"/>
        <v>494365.84000000008</v>
      </c>
      <c r="R747" s="95">
        <f t="shared" si="28"/>
        <v>574.57735036119709</v>
      </c>
    </row>
    <row r="748" spans="1:18" s="121" customFormat="1" x14ac:dyDescent="0.35">
      <c r="A748" s="115">
        <v>6</v>
      </c>
      <c r="B748" s="116" t="s">
        <v>59</v>
      </c>
      <c r="C748" s="116" t="s">
        <v>477</v>
      </c>
      <c r="D748" s="116" t="s">
        <v>101</v>
      </c>
      <c r="E748" s="116" t="s">
        <v>478</v>
      </c>
      <c r="F748" s="116" t="s">
        <v>178</v>
      </c>
      <c r="G748" s="116" t="s">
        <v>1149</v>
      </c>
      <c r="H748" s="117">
        <v>4206</v>
      </c>
      <c r="I748" s="115">
        <v>3</v>
      </c>
      <c r="J748" s="106">
        <f>สกลนคร!F75</f>
        <v>490449.54</v>
      </c>
      <c r="K748" s="118">
        <f>สกลนคร!AI75</f>
        <v>590279.1</v>
      </c>
      <c r="L748" s="106">
        <f>สกลนคร!AJ75</f>
        <v>2134605.64</v>
      </c>
      <c r="M748" s="106">
        <f>สกลนคร!AK75</f>
        <v>2110050.4500000002</v>
      </c>
      <c r="N748" s="116"/>
      <c r="O748" s="116"/>
      <c r="P748" s="116"/>
      <c r="Q748" s="94">
        <f t="shared" si="27"/>
        <v>24555.189999999944</v>
      </c>
      <c r="R748" s="95">
        <f t="shared" si="28"/>
        <v>507.51441749881127</v>
      </c>
    </row>
    <row r="749" spans="1:18" s="121" customFormat="1" x14ac:dyDescent="0.35">
      <c r="A749" s="115">
        <v>7</v>
      </c>
      <c r="B749" s="116" t="s">
        <v>59</v>
      </c>
      <c r="C749" s="116" t="s">
        <v>477</v>
      </c>
      <c r="D749" s="116" t="s">
        <v>101</v>
      </c>
      <c r="E749" s="116" t="s">
        <v>478</v>
      </c>
      <c r="F749" s="116" t="s">
        <v>178</v>
      </c>
      <c r="G749" s="116" t="s">
        <v>1150</v>
      </c>
      <c r="H749" s="117">
        <v>2071</v>
      </c>
      <c r="I749" s="115">
        <v>2</v>
      </c>
      <c r="J749" s="106">
        <f>สกลนคร!F76</f>
        <v>553980.1</v>
      </c>
      <c r="K749" s="118">
        <f>สกลนคร!AI76</f>
        <v>604425.65999999992</v>
      </c>
      <c r="L749" s="106">
        <f>สกลนคร!AJ76</f>
        <v>2129095.4</v>
      </c>
      <c r="M749" s="106">
        <f>สกลนคร!AK76</f>
        <v>2044408</v>
      </c>
      <c r="N749" s="116"/>
      <c r="O749" s="116"/>
      <c r="P749" s="116"/>
      <c r="Q749" s="94">
        <f t="shared" si="27"/>
        <v>84687.399999999907</v>
      </c>
      <c r="R749" s="95">
        <f t="shared" si="28"/>
        <v>1028.0518590053114</v>
      </c>
    </row>
    <row r="750" spans="1:18" s="121" customFormat="1" x14ac:dyDescent="0.35">
      <c r="A750" s="115">
        <v>8</v>
      </c>
      <c r="B750" s="116" t="s">
        <v>59</v>
      </c>
      <c r="C750" s="116" t="s">
        <v>477</v>
      </c>
      <c r="D750" s="116" t="s">
        <v>101</v>
      </c>
      <c r="E750" s="116" t="s">
        <v>478</v>
      </c>
      <c r="F750" s="116" t="s">
        <v>178</v>
      </c>
      <c r="G750" s="116" t="s">
        <v>1151</v>
      </c>
      <c r="H750" s="117">
        <v>1955</v>
      </c>
      <c r="I750" s="115">
        <v>2</v>
      </c>
      <c r="J750" s="106">
        <f>สกลนคร!F77</f>
        <v>312729.59999999998</v>
      </c>
      <c r="K750" s="118">
        <f>สกลนคร!AI77</f>
        <v>636873.99999999988</v>
      </c>
      <c r="L750" s="106">
        <f>สกลนคร!AJ77</f>
        <v>2344144.71</v>
      </c>
      <c r="M750" s="106">
        <f>สกลนคร!AK77</f>
        <v>2064134.79</v>
      </c>
      <c r="N750" s="116"/>
      <c r="O750" s="116"/>
      <c r="P750" s="116"/>
      <c r="Q750" s="94">
        <f t="shared" si="27"/>
        <v>280009.91999999993</v>
      </c>
      <c r="R750" s="95">
        <f t="shared" si="28"/>
        <v>1199.0510025575447</v>
      </c>
    </row>
    <row r="751" spans="1:18" s="113" customFormat="1" x14ac:dyDescent="0.35">
      <c r="A751" s="107">
        <v>5</v>
      </c>
      <c r="B751" s="108" t="s">
        <v>59</v>
      </c>
      <c r="C751" s="108"/>
      <c r="D751" s="108"/>
      <c r="E751" s="108" t="s">
        <v>75</v>
      </c>
      <c r="F751" s="108"/>
      <c r="G751" s="108" t="s">
        <v>480</v>
      </c>
      <c r="H751" s="114">
        <f>SUM(H744:H750)</f>
        <v>27332</v>
      </c>
      <c r="I751" s="107"/>
      <c r="J751" s="110">
        <f>SUM(J743:J750)</f>
        <v>4687222.6099999994</v>
      </c>
      <c r="K751" s="110">
        <f>SUM(K743:K750)</f>
        <v>5795033.5599999996</v>
      </c>
      <c r="L751" s="110">
        <f>SUM(L743:L750)</f>
        <v>16879078.52</v>
      </c>
      <c r="M751" s="110">
        <f>SUM(M743:M750)</f>
        <v>15024488.27</v>
      </c>
      <c r="N751" s="108">
        <v>7</v>
      </c>
      <c r="O751" s="108">
        <v>7</v>
      </c>
      <c r="P751" s="108">
        <f>N751-O751</f>
        <v>0</v>
      </c>
      <c r="Q751" s="111">
        <f t="shared" si="27"/>
        <v>1854590.25</v>
      </c>
      <c r="R751" s="112">
        <f>L751/H751</f>
        <v>617.55738767744765</v>
      </c>
    </row>
    <row r="752" spans="1:18" x14ac:dyDescent="0.35">
      <c r="A752" s="101">
        <v>1</v>
      </c>
      <c r="B752" s="102" t="s">
        <v>59</v>
      </c>
      <c r="C752" s="102" t="s">
        <v>481</v>
      </c>
      <c r="D752" s="102" t="s">
        <v>108</v>
      </c>
      <c r="E752" s="102" t="s">
        <v>482</v>
      </c>
      <c r="F752" s="102" t="s">
        <v>208</v>
      </c>
      <c r="G752" s="102" t="s">
        <v>483</v>
      </c>
      <c r="H752" s="103"/>
      <c r="I752" s="101"/>
      <c r="J752" s="104"/>
      <c r="K752" s="105"/>
      <c r="L752" s="106"/>
      <c r="M752" s="106"/>
      <c r="N752" s="102"/>
      <c r="O752" s="102"/>
      <c r="P752" s="102"/>
    </row>
    <row r="753" spans="1:18" x14ac:dyDescent="0.35">
      <c r="A753" s="101">
        <v>2</v>
      </c>
      <c r="B753" s="102" t="s">
        <v>59</v>
      </c>
      <c r="C753" s="102" t="s">
        <v>481</v>
      </c>
      <c r="D753" s="102" t="s">
        <v>108</v>
      </c>
      <c r="E753" s="102" t="s">
        <v>482</v>
      </c>
      <c r="F753" s="102" t="s">
        <v>178</v>
      </c>
      <c r="G753" s="102" t="s">
        <v>1152</v>
      </c>
      <c r="H753" s="103">
        <v>3739</v>
      </c>
      <c r="I753" s="101">
        <v>3</v>
      </c>
      <c r="J753" s="106">
        <f>สกลนคร!F78</f>
        <v>143614.32</v>
      </c>
      <c r="K753" s="105">
        <f>สกลนคร!AI78</f>
        <v>218287.12999999998</v>
      </c>
      <c r="L753" s="106">
        <f>สกลนคร!AJ78</f>
        <v>1451524.08</v>
      </c>
      <c r="M753" s="106">
        <f>สกลนคร!AK78</f>
        <v>1639568.73</v>
      </c>
      <c r="N753" s="102"/>
      <c r="O753" s="102"/>
      <c r="P753" s="102"/>
      <c r="Q753" s="94">
        <f t="shared" si="27"/>
        <v>-188044.64999999991</v>
      </c>
      <c r="R753" s="95">
        <f t="shared" si="28"/>
        <v>388.21184273870023</v>
      </c>
    </row>
    <row r="754" spans="1:18" x14ac:dyDescent="0.35">
      <c r="A754" s="101">
        <v>3</v>
      </c>
      <c r="B754" s="102" t="s">
        <v>59</v>
      </c>
      <c r="C754" s="102" t="s">
        <v>481</v>
      </c>
      <c r="D754" s="102" t="s">
        <v>108</v>
      </c>
      <c r="E754" s="102" t="s">
        <v>482</v>
      </c>
      <c r="F754" s="102" t="s">
        <v>178</v>
      </c>
      <c r="G754" s="102" t="s">
        <v>1153</v>
      </c>
      <c r="H754" s="103">
        <v>3786</v>
      </c>
      <c r="I754" s="101">
        <v>3</v>
      </c>
      <c r="J754" s="106">
        <f>สกลนคร!F79</f>
        <v>98056.14</v>
      </c>
      <c r="K754" s="105">
        <f>สกลนคร!AI79</f>
        <v>147288.58000000002</v>
      </c>
      <c r="L754" s="106">
        <f>สกลนคร!AJ79</f>
        <v>2284509.5699999998</v>
      </c>
      <c r="M754" s="106">
        <f>สกลนคร!AK79</f>
        <v>2044063.98</v>
      </c>
      <c r="N754" s="102"/>
      <c r="O754" s="102"/>
      <c r="P754" s="102"/>
      <c r="Q754" s="94">
        <f t="shared" si="27"/>
        <v>240445.58999999985</v>
      </c>
      <c r="R754" s="95">
        <f t="shared" si="28"/>
        <v>603.4098177496038</v>
      </c>
    </row>
    <row r="755" spans="1:18" x14ac:dyDescent="0.35">
      <c r="A755" s="101">
        <v>4</v>
      </c>
      <c r="B755" s="102" t="s">
        <v>59</v>
      </c>
      <c r="C755" s="102" t="s">
        <v>481</v>
      </c>
      <c r="D755" s="102" t="s">
        <v>108</v>
      </c>
      <c r="E755" s="102" t="s">
        <v>482</v>
      </c>
      <c r="F755" s="102" t="s">
        <v>178</v>
      </c>
      <c r="G755" s="102" t="s">
        <v>1154</v>
      </c>
      <c r="H755" s="103">
        <v>3021</v>
      </c>
      <c r="I755" s="101">
        <v>3</v>
      </c>
      <c r="J755" s="106">
        <f>สกลนคร!F80</f>
        <v>227250.45</v>
      </c>
      <c r="K755" s="105">
        <f>สกลนคร!AI80</f>
        <v>285890.69</v>
      </c>
      <c r="L755" s="106">
        <f>สกลนคร!AJ80</f>
        <v>1832391.58</v>
      </c>
      <c r="M755" s="106">
        <f>สกลนคร!AK80</f>
        <v>1658499.95</v>
      </c>
      <c r="N755" s="102"/>
      <c r="O755" s="102"/>
      <c r="P755" s="102"/>
      <c r="Q755" s="94">
        <f t="shared" si="27"/>
        <v>173891.63000000012</v>
      </c>
      <c r="R755" s="95">
        <f t="shared" si="28"/>
        <v>606.55133399536578</v>
      </c>
    </row>
    <row r="756" spans="1:18" x14ac:dyDescent="0.35">
      <c r="A756" s="101">
        <v>5</v>
      </c>
      <c r="B756" s="102" t="s">
        <v>59</v>
      </c>
      <c r="C756" s="102" t="s">
        <v>481</v>
      </c>
      <c r="D756" s="102" t="s">
        <v>108</v>
      </c>
      <c r="E756" s="102" t="s">
        <v>482</v>
      </c>
      <c r="F756" s="102" t="s">
        <v>178</v>
      </c>
      <c r="G756" s="102" t="s">
        <v>1155</v>
      </c>
      <c r="H756" s="103">
        <v>1545</v>
      </c>
      <c r="I756" s="101">
        <v>2</v>
      </c>
      <c r="J756" s="106">
        <f>สกลนคร!F81</f>
        <v>159859.04999999999</v>
      </c>
      <c r="K756" s="105">
        <f>สกลนคร!AI81</f>
        <v>177233.41999999998</v>
      </c>
      <c r="L756" s="106">
        <f>สกลนคร!AJ81</f>
        <v>1438968.79</v>
      </c>
      <c r="M756" s="106">
        <f>สกลนคร!AK81</f>
        <v>1330289.0599999998</v>
      </c>
      <c r="N756" s="102"/>
      <c r="O756" s="102"/>
      <c r="P756" s="102"/>
      <c r="Q756" s="94">
        <f t="shared" si="27"/>
        <v>108679.73000000021</v>
      </c>
      <c r="R756" s="95">
        <f t="shared" si="28"/>
        <v>931.37138511326862</v>
      </c>
    </row>
    <row r="757" spans="1:18" x14ac:dyDescent="0.35">
      <c r="A757" s="101">
        <v>6</v>
      </c>
      <c r="B757" s="102" t="s">
        <v>59</v>
      </c>
      <c r="C757" s="102" t="s">
        <v>481</v>
      </c>
      <c r="D757" s="102" t="s">
        <v>108</v>
      </c>
      <c r="E757" s="102" t="s">
        <v>482</v>
      </c>
      <c r="F757" s="102" t="s">
        <v>178</v>
      </c>
      <c r="G757" s="102" t="s">
        <v>1156</v>
      </c>
      <c r="H757" s="103">
        <v>3954</v>
      </c>
      <c r="I757" s="101">
        <v>3</v>
      </c>
      <c r="J757" s="106">
        <f>สกลนคร!F82</f>
        <v>71584.37</v>
      </c>
      <c r="K757" s="105">
        <f>สกลนคร!AI82</f>
        <v>115158.45999999999</v>
      </c>
      <c r="L757" s="106">
        <f>สกลนคร!AJ82</f>
        <v>1656065.13</v>
      </c>
      <c r="M757" s="106">
        <f>สกลนคร!AK82</f>
        <v>1463111.88</v>
      </c>
      <c r="N757" s="102"/>
      <c r="O757" s="102"/>
      <c r="P757" s="102"/>
      <c r="Q757" s="94">
        <f t="shared" si="27"/>
        <v>192953.25</v>
      </c>
      <c r="R757" s="95">
        <f t="shared" si="28"/>
        <v>418.83286039453714</v>
      </c>
    </row>
    <row r="758" spans="1:18" x14ac:dyDescent="0.35">
      <c r="A758" s="101">
        <v>7</v>
      </c>
      <c r="B758" s="102" t="s">
        <v>59</v>
      </c>
      <c r="C758" s="102" t="s">
        <v>481</v>
      </c>
      <c r="D758" s="102" t="s">
        <v>108</v>
      </c>
      <c r="E758" s="102" t="s">
        <v>482</v>
      </c>
      <c r="F758" s="102" t="s">
        <v>178</v>
      </c>
      <c r="G758" s="102" t="s">
        <v>1157</v>
      </c>
      <c r="H758" s="103">
        <v>6234</v>
      </c>
      <c r="I758" s="101">
        <v>5</v>
      </c>
      <c r="J758" s="106">
        <f>สกลนคร!F83</f>
        <v>353485.44</v>
      </c>
      <c r="K758" s="105">
        <f>สกลนคร!AI83</f>
        <v>408966.52</v>
      </c>
      <c r="L758" s="106">
        <f>สกลนคร!AJ83</f>
        <v>2367681.8899999997</v>
      </c>
      <c r="M758" s="106">
        <f>สกลนคร!AK83</f>
        <v>2097799.54</v>
      </c>
      <c r="N758" s="102"/>
      <c r="O758" s="102"/>
      <c r="P758" s="102"/>
      <c r="Q758" s="94">
        <f t="shared" si="27"/>
        <v>269882.34999999963</v>
      </c>
      <c r="R758" s="95">
        <f t="shared" si="28"/>
        <v>379.80139396855947</v>
      </c>
    </row>
    <row r="759" spans="1:18" x14ac:dyDescent="0.35">
      <c r="A759" s="101">
        <v>8</v>
      </c>
      <c r="B759" s="102" t="s">
        <v>59</v>
      </c>
      <c r="C759" s="102" t="s">
        <v>481</v>
      </c>
      <c r="D759" s="102" t="s">
        <v>108</v>
      </c>
      <c r="E759" s="102" t="s">
        <v>482</v>
      </c>
      <c r="F759" s="102" t="s">
        <v>178</v>
      </c>
      <c r="G759" s="102" t="s">
        <v>1158</v>
      </c>
      <c r="H759" s="103">
        <v>4005</v>
      </c>
      <c r="I759" s="101">
        <v>3</v>
      </c>
      <c r="J759" s="106">
        <f>สกลนคร!F84</f>
        <v>107498.4</v>
      </c>
      <c r="K759" s="105">
        <f>สกลนคร!AI84</f>
        <v>146497.66999999998</v>
      </c>
      <c r="L759" s="106">
        <f>สกลนคร!AJ84</f>
        <v>2077698.0799999998</v>
      </c>
      <c r="M759" s="106">
        <f>สกลนคร!AK84</f>
        <v>1891407.1400000001</v>
      </c>
      <c r="N759" s="102"/>
      <c r="O759" s="102"/>
      <c r="P759" s="102"/>
      <c r="Q759" s="94">
        <f t="shared" si="27"/>
        <v>186290.93999999971</v>
      </c>
      <c r="R759" s="95">
        <f t="shared" si="28"/>
        <v>518.77604993757802</v>
      </c>
    </row>
    <row r="760" spans="1:18" x14ac:dyDescent="0.35">
      <c r="A760" s="101">
        <v>9</v>
      </c>
      <c r="B760" s="102" t="s">
        <v>59</v>
      </c>
      <c r="C760" s="102" t="s">
        <v>481</v>
      </c>
      <c r="D760" s="102" t="s">
        <v>108</v>
      </c>
      <c r="E760" s="102" t="s">
        <v>482</v>
      </c>
      <c r="F760" s="102" t="s">
        <v>178</v>
      </c>
      <c r="G760" s="102" t="s">
        <v>1159</v>
      </c>
      <c r="H760" s="103">
        <v>3358</v>
      </c>
      <c r="I760" s="101">
        <v>3</v>
      </c>
      <c r="J760" s="106">
        <f>สกลนคร!F85</f>
        <v>279689.74</v>
      </c>
      <c r="K760" s="105">
        <f>สกลนคร!AI85</f>
        <v>292687.78999999998</v>
      </c>
      <c r="L760" s="106">
        <f>สกลนคร!AJ85</f>
        <v>1902388.88</v>
      </c>
      <c r="M760" s="106">
        <f>สกลนคร!AK85</f>
        <v>1701043.21</v>
      </c>
      <c r="N760" s="102"/>
      <c r="O760" s="102"/>
      <c r="P760" s="102"/>
      <c r="Q760" s="94">
        <f t="shared" si="27"/>
        <v>201345.66999999993</v>
      </c>
      <c r="R760" s="95">
        <f t="shared" si="28"/>
        <v>566.52438356164384</v>
      </c>
    </row>
    <row r="761" spans="1:18" x14ac:dyDescent="0.35">
      <c r="A761" s="101">
        <v>10</v>
      </c>
      <c r="B761" s="102" t="s">
        <v>59</v>
      </c>
      <c r="C761" s="102" t="s">
        <v>481</v>
      </c>
      <c r="D761" s="102" t="s">
        <v>108</v>
      </c>
      <c r="E761" s="102" t="s">
        <v>482</v>
      </c>
      <c r="F761" s="102" t="s">
        <v>178</v>
      </c>
      <c r="G761" s="102" t="s">
        <v>1160</v>
      </c>
      <c r="H761" s="103">
        <v>1364</v>
      </c>
      <c r="I761" s="101">
        <v>1</v>
      </c>
      <c r="J761" s="106">
        <f>สกลนคร!F86</f>
        <v>127924.44</v>
      </c>
      <c r="K761" s="105">
        <f>สกลนคร!AI86</f>
        <v>170462.98</v>
      </c>
      <c r="L761" s="106">
        <f>สกลนคร!AJ86</f>
        <v>1080385.54</v>
      </c>
      <c r="M761" s="106">
        <f>สกลนคร!AK86</f>
        <v>1029342.07</v>
      </c>
      <c r="N761" s="102"/>
      <c r="O761" s="102"/>
      <c r="P761" s="102"/>
      <c r="Q761" s="94">
        <f t="shared" si="27"/>
        <v>51043.470000000088</v>
      </c>
      <c r="R761" s="95">
        <f t="shared" si="28"/>
        <v>792.07151026392967</v>
      </c>
    </row>
    <row r="762" spans="1:18" s="113" customFormat="1" x14ac:dyDescent="0.35">
      <c r="A762" s="107">
        <v>6</v>
      </c>
      <c r="B762" s="108" t="s">
        <v>59</v>
      </c>
      <c r="C762" s="108"/>
      <c r="D762" s="108"/>
      <c r="E762" s="108" t="s">
        <v>75</v>
      </c>
      <c r="F762" s="108"/>
      <c r="G762" s="108" t="s">
        <v>484</v>
      </c>
      <c r="H762" s="114">
        <f>SUM(H753:H761)</f>
        <v>31006</v>
      </c>
      <c r="I762" s="107"/>
      <c r="J762" s="110">
        <f>SUM(J752:J761)</f>
        <v>1568962.3499999999</v>
      </c>
      <c r="K762" s="110">
        <f>SUM(K752:K761)</f>
        <v>1962473.2399999998</v>
      </c>
      <c r="L762" s="110">
        <f>SUM(L752:L761)</f>
        <v>16091613.539999999</v>
      </c>
      <c r="M762" s="110">
        <f>SUM(M752:M761)</f>
        <v>14855125.560000002</v>
      </c>
      <c r="N762" s="108">
        <v>9</v>
      </c>
      <c r="O762" s="108">
        <v>9</v>
      </c>
      <c r="P762" s="108">
        <f>N762-O762</f>
        <v>0</v>
      </c>
      <c r="Q762" s="111">
        <f t="shared" si="27"/>
        <v>1236487.9799999967</v>
      </c>
      <c r="R762" s="112">
        <f>L762/H762</f>
        <v>518.98385925304774</v>
      </c>
    </row>
    <row r="763" spans="1:18" x14ac:dyDescent="0.35">
      <c r="A763" s="101">
        <v>1</v>
      </c>
      <c r="B763" s="102" t="s">
        <v>59</v>
      </c>
      <c r="C763" s="102" t="s">
        <v>485</v>
      </c>
      <c r="D763" s="102" t="s">
        <v>115</v>
      </c>
      <c r="E763" s="102" t="s">
        <v>486</v>
      </c>
      <c r="F763" s="102" t="s">
        <v>208</v>
      </c>
      <c r="G763" s="102" t="s">
        <v>487</v>
      </c>
      <c r="H763" s="103"/>
      <c r="I763" s="101"/>
      <c r="J763" s="104"/>
      <c r="K763" s="105"/>
      <c r="L763" s="106"/>
      <c r="M763" s="106"/>
      <c r="N763" s="102"/>
      <c r="O763" s="102"/>
      <c r="P763" s="102"/>
    </row>
    <row r="764" spans="1:18" x14ac:dyDescent="0.35">
      <c r="A764" s="101">
        <v>2</v>
      </c>
      <c r="B764" s="102" t="s">
        <v>59</v>
      </c>
      <c r="C764" s="102" t="s">
        <v>485</v>
      </c>
      <c r="D764" s="102" t="s">
        <v>115</v>
      </c>
      <c r="E764" s="102" t="s">
        <v>486</v>
      </c>
      <c r="F764" s="102" t="s">
        <v>178</v>
      </c>
      <c r="G764" s="102" t="s">
        <v>1161</v>
      </c>
      <c r="H764" s="103">
        <v>2110</v>
      </c>
      <c r="I764" s="101">
        <v>2</v>
      </c>
      <c r="J764" s="106">
        <f>สกลนคร!F87</f>
        <v>425273.16</v>
      </c>
      <c r="K764" s="105">
        <f>สกลนคร!AI87</f>
        <v>368544.92</v>
      </c>
      <c r="L764" s="106">
        <f>สกลนคร!AJ87</f>
        <v>893441.60000000009</v>
      </c>
      <c r="M764" s="106">
        <f>สกลนคร!AK87</f>
        <v>920041.87</v>
      </c>
      <c r="N764" s="102"/>
      <c r="O764" s="102"/>
      <c r="P764" s="102"/>
      <c r="Q764" s="94">
        <f t="shared" si="27"/>
        <v>-26600.269999999902</v>
      </c>
      <c r="R764" s="95">
        <f t="shared" si="28"/>
        <v>423.43203791469199</v>
      </c>
    </row>
    <row r="765" spans="1:18" x14ac:dyDescent="0.35">
      <c r="A765" s="101">
        <v>3</v>
      </c>
      <c r="B765" s="102" t="s">
        <v>59</v>
      </c>
      <c r="C765" s="102" t="s">
        <v>485</v>
      </c>
      <c r="D765" s="102" t="s">
        <v>115</v>
      </c>
      <c r="E765" s="102" t="s">
        <v>486</v>
      </c>
      <c r="F765" s="102" t="s">
        <v>178</v>
      </c>
      <c r="G765" s="102" t="s">
        <v>1162</v>
      </c>
      <c r="H765" s="103">
        <v>1235</v>
      </c>
      <c r="I765" s="101">
        <v>1</v>
      </c>
      <c r="J765" s="106">
        <f>สกลนคร!F88</f>
        <v>323108.28999999998</v>
      </c>
      <c r="K765" s="105">
        <f>สกลนคร!AI88</f>
        <v>235637.96999999997</v>
      </c>
      <c r="L765" s="106">
        <f>สกลนคร!AJ88</f>
        <v>830589.05</v>
      </c>
      <c r="M765" s="106">
        <f>สกลนคร!AK88</f>
        <v>841362.26</v>
      </c>
      <c r="N765" s="102"/>
      <c r="O765" s="102"/>
      <c r="P765" s="102"/>
      <c r="Q765" s="94">
        <f t="shared" si="27"/>
        <v>-10773.209999999963</v>
      </c>
      <c r="R765" s="95">
        <f t="shared" si="28"/>
        <v>672.54174089068829</v>
      </c>
    </row>
    <row r="766" spans="1:18" x14ac:dyDescent="0.35">
      <c r="A766" s="101">
        <v>4</v>
      </c>
      <c r="B766" s="102" t="s">
        <v>59</v>
      </c>
      <c r="C766" s="102" t="s">
        <v>485</v>
      </c>
      <c r="D766" s="102" t="s">
        <v>115</v>
      </c>
      <c r="E766" s="102" t="s">
        <v>486</v>
      </c>
      <c r="F766" s="102" t="s">
        <v>178</v>
      </c>
      <c r="G766" s="102" t="s">
        <v>1163</v>
      </c>
      <c r="H766" s="103">
        <v>2785</v>
      </c>
      <c r="I766" s="101">
        <v>2</v>
      </c>
      <c r="J766" s="106">
        <f>สกลนคร!F89</f>
        <v>531015.1</v>
      </c>
      <c r="K766" s="105">
        <f>สกลนคร!AI89</f>
        <v>393067.66000000003</v>
      </c>
      <c r="L766" s="106">
        <f>สกลนคร!AJ89</f>
        <v>1156347.04</v>
      </c>
      <c r="M766" s="106">
        <f>สกลนคร!AK89</f>
        <v>1169985.5699999998</v>
      </c>
      <c r="N766" s="102"/>
      <c r="O766" s="102"/>
      <c r="P766" s="102"/>
      <c r="Q766" s="94">
        <f t="shared" si="27"/>
        <v>-13638.529999999795</v>
      </c>
      <c r="R766" s="95">
        <f t="shared" si="28"/>
        <v>415.20540035906646</v>
      </c>
    </row>
    <row r="767" spans="1:18" x14ac:dyDescent="0.35">
      <c r="A767" s="101">
        <v>5</v>
      </c>
      <c r="B767" s="102" t="s">
        <v>59</v>
      </c>
      <c r="C767" s="102" t="s">
        <v>485</v>
      </c>
      <c r="D767" s="102" t="s">
        <v>115</v>
      </c>
      <c r="E767" s="102" t="s">
        <v>486</v>
      </c>
      <c r="F767" s="102" t="s">
        <v>178</v>
      </c>
      <c r="G767" s="102" t="s">
        <v>1164</v>
      </c>
      <c r="H767" s="103">
        <v>1721</v>
      </c>
      <c r="I767" s="101">
        <v>2</v>
      </c>
      <c r="J767" s="106">
        <f>สกลนคร!F90</f>
        <v>177148.25</v>
      </c>
      <c r="K767" s="105">
        <f>สกลนคร!AI90</f>
        <v>3517.6499999999942</v>
      </c>
      <c r="L767" s="106">
        <f>สกลนคร!AJ90</f>
        <v>1092251.71</v>
      </c>
      <c r="M767" s="106">
        <f>สกลนคร!AK90</f>
        <v>1170867.1000000001</v>
      </c>
      <c r="N767" s="102"/>
      <c r="O767" s="102"/>
      <c r="P767" s="102"/>
      <c r="Q767" s="94">
        <f t="shared" si="27"/>
        <v>-78615.39000000013</v>
      </c>
      <c r="R767" s="95">
        <f t="shared" si="28"/>
        <v>634.66107495642063</v>
      </c>
    </row>
    <row r="768" spans="1:18" s="113" customFormat="1" x14ac:dyDescent="0.35">
      <c r="A768" s="107">
        <v>7</v>
      </c>
      <c r="B768" s="108" t="s">
        <v>59</v>
      </c>
      <c r="C768" s="108"/>
      <c r="D768" s="108"/>
      <c r="E768" s="108" t="s">
        <v>75</v>
      </c>
      <c r="F768" s="108"/>
      <c r="G768" s="108" t="s">
        <v>488</v>
      </c>
      <c r="H768" s="114">
        <f>SUM(H764:H767)</f>
        <v>7851</v>
      </c>
      <c r="I768" s="107"/>
      <c r="J768" s="110">
        <f>SUM(J763:J767)</f>
        <v>1456544.7999999998</v>
      </c>
      <c r="K768" s="110">
        <f>SUM(K763:K767)</f>
        <v>1000768.2</v>
      </c>
      <c r="L768" s="110">
        <f>SUM(L763:L767)</f>
        <v>3972629.4000000004</v>
      </c>
      <c r="M768" s="110">
        <f>SUM(M763:M767)</f>
        <v>4102256.8</v>
      </c>
      <c r="N768" s="108">
        <v>4</v>
      </c>
      <c r="O768" s="108">
        <v>4</v>
      </c>
      <c r="P768" s="108">
        <f>N768-O768</f>
        <v>0</v>
      </c>
      <c r="Q768" s="111">
        <f t="shared" si="27"/>
        <v>-129627.39999999944</v>
      </c>
      <c r="R768" s="112">
        <f>L768/H768</f>
        <v>506.00298051203674</v>
      </c>
    </row>
    <row r="769" spans="1:18" x14ac:dyDescent="0.35">
      <c r="A769" s="101">
        <v>1</v>
      </c>
      <c r="B769" s="102" t="s">
        <v>59</v>
      </c>
      <c r="C769" s="102" t="s">
        <v>489</v>
      </c>
      <c r="D769" s="102" t="s">
        <v>122</v>
      </c>
      <c r="E769" s="102" t="s">
        <v>490</v>
      </c>
      <c r="F769" s="102" t="s">
        <v>208</v>
      </c>
      <c r="G769" s="102" t="s">
        <v>491</v>
      </c>
      <c r="H769" s="103"/>
      <c r="I769" s="101"/>
      <c r="J769" s="104"/>
      <c r="K769" s="105"/>
      <c r="L769" s="106"/>
      <c r="M769" s="106"/>
      <c r="N769" s="102"/>
      <c r="O769" s="102"/>
      <c r="P769" s="102"/>
    </row>
    <row r="770" spans="1:18" x14ac:dyDescent="0.35">
      <c r="A770" s="101">
        <v>2</v>
      </c>
      <c r="B770" s="102" t="s">
        <v>59</v>
      </c>
      <c r="C770" s="102" t="s">
        <v>489</v>
      </c>
      <c r="D770" s="102" t="s">
        <v>122</v>
      </c>
      <c r="E770" s="102" t="s">
        <v>490</v>
      </c>
      <c r="F770" s="102" t="s">
        <v>178</v>
      </c>
      <c r="G770" s="102" t="s">
        <v>1165</v>
      </c>
      <c r="H770" s="103">
        <v>5792</v>
      </c>
      <c r="I770" s="101">
        <v>4</v>
      </c>
      <c r="J770" s="106">
        <f>สกลนคร!F91</f>
        <v>290449.67</v>
      </c>
      <c r="K770" s="105">
        <f>สกลนคร!AI91</f>
        <v>296610.02999999997</v>
      </c>
      <c r="L770" s="106">
        <f>สกลนคร!AJ91</f>
        <v>2137932.02</v>
      </c>
      <c r="M770" s="106">
        <f>สกลนคร!AK91</f>
        <v>2160462.23</v>
      </c>
      <c r="N770" s="102"/>
      <c r="O770" s="102"/>
      <c r="P770" s="102"/>
      <c r="Q770" s="94">
        <f t="shared" si="27"/>
        <v>-22530.209999999963</v>
      </c>
      <c r="R770" s="95">
        <f t="shared" si="28"/>
        <v>369.11809737569064</v>
      </c>
    </row>
    <row r="771" spans="1:18" x14ac:dyDescent="0.35">
      <c r="A771" s="101">
        <v>3</v>
      </c>
      <c r="B771" s="102" t="s">
        <v>59</v>
      </c>
      <c r="C771" s="102" t="s">
        <v>489</v>
      </c>
      <c r="D771" s="102" t="s">
        <v>122</v>
      </c>
      <c r="E771" s="102" t="s">
        <v>490</v>
      </c>
      <c r="F771" s="102" t="s">
        <v>178</v>
      </c>
      <c r="G771" s="102" t="s">
        <v>1166</v>
      </c>
      <c r="H771" s="103">
        <v>2531</v>
      </c>
      <c r="I771" s="101">
        <v>2</v>
      </c>
      <c r="J771" s="106">
        <f>สกลนคร!F92</f>
        <v>136665.54</v>
      </c>
      <c r="K771" s="105">
        <f>สกลนคร!AI92</f>
        <v>160505.24000000002</v>
      </c>
      <c r="L771" s="106">
        <f>สกลนคร!AJ92</f>
        <v>1271107.6400000001</v>
      </c>
      <c r="M771" s="106">
        <f>สกลนคร!AK92</f>
        <v>1217598.7300000002</v>
      </c>
      <c r="N771" s="102"/>
      <c r="O771" s="102"/>
      <c r="P771" s="102"/>
      <c r="Q771" s="94">
        <f t="shared" si="27"/>
        <v>53508.909999999916</v>
      </c>
      <c r="R771" s="95">
        <f t="shared" si="28"/>
        <v>502.21558277360731</v>
      </c>
    </row>
    <row r="772" spans="1:18" x14ac:dyDescent="0.35">
      <c r="A772" s="101">
        <v>4</v>
      </c>
      <c r="B772" s="102" t="s">
        <v>59</v>
      </c>
      <c r="C772" s="102" t="s">
        <v>489</v>
      </c>
      <c r="D772" s="102" t="s">
        <v>122</v>
      </c>
      <c r="E772" s="102" t="s">
        <v>490</v>
      </c>
      <c r="F772" s="102" t="s">
        <v>178</v>
      </c>
      <c r="G772" s="102" t="s">
        <v>1167</v>
      </c>
      <c r="H772" s="103">
        <v>3458</v>
      </c>
      <c r="I772" s="101">
        <v>3</v>
      </c>
      <c r="J772" s="106">
        <f>สกลนคร!F93</f>
        <v>191382.53</v>
      </c>
      <c r="K772" s="105">
        <f>สกลนคร!AI93</f>
        <v>234005.72</v>
      </c>
      <c r="L772" s="106">
        <f>สกลนคร!AJ93</f>
        <v>1822709.62</v>
      </c>
      <c r="M772" s="106">
        <f>สกลนคร!AK93</f>
        <v>1804087.5599999998</v>
      </c>
      <c r="N772" s="102"/>
      <c r="O772" s="102"/>
      <c r="P772" s="102"/>
      <c r="Q772" s="94">
        <f t="shared" si="27"/>
        <v>18622.060000000289</v>
      </c>
      <c r="R772" s="95">
        <f t="shared" si="28"/>
        <v>527.09936957779064</v>
      </c>
    </row>
    <row r="773" spans="1:18" x14ac:dyDescent="0.35">
      <c r="A773" s="101">
        <v>5</v>
      </c>
      <c r="B773" s="102" t="s">
        <v>59</v>
      </c>
      <c r="C773" s="102" t="s">
        <v>489</v>
      </c>
      <c r="D773" s="102" t="s">
        <v>122</v>
      </c>
      <c r="E773" s="102" t="s">
        <v>490</v>
      </c>
      <c r="F773" s="102" t="s">
        <v>178</v>
      </c>
      <c r="G773" s="102" t="s">
        <v>1168</v>
      </c>
      <c r="H773" s="103">
        <v>6025</v>
      </c>
      <c r="I773" s="101">
        <v>5</v>
      </c>
      <c r="J773" s="106">
        <f>สกลนคร!F94</f>
        <v>78444.25</v>
      </c>
      <c r="K773" s="105">
        <f>สกลนคร!AI94</f>
        <v>143269.75</v>
      </c>
      <c r="L773" s="106">
        <f>สกลนคร!AJ94</f>
        <v>2237429.16</v>
      </c>
      <c r="M773" s="106">
        <f>สกลนคร!AK94</f>
        <v>2206261.62</v>
      </c>
      <c r="N773" s="102"/>
      <c r="O773" s="102"/>
      <c r="P773" s="102"/>
      <c r="Q773" s="94">
        <f t="shared" si="27"/>
        <v>31167.540000000037</v>
      </c>
      <c r="R773" s="95">
        <f t="shared" si="28"/>
        <v>371.35753692946059</v>
      </c>
    </row>
    <row r="774" spans="1:18" x14ac:dyDescent="0.35">
      <c r="A774" s="101">
        <v>6</v>
      </c>
      <c r="B774" s="102" t="s">
        <v>59</v>
      </c>
      <c r="C774" s="102" t="s">
        <v>489</v>
      </c>
      <c r="D774" s="102" t="s">
        <v>122</v>
      </c>
      <c r="E774" s="102" t="s">
        <v>490</v>
      </c>
      <c r="F774" s="102" t="s">
        <v>178</v>
      </c>
      <c r="G774" s="102" t="s">
        <v>1169</v>
      </c>
      <c r="H774" s="103">
        <v>3940</v>
      </c>
      <c r="I774" s="101">
        <v>3</v>
      </c>
      <c r="J774" s="106">
        <f>สกลนคร!F95</f>
        <v>248602.23</v>
      </c>
      <c r="K774" s="105">
        <f>สกลนคร!AI95</f>
        <v>334751.59999999998</v>
      </c>
      <c r="L774" s="106">
        <f>สกลนคร!AJ95</f>
        <v>1670589.55</v>
      </c>
      <c r="M774" s="106">
        <f>สกลนคร!AK95</f>
        <v>1554497.45</v>
      </c>
      <c r="N774" s="102"/>
      <c r="O774" s="102"/>
      <c r="P774" s="102"/>
      <c r="Q774" s="94">
        <f t="shared" si="27"/>
        <v>116092.10000000009</v>
      </c>
      <c r="R774" s="95">
        <f t="shared" si="28"/>
        <v>424.00749999999999</v>
      </c>
    </row>
    <row r="775" spans="1:18" x14ac:dyDescent="0.35">
      <c r="A775" s="101">
        <v>7</v>
      </c>
      <c r="B775" s="102" t="s">
        <v>59</v>
      </c>
      <c r="C775" s="102" t="s">
        <v>489</v>
      </c>
      <c r="D775" s="102" t="s">
        <v>122</v>
      </c>
      <c r="E775" s="102" t="s">
        <v>490</v>
      </c>
      <c r="F775" s="102" t="s">
        <v>178</v>
      </c>
      <c r="G775" s="102" t="s">
        <v>1170</v>
      </c>
      <c r="H775" s="103">
        <v>4289</v>
      </c>
      <c r="I775" s="101">
        <v>3</v>
      </c>
      <c r="J775" s="106">
        <f>สกลนคร!F96</f>
        <v>113492.39</v>
      </c>
      <c r="K775" s="105">
        <f>สกลนคร!AI96</f>
        <v>188141.66</v>
      </c>
      <c r="L775" s="106">
        <f>สกลนคร!AJ96</f>
        <v>1680880.33</v>
      </c>
      <c r="M775" s="106">
        <f>สกลนคร!AK96</f>
        <v>1685647.44</v>
      </c>
      <c r="N775" s="102"/>
      <c r="O775" s="102"/>
      <c r="P775" s="102"/>
      <c r="Q775" s="94">
        <f t="shared" ref="Q775:Q838" si="29">L775-M775</f>
        <v>-4767.1099999998696</v>
      </c>
      <c r="R775" s="95">
        <f t="shared" ref="R775:R838" si="30">L775/H775</f>
        <v>391.90494987176498</v>
      </c>
    </row>
    <row r="776" spans="1:18" x14ac:dyDescent="0.35">
      <c r="A776" s="101">
        <v>8</v>
      </c>
      <c r="B776" s="102" t="s">
        <v>59</v>
      </c>
      <c r="C776" s="102" t="s">
        <v>489</v>
      </c>
      <c r="D776" s="102" t="s">
        <v>122</v>
      </c>
      <c r="E776" s="102" t="s">
        <v>490</v>
      </c>
      <c r="F776" s="102" t="s">
        <v>178</v>
      </c>
      <c r="G776" s="102" t="s">
        <v>1171</v>
      </c>
      <c r="H776" s="103">
        <v>3268</v>
      </c>
      <c r="I776" s="101">
        <v>3</v>
      </c>
      <c r="J776" s="106">
        <f>สกลนคร!F97</f>
        <v>279036.71000000002</v>
      </c>
      <c r="K776" s="105">
        <f>สกลนคร!AI97</f>
        <v>311641.21000000002</v>
      </c>
      <c r="L776" s="106">
        <f>สกลนคร!AJ97</f>
        <v>1642100.58</v>
      </c>
      <c r="M776" s="106">
        <f>สกลนคร!AK97</f>
        <v>1581578.0999999999</v>
      </c>
      <c r="N776" s="102"/>
      <c r="O776" s="102"/>
      <c r="P776" s="102"/>
      <c r="Q776" s="94">
        <f t="shared" si="29"/>
        <v>60522.480000000214</v>
      </c>
      <c r="R776" s="95">
        <f t="shared" si="30"/>
        <v>502.47875764993881</v>
      </c>
    </row>
    <row r="777" spans="1:18" x14ac:dyDescent="0.35">
      <c r="A777" s="101">
        <v>9</v>
      </c>
      <c r="B777" s="102" t="s">
        <v>59</v>
      </c>
      <c r="C777" s="102" t="s">
        <v>489</v>
      </c>
      <c r="D777" s="102" t="s">
        <v>122</v>
      </c>
      <c r="E777" s="102" t="s">
        <v>490</v>
      </c>
      <c r="F777" s="102" t="s">
        <v>178</v>
      </c>
      <c r="G777" s="102" t="s">
        <v>1172</v>
      </c>
      <c r="H777" s="103">
        <v>6769</v>
      </c>
      <c r="I777" s="101">
        <v>5</v>
      </c>
      <c r="J777" s="106">
        <f>สกลนคร!F98</f>
        <v>218628.03</v>
      </c>
      <c r="K777" s="105">
        <f>สกลนคร!AI98</f>
        <v>315980.17</v>
      </c>
      <c r="L777" s="106">
        <f>สกลนคร!AJ98</f>
        <v>1693745.0499999998</v>
      </c>
      <c r="M777" s="106">
        <f>สกลนคร!AK98</f>
        <v>1612824.12</v>
      </c>
      <c r="N777" s="102"/>
      <c r="O777" s="102"/>
      <c r="P777" s="102"/>
      <c r="Q777" s="94">
        <f t="shared" si="29"/>
        <v>80920.929999999702</v>
      </c>
      <c r="R777" s="95">
        <f t="shared" si="30"/>
        <v>250.22086718865413</v>
      </c>
    </row>
    <row r="778" spans="1:18" x14ac:dyDescent="0.35">
      <c r="A778" s="101">
        <v>10</v>
      </c>
      <c r="B778" s="102" t="s">
        <v>59</v>
      </c>
      <c r="C778" s="102" t="s">
        <v>489</v>
      </c>
      <c r="D778" s="102" t="s">
        <v>122</v>
      </c>
      <c r="E778" s="102" t="s">
        <v>490</v>
      </c>
      <c r="F778" s="102" t="s">
        <v>178</v>
      </c>
      <c r="G778" s="102" t="s">
        <v>1173</v>
      </c>
      <c r="H778" s="103">
        <v>3663</v>
      </c>
      <c r="I778" s="101">
        <v>3</v>
      </c>
      <c r="J778" s="106">
        <f>สกลนคร!F99</f>
        <v>203371.16</v>
      </c>
      <c r="K778" s="105">
        <f>สกลนคร!AI99</f>
        <v>277716.89</v>
      </c>
      <c r="L778" s="106">
        <f>สกลนคร!AJ99</f>
        <v>1225046.83</v>
      </c>
      <c r="M778" s="106">
        <f>สกลนคร!AK99</f>
        <v>1227649.3500000001</v>
      </c>
      <c r="N778" s="102"/>
      <c r="O778" s="102"/>
      <c r="P778" s="102"/>
      <c r="Q778" s="94">
        <f t="shared" si="29"/>
        <v>-2602.5200000000186</v>
      </c>
      <c r="R778" s="95">
        <f t="shared" si="30"/>
        <v>334.43811902811905</v>
      </c>
    </row>
    <row r="779" spans="1:18" x14ac:dyDescent="0.35">
      <c r="A779" s="101">
        <v>11</v>
      </c>
      <c r="B779" s="102" t="s">
        <v>59</v>
      </c>
      <c r="C779" s="102" t="s">
        <v>489</v>
      </c>
      <c r="D779" s="102" t="s">
        <v>122</v>
      </c>
      <c r="E779" s="102" t="s">
        <v>490</v>
      </c>
      <c r="F779" s="102" t="s">
        <v>178</v>
      </c>
      <c r="G779" s="102" t="s">
        <v>1174</v>
      </c>
      <c r="H779" s="103">
        <v>6722</v>
      </c>
      <c r="I779" s="101">
        <v>5</v>
      </c>
      <c r="J779" s="106">
        <f>สกลนคร!F100</f>
        <v>180709.85</v>
      </c>
      <c r="K779" s="105">
        <f>สกลนคร!AI100</f>
        <v>228410.61000000002</v>
      </c>
      <c r="L779" s="106">
        <f>สกลนคร!AJ100</f>
        <v>1977129.6800000002</v>
      </c>
      <c r="M779" s="106">
        <f>สกลนคร!AK100</f>
        <v>2062344.39</v>
      </c>
      <c r="N779" s="102"/>
      <c r="O779" s="102"/>
      <c r="P779" s="102"/>
      <c r="Q779" s="94">
        <f t="shared" si="29"/>
        <v>-85214.70999999973</v>
      </c>
      <c r="R779" s="95">
        <f t="shared" si="30"/>
        <v>294.12818803927405</v>
      </c>
    </row>
    <row r="780" spans="1:18" x14ac:dyDescent="0.35">
      <c r="A780" s="101">
        <v>12</v>
      </c>
      <c r="B780" s="102" t="s">
        <v>59</v>
      </c>
      <c r="C780" s="102" t="s">
        <v>489</v>
      </c>
      <c r="D780" s="102" t="s">
        <v>122</v>
      </c>
      <c r="E780" s="102" t="s">
        <v>490</v>
      </c>
      <c r="F780" s="102" t="s">
        <v>178</v>
      </c>
      <c r="G780" s="102" t="s">
        <v>1175</v>
      </c>
      <c r="H780" s="103">
        <v>5057</v>
      </c>
      <c r="I780" s="101">
        <v>4</v>
      </c>
      <c r="J780" s="106">
        <f>สกลนคร!F101</f>
        <v>201279.76</v>
      </c>
      <c r="K780" s="105">
        <f>สกลนคร!AI101</f>
        <v>249385.37</v>
      </c>
      <c r="L780" s="106">
        <f>สกลนคร!AJ101</f>
        <v>2306593.5</v>
      </c>
      <c r="M780" s="106">
        <f>สกลนคร!AK101</f>
        <v>2232540.6300000004</v>
      </c>
      <c r="N780" s="102"/>
      <c r="O780" s="102"/>
      <c r="P780" s="102"/>
      <c r="Q780" s="94">
        <f t="shared" si="29"/>
        <v>74052.869999999646</v>
      </c>
      <c r="R780" s="95">
        <f t="shared" si="30"/>
        <v>456.1189440379672</v>
      </c>
    </row>
    <row r="781" spans="1:18" x14ac:dyDescent="0.35">
      <c r="A781" s="101">
        <v>13</v>
      </c>
      <c r="B781" s="102" t="s">
        <v>59</v>
      </c>
      <c r="C781" s="102" t="s">
        <v>489</v>
      </c>
      <c r="D781" s="102" t="s">
        <v>122</v>
      </c>
      <c r="E781" s="102" t="s">
        <v>490</v>
      </c>
      <c r="F781" s="102" t="s">
        <v>178</v>
      </c>
      <c r="G781" s="102" t="s">
        <v>1176</v>
      </c>
      <c r="H781" s="103">
        <v>3110</v>
      </c>
      <c r="I781" s="101">
        <v>3</v>
      </c>
      <c r="J781" s="106">
        <f>สกลนคร!F102</f>
        <v>206194.99</v>
      </c>
      <c r="K781" s="105">
        <f>สกลนคร!AI102</f>
        <v>215712.5</v>
      </c>
      <c r="L781" s="106">
        <f>สกลนคร!AJ102</f>
        <v>1415815.04</v>
      </c>
      <c r="M781" s="106">
        <f>สกลนคร!AK102</f>
        <v>1303810.74</v>
      </c>
      <c r="N781" s="102"/>
      <c r="O781" s="102"/>
      <c r="P781" s="102"/>
      <c r="Q781" s="94">
        <f t="shared" si="29"/>
        <v>112004.30000000005</v>
      </c>
      <c r="R781" s="95">
        <f t="shared" si="30"/>
        <v>455.24599356913183</v>
      </c>
    </row>
    <row r="782" spans="1:18" x14ac:dyDescent="0.35">
      <c r="A782" s="101">
        <v>14</v>
      </c>
      <c r="B782" s="102" t="s">
        <v>59</v>
      </c>
      <c r="C782" s="102" t="s">
        <v>489</v>
      </c>
      <c r="D782" s="102" t="s">
        <v>122</v>
      </c>
      <c r="E782" s="102" t="s">
        <v>490</v>
      </c>
      <c r="F782" s="102" t="s">
        <v>178</v>
      </c>
      <c r="G782" s="102" t="s">
        <v>1177</v>
      </c>
      <c r="H782" s="103">
        <v>3446</v>
      </c>
      <c r="I782" s="101">
        <v>3</v>
      </c>
      <c r="J782" s="106">
        <f>สกลนคร!F103</f>
        <v>239285.72</v>
      </c>
      <c r="K782" s="105">
        <f>สกลนคร!AI103</f>
        <v>250440.57</v>
      </c>
      <c r="L782" s="106">
        <f>สกลนคร!AJ103</f>
        <v>1252398.9099999999</v>
      </c>
      <c r="M782" s="106">
        <f>สกลนคร!AK103</f>
        <v>1912151.81</v>
      </c>
      <c r="N782" s="102"/>
      <c r="O782" s="102"/>
      <c r="P782" s="102"/>
      <c r="Q782" s="94">
        <f t="shared" si="29"/>
        <v>-659752.90000000014</v>
      </c>
      <c r="R782" s="95">
        <f t="shared" si="30"/>
        <v>363.43555136390017</v>
      </c>
    </row>
    <row r="783" spans="1:18" x14ac:dyDescent="0.35">
      <c r="A783" s="101">
        <v>15</v>
      </c>
      <c r="B783" s="102" t="s">
        <v>59</v>
      </c>
      <c r="C783" s="102" t="s">
        <v>489</v>
      </c>
      <c r="D783" s="102" t="s">
        <v>122</v>
      </c>
      <c r="E783" s="102" t="s">
        <v>490</v>
      </c>
      <c r="F783" s="102" t="s">
        <v>178</v>
      </c>
      <c r="G783" s="102" t="s">
        <v>1178</v>
      </c>
      <c r="H783" s="103">
        <v>4224</v>
      </c>
      <c r="I783" s="101">
        <v>3</v>
      </c>
      <c r="J783" s="106">
        <f>สกลนคร!F104</f>
        <v>267913.38</v>
      </c>
      <c r="K783" s="105">
        <f>สกลนคร!AI104</f>
        <v>312787.57</v>
      </c>
      <c r="L783" s="106">
        <f>สกลนคร!AJ104</f>
        <v>1796670.15</v>
      </c>
      <c r="M783" s="106">
        <f>สกลนคร!AK104</f>
        <v>1664540.3699999999</v>
      </c>
      <c r="N783" s="102"/>
      <c r="O783" s="102"/>
      <c r="P783" s="102"/>
      <c r="Q783" s="94">
        <f t="shared" si="29"/>
        <v>132129.78000000003</v>
      </c>
      <c r="R783" s="95">
        <f t="shared" si="30"/>
        <v>425.34804687499997</v>
      </c>
    </row>
    <row r="784" spans="1:18" x14ac:dyDescent="0.35">
      <c r="A784" s="101">
        <v>16</v>
      </c>
      <c r="B784" s="102" t="s">
        <v>59</v>
      </c>
      <c r="C784" s="102" t="s">
        <v>489</v>
      </c>
      <c r="D784" s="102" t="s">
        <v>122</v>
      </c>
      <c r="E784" s="102" t="s">
        <v>490</v>
      </c>
      <c r="F784" s="102" t="s">
        <v>178</v>
      </c>
      <c r="G784" s="102" t="s">
        <v>1179</v>
      </c>
      <c r="H784" s="103">
        <v>4904</v>
      </c>
      <c r="I784" s="101">
        <v>4</v>
      </c>
      <c r="J784" s="106">
        <f>สกลนคร!F105</f>
        <v>201578.01</v>
      </c>
      <c r="K784" s="105">
        <f>สกลนคร!AI105</f>
        <v>132765.39000000001</v>
      </c>
      <c r="L784" s="106">
        <f>สกลนคร!AJ105</f>
        <v>1986007.94</v>
      </c>
      <c r="M784" s="106">
        <f>สกลนคร!AK105</f>
        <v>2132489.14</v>
      </c>
      <c r="N784" s="102"/>
      <c r="O784" s="102"/>
      <c r="P784" s="102"/>
      <c r="Q784" s="94">
        <f t="shared" si="29"/>
        <v>-146481.20000000019</v>
      </c>
      <c r="R784" s="95">
        <f t="shared" si="30"/>
        <v>404.97714926590538</v>
      </c>
    </row>
    <row r="785" spans="1:18" x14ac:dyDescent="0.35">
      <c r="A785" s="101">
        <v>17</v>
      </c>
      <c r="B785" s="102" t="s">
        <v>59</v>
      </c>
      <c r="C785" s="102" t="s">
        <v>489</v>
      </c>
      <c r="D785" s="102" t="s">
        <v>122</v>
      </c>
      <c r="E785" s="102" t="s">
        <v>490</v>
      </c>
      <c r="F785" s="102" t="s">
        <v>178</v>
      </c>
      <c r="G785" s="102" t="s">
        <v>1180</v>
      </c>
      <c r="H785" s="103">
        <v>4515</v>
      </c>
      <c r="I785" s="101">
        <v>4</v>
      </c>
      <c r="J785" s="106">
        <f>สกลนคร!F106</f>
        <v>455884.88</v>
      </c>
      <c r="K785" s="105">
        <f>สกลนคร!AI106</f>
        <v>482484.08999999997</v>
      </c>
      <c r="L785" s="106">
        <f>สกลนคร!AJ106</f>
        <v>3772796.04</v>
      </c>
      <c r="M785" s="106">
        <f>สกลนคร!AK106</f>
        <v>3779828.75</v>
      </c>
      <c r="N785" s="102"/>
      <c r="O785" s="102"/>
      <c r="P785" s="102"/>
      <c r="Q785" s="94">
        <f t="shared" si="29"/>
        <v>-7032.7099999999627</v>
      </c>
      <c r="R785" s="95">
        <f t="shared" si="30"/>
        <v>835.61374086378737</v>
      </c>
    </row>
    <row r="786" spans="1:18" x14ac:dyDescent="0.35">
      <c r="A786" s="101">
        <v>18</v>
      </c>
      <c r="B786" s="102" t="s">
        <v>59</v>
      </c>
      <c r="C786" s="102" t="s">
        <v>489</v>
      </c>
      <c r="D786" s="102" t="s">
        <v>122</v>
      </c>
      <c r="E786" s="102" t="s">
        <v>490</v>
      </c>
      <c r="F786" s="102" t="s">
        <v>178</v>
      </c>
      <c r="G786" s="102" t="s">
        <v>1181</v>
      </c>
      <c r="H786" s="103">
        <v>2847</v>
      </c>
      <c r="I786" s="101">
        <v>2</v>
      </c>
      <c r="J786" s="106">
        <f>สกลนคร!F107</f>
        <v>394493.1</v>
      </c>
      <c r="K786" s="105">
        <f>สกลนคร!AI107</f>
        <v>421357.76999999996</v>
      </c>
      <c r="L786" s="106">
        <f>สกลนคร!AJ107</f>
        <v>1719028.13</v>
      </c>
      <c r="M786" s="106">
        <f>สกลนคร!AK107</f>
        <v>1639206.2</v>
      </c>
      <c r="N786" s="102"/>
      <c r="O786" s="102"/>
      <c r="P786" s="102"/>
      <c r="Q786" s="94">
        <f t="shared" si="29"/>
        <v>79821.929999999935</v>
      </c>
      <c r="R786" s="95">
        <f t="shared" si="30"/>
        <v>603.80334738321039</v>
      </c>
    </row>
    <row r="787" spans="1:18" x14ac:dyDescent="0.35">
      <c r="A787" s="101">
        <v>19</v>
      </c>
      <c r="B787" s="102" t="s">
        <v>59</v>
      </c>
      <c r="C787" s="102" t="s">
        <v>489</v>
      </c>
      <c r="D787" s="102" t="s">
        <v>122</v>
      </c>
      <c r="E787" s="102" t="s">
        <v>490</v>
      </c>
      <c r="F787" s="102" t="s">
        <v>178</v>
      </c>
      <c r="G787" s="102" t="s">
        <v>1182</v>
      </c>
      <c r="H787" s="103">
        <v>3128</v>
      </c>
      <c r="I787" s="101">
        <v>3</v>
      </c>
      <c r="J787" s="106">
        <f>สกลนคร!F108</f>
        <v>214232.49</v>
      </c>
      <c r="K787" s="105">
        <f>สกลนคร!AI108</f>
        <v>318434.23</v>
      </c>
      <c r="L787" s="106">
        <f>สกลนคร!AJ108</f>
        <v>1440483.08</v>
      </c>
      <c r="M787" s="106">
        <f>สกลนคร!AK108</f>
        <v>1411544.8399999999</v>
      </c>
      <c r="N787" s="102"/>
      <c r="O787" s="102"/>
      <c r="P787" s="102"/>
      <c r="Q787" s="94">
        <f t="shared" si="29"/>
        <v>28938.240000000224</v>
      </c>
      <c r="R787" s="95">
        <f t="shared" si="30"/>
        <v>460.51249360613815</v>
      </c>
    </row>
    <row r="788" spans="1:18" s="113" customFormat="1" x14ac:dyDescent="0.35">
      <c r="A788" s="107">
        <v>8</v>
      </c>
      <c r="B788" s="108" t="s">
        <v>59</v>
      </c>
      <c r="C788" s="108"/>
      <c r="D788" s="108"/>
      <c r="E788" s="108" t="s">
        <v>75</v>
      </c>
      <c r="F788" s="108"/>
      <c r="G788" s="108" t="s">
        <v>492</v>
      </c>
      <c r="H788" s="114">
        <f>SUM(H770:H787)</f>
        <v>77688</v>
      </c>
      <c r="I788" s="107"/>
      <c r="J788" s="110">
        <f>SUM(J769:J787)</f>
        <v>4121644.6900000004</v>
      </c>
      <c r="K788" s="110">
        <f>SUM(K769:K787)</f>
        <v>4874400.3699999992</v>
      </c>
      <c r="L788" s="110">
        <f>SUM(L769:L787)</f>
        <v>33048463.25</v>
      </c>
      <c r="M788" s="110">
        <f>SUM(M769:M787)</f>
        <v>33189063.469999995</v>
      </c>
      <c r="N788" s="108">
        <v>18</v>
      </c>
      <c r="O788" s="108">
        <v>18</v>
      </c>
      <c r="P788" s="108">
        <f>N788-O788</f>
        <v>0</v>
      </c>
      <c r="Q788" s="111">
        <f t="shared" si="29"/>
        <v>-140600.21999999508</v>
      </c>
      <c r="R788" s="112">
        <f>L788/H788</f>
        <v>425.39984617959016</v>
      </c>
    </row>
    <row r="789" spans="1:18" x14ac:dyDescent="0.35">
      <c r="A789" s="101">
        <v>1</v>
      </c>
      <c r="B789" s="102" t="s">
        <v>59</v>
      </c>
      <c r="C789" s="102" t="s">
        <v>493</v>
      </c>
      <c r="D789" s="102" t="s">
        <v>127</v>
      </c>
      <c r="E789" s="102" t="s">
        <v>494</v>
      </c>
      <c r="F789" s="102" t="s">
        <v>208</v>
      </c>
      <c r="G789" s="102" t="s">
        <v>495</v>
      </c>
      <c r="H789" s="103"/>
      <c r="I789" s="101"/>
      <c r="J789" s="104"/>
      <c r="K789" s="105"/>
      <c r="L789" s="106"/>
      <c r="M789" s="106"/>
      <c r="N789" s="102"/>
      <c r="O789" s="102"/>
      <c r="P789" s="102"/>
    </row>
    <row r="790" spans="1:18" x14ac:dyDescent="0.35">
      <c r="A790" s="101">
        <v>2</v>
      </c>
      <c r="B790" s="102" t="s">
        <v>59</v>
      </c>
      <c r="C790" s="102" t="s">
        <v>493</v>
      </c>
      <c r="D790" s="102" t="s">
        <v>127</v>
      </c>
      <c r="E790" s="102" t="s">
        <v>494</v>
      </c>
      <c r="F790" s="102" t="s">
        <v>178</v>
      </c>
      <c r="G790" s="102" t="s">
        <v>1183</v>
      </c>
      <c r="H790" s="103">
        <v>2701</v>
      </c>
      <c r="I790" s="101">
        <v>2</v>
      </c>
      <c r="J790" s="106">
        <f>สกลนคร!F109</f>
        <v>647369.1</v>
      </c>
      <c r="K790" s="105">
        <f>สกลนคร!AI109</f>
        <v>678220.1</v>
      </c>
      <c r="L790" s="106">
        <f>สกลนคร!AJ109</f>
        <v>1725834.09</v>
      </c>
      <c r="M790" s="106">
        <f>สกลนคร!AK109</f>
        <v>1389527.03</v>
      </c>
      <c r="N790" s="102"/>
      <c r="O790" s="102"/>
      <c r="P790" s="102"/>
      <c r="Q790" s="94">
        <f t="shared" si="29"/>
        <v>336307.06000000006</v>
      </c>
      <c r="R790" s="95">
        <f t="shared" si="30"/>
        <v>638.96115883006303</v>
      </c>
    </row>
    <row r="791" spans="1:18" x14ac:dyDescent="0.35">
      <c r="A791" s="101">
        <v>3</v>
      </c>
      <c r="B791" s="102" t="s">
        <v>59</v>
      </c>
      <c r="C791" s="102" t="s">
        <v>493</v>
      </c>
      <c r="D791" s="102" t="s">
        <v>127</v>
      </c>
      <c r="E791" s="102" t="s">
        <v>494</v>
      </c>
      <c r="F791" s="102" t="s">
        <v>178</v>
      </c>
      <c r="G791" s="102" t="s">
        <v>1184</v>
      </c>
      <c r="H791" s="103">
        <v>3810</v>
      </c>
      <c r="I791" s="101">
        <v>3</v>
      </c>
      <c r="J791" s="106">
        <f>สกลนคร!F110</f>
        <v>834805.39</v>
      </c>
      <c r="K791" s="105">
        <f>สกลนคร!AI110</f>
        <v>886619.17</v>
      </c>
      <c r="L791" s="106">
        <f>สกลนคร!AJ110</f>
        <v>2168871.79</v>
      </c>
      <c r="M791" s="106">
        <f>สกลนคร!AK110</f>
        <v>1709609.3900000001</v>
      </c>
      <c r="N791" s="102"/>
      <c r="O791" s="102"/>
      <c r="P791" s="102"/>
      <c r="Q791" s="94">
        <f t="shared" si="29"/>
        <v>459262.39999999991</v>
      </c>
      <c r="R791" s="95">
        <f t="shared" si="30"/>
        <v>569.25768766404201</v>
      </c>
    </row>
    <row r="792" spans="1:18" x14ac:dyDescent="0.35">
      <c r="A792" s="101">
        <v>4</v>
      </c>
      <c r="B792" s="102" t="s">
        <v>59</v>
      </c>
      <c r="C792" s="102" t="s">
        <v>493</v>
      </c>
      <c r="D792" s="102" t="s">
        <v>127</v>
      </c>
      <c r="E792" s="102" t="s">
        <v>494</v>
      </c>
      <c r="F792" s="102" t="s">
        <v>178</v>
      </c>
      <c r="G792" s="102" t="s">
        <v>1185</v>
      </c>
      <c r="H792" s="103">
        <v>4374</v>
      </c>
      <c r="I792" s="101">
        <v>3</v>
      </c>
      <c r="J792" s="106">
        <f>สกลนคร!F111</f>
        <v>739955.81</v>
      </c>
      <c r="K792" s="105">
        <f>สกลนคร!AI111</f>
        <v>792104.67</v>
      </c>
      <c r="L792" s="106">
        <f>สกลนคร!AJ111</f>
        <v>2423886.2599999998</v>
      </c>
      <c r="M792" s="106">
        <f>สกลนคร!AK111</f>
        <v>1963220.71</v>
      </c>
      <c r="N792" s="102"/>
      <c r="O792" s="102"/>
      <c r="P792" s="102"/>
      <c r="Q792" s="94">
        <f t="shared" si="29"/>
        <v>460665.54999999981</v>
      </c>
      <c r="R792" s="95">
        <f t="shared" si="30"/>
        <v>554.15780978509372</v>
      </c>
    </row>
    <row r="793" spans="1:18" x14ac:dyDescent="0.35">
      <c r="A793" s="101">
        <v>5</v>
      </c>
      <c r="B793" s="102" t="s">
        <v>59</v>
      </c>
      <c r="C793" s="102" t="s">
        <v>493</v>
      </c>
      <c r="D793" s="102" t="s">
        <v>127</v>
      </c>
      <c r="E793" s="102" t="s">
        <v>494</v>
      </c>
      <c r="F793" s="102" t="s">
        <v>178</v>
      </c>
      <c r="G793" s="102" t="s">
        <v>1186</v>
      </c>
      <c r="H793" s="103">
        <v>2034</v>
      </c>
      <c r="I793" s="101">
        <v>2</v>
      </c>
      <c r="J793" s="106">
        <f>สกลนคร!F112</f>
        <v>359335.64</v>
      </c>
      <c r="K793" s="105">
        <f>สกลนคร!AI112</f>
        <v>395196.62</v>
      </c>
      <c r="L793" s="106">
        <f>สกลนคร!AJ112</f>
        <v>1801873.28</v>
      </c>
      <c r="M793" s="106">
        <f>สกลนคร!AK112</f>
        <v>1525859.39</v>
      </c>
      <c r="N793" s="102"/>
      <c r="O793" s="102"/>
      <c r="P793" s="102"/>
      <c r="Q793" s="94">
        <f t="shared" si="29"/>
        <v>276013.89000000013</v>
      </c>
      <c r="R793" s="95">
        <f t="shared" si="30"/>
        <v>885.87673549655847</v>
      </c>
    </row>
    <row r="794" spans="1:18" x14ac:dyDescent="0.35">
      <c r="A794" s="101">
        <v>6</v>
      </c>
      <c r="B794" s="102" t="s">
        <v>59</v>
      </c>
      <c r="C794" s="102" t="s">
        <v>493</v>
      </c>
      <c r="D794" s="102" t="s">
        <v>127</v>
      </c>
      <c r="E794" s="102" t="s">
        <v>494</v>
      </c>
      <c r="F794" s="102" t="s">
        <v>178</v>
      </c>
      <c r="G794" s="102" t="s">
        <v>1187</v>
      </c>
      <c r="H794" s="103">
        <v>4151</v>
      </c>
      <c r="I794" s="101">
        <v>3</v>
      </c>
      <c r="J794" s="106">
        <f>สกลนคร!F113</f>
        <v>585015.99</v>
      </c>
      <c r="K794" s="105">
        <f>สกลนคร!AI113</f>
        <v>612560.96</v>
      </c>
      <c r="L794" s="106">
        <f>สกลนคร!AJ113</f>
        <v>2464593.38</v>
      </c>
      <c r="M794" s="106">
        <f>สกลนคร!AK113</f>
        <v>2104916.4900000002</v>
      </c>
      <c r="N794" s="102"/>
      <c r="O794" s="102"/>
      <c r="P794" s="102"/>
      <c r="Q794" s="94">
        <f t="shared" si="29"/>
        <v>359676.88999999966</v>
      </c>
      <c r="R794" s="95">
        <f t="shared" si="30"/>
        <v>593.73485425198749</v>
      </c>
    </row>
    <row r="795" spans="1:18" x14ac:dyDescent="0.35">
      <c r="A795" s="101">
        <v>7</v>
      </c>
      <c r="B795" s="102" t="s">
        <v>59</v>
      </c>
      <c r="C795" s="102" t="s">
        <v>493</v>
      </c>
      <c r="D795" s="102" t="s">
        <v>127</v>
      </c>
      <c r="E795" s="102" t="s">
        <v>494</v>
      </c>
      <c r="F795" s="102" t="s">
        <v>178</v>
      </c>
      <c r="G795" s="102" t="s">
        <v>1188</v>
      </c>
      <c r="H795" s="103">
        <v>2924</v>
      </c>
      <c r="I795" s="101">
        <v>2</v>
      </c>
      <c r="J795" s="106">
        <f>สกลนคร!F114</f>
        <v>603995</v>
      </c>
      <c r="K795" s="105">
        <f>สกลนคร!AI114</f>
        <v>637059.26</v>
      </c>
      <c r="L795" s="106">
        <f>สกลนคร!AJ114</f>
        <v>1491951.08</v>
      </c>
      <c r="M795" s="106">
        <f>สกลนคร!AK114</f>
        <v>1212917</v>
      </c>
      <c r="N795" s="102"/>
      <c r="O795" s="102"/>
      <c r="P795" s="102"/>
      <c r="Q795" s="94">
        <f t="shared" si="29"/>
        <v>279034.08000000007</v>
      </c>
      <c r="R795" s="95">
        <f t="shared" si="30"/>
        <v>510.24318741450071</v>
      </c>
    </row>
    <row r="796" spans="1:18" s="113" customFormat="1" x14ac:dyDescent="0.35">
      <c r="A796" s="107">
        <v>9</v>
      </c>
      <c r="B796" s="108" t="s">
        <v>59</v>
      </c>
      <c r="C796" s="108"/>
      <c r="D796" s="108"/>
      <c r="E796" s="108" t="s">
        <v>75</v>
      </c>
      <c r="F796" s="108"/>
      <c r="G796" s="108" t="s">
        <v>496</v>
      </c>
      <c r="H796" s="114">
        <f>SUM(H790:H795)</f>
        <v>19994</v>
      </c>
      <c r="I796" s="107"/>
      <c r="J796" s="110">
        <f>SUM(J789:J795)</f>
        <v>3770476.9299999997</v>
      </c>
      <c r="K796" s="110">
        <f>SUM(K789:K795)</f>
        <v>4001760.7800000003</v>
      </c>
      <c r="L796" s="110">
        <f>SUM(L789:L795)</f>
        <v>12077009.880000001</v>
      </c>
      <c r="M796" s="110">
        <f>SUM(M789:M795)</f>
        <v>9906050.0099999998</v>
      </c>
      <c r="N796" s="108">
        <v>6</v>
      </c>
      <c r="O796" s="108">
        <v>6</v>
      </c>
      <c r="P796" s="108">
        <f>N796-O796</f>
        <v>0</v>
      </c>
      <c r="Q796" s="111">
        <f t="shared" si="29"/>
        <v>2170959.870000001</v>
      </c>
      <c r="R796" s="112">
        <f>L796/H796</f>
        <v>604.03170351105337</v>
      </c>
    </row>
    <row r="797" spans="1:18" x14ac:dyDescent="0.35">
      <c r="A797" s="101">
        <v>1</v>
      </c>
      <c r="B797" s="102" t="s">
        <v>59</v>
      </c>
      <c r="C797" s="102" t="s">
        <v>497</v>
      </c>
      <c r="D797" s="102" t="s">
        <v>132</v>
      </c>
      <c r="E797" s="102" t="s">
        <v>498</v>
      </c>
      <c r="F797" s="102" t="s">
        <v>208</v>
      </c>
      <c r="G797" s="102" t="s">
        <v>499</v>
      </c>
      <c r="H797" s="103"/>
      <c r="I797" s="101"/>
      <c r="J797" s="104"/>
      <c r="K797" s="105"/>
      <c r="L797" s="106"/>
      <c r="M797" s="106"/>
      <c r="N797" s="102"/>
      <c r="O797" s="102"/>
      <c r="P797" s="102"/>
    </row>
    <row r="798" spans="1:18" x14ac:dyDescent="0.35">
      <c r="A798" s="101">
        <v>2</v>
      </c>
      <c r="B798" s="102" t="s">
        <v>59</v>
      </c>
      <c r="C798" s="102" t="s">
        <v>497</v>
      </c>
      <c r="D798" s="102" t="s">
        <v>132</v>
      </c>
      <c r="E798" s="102" t="s">
        <v>498</v>
      </c>
      <c r="F798" s="102" t="s">
        <v>178</v>
      </c>
      <c r="G798" s="102" t="s">
        <v>1189</v>
      </c>
      <c r="H798" s="103">
        <v>4406</v>
      </c>
      <c r="I798" s="101">
        <v>3</v>
      </c>
      <c r="J798" s="106">
        <f>สกลนคร!F115</f>
        <v>446791.56</v>
      </c>
      <c r="K798" s="105">
        <f>สกลนคร!AI115</f>
        <v>490267.27</v>
      </c>
      <c r="L798" s="106">
        <f>สกลนคร!AJ115</f>
        <v>2356426.2999999998</v>
      </c>
      <c r="M798" s="106">
        <f>สกลนคร!AK115</f>
        <v>2087146.8800000001</v>
      </c>
      <c r="N798" s="102"/>
      <c r="O798" s="102"/>
      <c r="P798" s="102"/>
      <c r="Q798" s="94">
        <f t="shared" si="29"/>
        <v>269279.41999999969</v>
      </c>
      <c r="R798" s="95">
        <f t="shared" si="30"/>
        <v>534.82212891511574</v>
      </c>
    </row>
    <row r="799" spans="1:18" x14ac:dyDescent="0.35">
      <c r="A799" s="101">
        <v>3</v>
      </c>
      <c r="B799" s="102" t="s">
        <v>59</v>
      </c>
      <c r="C799" s="102" t="s">
        <v>497</v>
      </c>
      <c r="D799" s="102" t="s">
        <v>132</v>
      </c>
      <c r="E799" s="102" t="s">
        <v>498</v>
      </c>
      <c r="F799" s="102" t="s">
        <v>178</v>
      </c>
      <c r="G799" s="102" t="s">
        <v>1190</v>
      </c>
      <c r="H799" s="103">
        <v>5269</v>
      </c>
      <c r="I799" s="101">
        <v>4</v>
      </c>
      <c r="J799" s="106">
        <f>สกลนคร!F116</f>
        <v>840488.86</v>
      </c>
      <c r="K799" s="105">
        <f>สกลนคร!AI116</f>
        <v>888028.16000000003</v>
      </c>
      <c r="L799" s="106">
        <f>สกลนคร!AJ116</f>
        <v>2379740.62</v>
      </c>
      <c r="M799" s="106">
        <f>สกลนคร!AK116</f>
        <v>1984975.2</v>
      </c>
      <c r="N799" s="102"/>
      <c r="O799" s="102"/>
      <c r="P799" s="102"/>
      <c r="Q799" s="94">
        <f t="shared" si="29"/>
        <v>394765.42000000016</v>
      </c>
      <c r="R799" s="95">
        <f t="shared" si="30"/>
        <v>451.64938698045171</v>
      </c>
    </row>
    <row r="800" spans="1:18" x14ac:dyDescent="0.35">
      <c r="A800" s="101">
        <v>4</v>
      </c>
      <c r="B800" s="102" t="s">
        <v>59</v>
      </c>
      <c r="C800" s="102" t="s">
        <v>497</v>
      </c>
      <c r="D800" s="102" t="s">
        <v>132</v>
      </c>
      <c r="E800" s="102" t="s">
        <v>498</v>
      </c>
      <c r="F800" s="102" t="s">
        <v>178</v>
      </c>
      <c r="G800" s="102" t="s">
        <v>1191</v>
      </c>
      <c r="H800" s="103">
        <v>5210</v>
      </c>
      <c r="I800" s="101">
        <v>4</v>
      </c>
      <c r="J800" s="106">
        <f>สกลนคร!F117</f>
        <v>942389.67</v>
      </c>
      <c r="K800" s="105">
        <f>สกลนคร!AI117</f>
        <v>968518.8</v>
      </c>
      <c r="L800" s="106">
        <f>สกลนคร!AJ117</f>
        <v>2302192.2400000002</v>
      </c>
      <c r="M800" s="106">
        <f>สกลนคร!AK117</f>
        <v>2192579.1</v>
      </c>
      <c r="N800" s="102"/>
      <c r="O800" s="102"/>
      <c r="P800" s="102"/>
      <c r="Q800" s="94">
        <f t="shared" si="29"/>
        <v>109613.14000000013</v>
      </c>
      <c r="R800" s="95">
        <f t="shared" si="30"/>
        <v>441.87950863723614</v>
      </c>
    </row>
    <row r="801" spans="1:18" x14ac:dyDescent="0.35">
      <c r="A801" s="101">
        <v>5</v>
      </c>
      <c r="B801" s="102" t="s">
        <v>59</v>
      </c>
      <c r="C801" s="102" t="s">
        <v>497</v>
      </c>
      <c r="D801" s="102" t="s">
        <v>132</v>
      </c>
      <c r="E801" s="102" t="s">
        <v>498</v>
      </c>
      <c r="F801" s="102" t="s">
        <v>178</v>
      </c>
      <c r="G801" s="102" t="s">
        <v>1192</v>
      </c>
      <c r="H801" s="103">
        <v>3196</v>
      </c>
      <c r="I801" s="101">
        <v>3</v>
      </c>
      <c r="J801" s="106">
        <f>สกลนคร!F118</f>
        <v>734075.9</v>
      </c>
      <c r="K801" s="105">
        <f>สกลนคร!AI118</f>
        <v>800397.99</v>
      </c>
      <c r="L801" s="106">
        <f>สกลนคร!AJ118</f>
        <v>1860786.94</v>
      </c>
      <c r="M801" s="106">
        <f>สกลนคร!AK118</f>
        <v>1645214.02</v>
      </c>
      <c r="N801" s="102"/>
      <c r="O801" s="102"/>
      <c r="P801" s="102"/>
      <c r="Q801" s="94">
        <f t="shared" si="29"/>
        <v>215572.91999999993</v>
      </c>
      <c r="R801" s="95">
        <f t="shared" si="30"/>
        <v>582.22369837296617</v>
      </c>
    </row>
    <row r="802" spans="1:18" x14ac:dyDescent="0.35">
      <c r="A802" s="101">
        <v>6</v>
      </c>
      <c r="B802" s="102" t="s">
        <v>59</v>
      </c>
      <c r="C802" s="102" t="s">
        <v>497</v>
      </c>
      <c r="D802" s="102" t="s">
        <v>132</v>
      </c>
      <c r="E802" s="102" t="s">
        <v>498</v>
      </c>
      <c r="F802" s="102" t="s">
        <v>178</v>
      </c>
      <c r="G802" s="102" t="s">
        <v>1193</v>
      </c>
      <c r="H802" s="103">
        <v>5548</v>
      </c>
      <c r="I802" s="101">
        <v>4</v>
      </c>
      <c r="J802" s="106">
        <f>สกลนคร!F119</f>
        <v>1289640.93</v>
      </c>
      <c r="K802" s="105">
        <f>สกลนคร!AI119</f>
        <v>1303028.5899999999</v>
      </c>
      <c r="L802" s="106">
        <f>สกลนคร!AJ119</f>
        <v>2483573.14</v>
      </c>
      <c r="M802" s="106">
        <f>สกลนคร!AK119</f>
        <v>2150380.0499999998</v>
      </c>
      <c r="N802" s="102"/>
      <c r="O802" s="102"/>
      <c r="P802" s="102"/>
      <c r="Q802" s="94">
        <f t="shared" si="29"/>
        <v>333193.09000000032</v>
      </c>
      <c r="R802" s="95">
        <f t="shared" si="30"/>
        <v>447.65197188175921</v>
      </c>
    </row>
    <row r="803" spans="1:18" x14ac:dyDescent="0.35">
      <c r="A803" s="101">
        <v>7</v>
      </c>
      <c r="B803" s="102" t="s">
        <v>59</v>
      </c>
      <c r="C803" s="102" t="s">
        <v>497</v>
      </c>
      <c r="D803" s="102" t="s">
        <v>132</v>
      </c>
      <c r="E803" s="102" t="s">
        <v>498</v>
      </c>
      <c r="F803" s="102" t="s">
        <v>178</v>
      </c>
      <c r="G803" s="102" t="s">
        <v>1194</v>
      </c>
      <c r="H803" s="103">
        <v>4195</v>
      </c>
      <c r="I803" s="101">
        <v>3</v>
      </c>
      <c r="J803" s="106">
        <f>สกลนคร!F120</f>
        <v>1141175.8799999999</v>
      </c>
      <c r="K803" s="105">
        <f>สกลนคร!AI120</f>
        <v>1158599.42</v>
      </c>
      <c r="L803" s="106">
        <f>สกลนคร!AJ120</f>
        <v>2238662.89</v>
      </c>
      <c r="M803" s="106">
        <f>สกลนคร!AK120</f>
        <v>2022087.92</v>
      </c>
      <c r="N803" s="102"/>
      <c r="O803" s="102"/>
      <c r="P803" s="102"/>
      <c r="Q803" s="94">
        <f t="shared" si="29"/>
        <v>216574.9700000002</v>
      </c>
      <c r="R803" s="95">
        <f t="shared" si="30"/>
        <v>533.65027175208581</v>
      </c>
    </row>
    <row r="804" spans="1:18" x14ac:dyDescent="0.35">
      <c r="A804" s="101">
        <v>8</v>
      </c>
      <c r="B804" s="102" t="s">
        <v>59</v>
      </c>
      <c r="C804" s="102" t="s">
        <v>497</v>
      </c>
      <c r="D804" s="102" t="s">
        <v>132</v>
      </c>
      <c r="E804" s="102" t="s">
        <v>498</v>
      </c>
      <c r="F804" s="102" t="s">
        <v>178</v>
      </c>
      <c r="G804" s="102" t="s">
        <v>1195</v>
      </c>
      <c r="H804" s="103">
        <v>6960</v>
      </c>
      <c r="I804" s="101">
        <v>5</v>
      </c>
      <c r="J804" s="106">
        <f>สกลนคร!F121</f>
        <v>1203838.6200000001</v>
      </c>
      <c r="K804" s="105">
        <f>สกลนคร!AI121</f>
        <v>1236090.8400000001</v>
      </c>
      <c r="L804" s="106">
        <f>สกลนคร!AJ121</f>
        <v>3013230.06</v>
      </c>
      <c r="M804" s="106">
        <f>สกลนคร!AK121</f>
        <v>2355610.16</v>
      </c>
      <c r="N804" s="102"/>
      <c r="O804" s="102"/>
      <c r="P804" s="102"/>
      <c r="Q804" s="94">
        <f t="shared" si="29"/>
        <v>657619.89999999991</v>
      </c>
      <c r="R804" s="95">
        <f t="shared" si="30"/>
        <v>432.93535344827586</v>
      </c>
    </row>
    <row r="805" spans="1:18" x14ac:dyDescent="0.35">
      <c r="A805" s="101">
        <v>9</v>
      </c>
      <c r="B805" s="102" t="s">
        <v>59</v>
      </c>
      <c r="C805" s="102" t="s">
        <v>497</v>
      </c>
      <c r="D805" s="102" t="s">
        <v>132</v>
      </c>
      <c r="E805" s="102" t="s">
        <v>498</v>
      </c>
      <c r="F805" s="102" t="s">
        <v>178</v>
      </c>
      <c r="G805" s="102" t="s">
        <v>1196</v>
      </c>
      <c r="H805" s="103">
        <v>4243</v>
      </c>
      <c r="I805" s="101">
        <v>3</v>
      </c>
      <c r="J805" s="106">
        <f>สกลนคร!F122</f>
        <v>1046599.75</v>
      </c>
      <c r="K805" s="105">
        <f>สกลนคร!AI122</f>
        <v>1083525.23</v>
      </c>
      <c r="L805" s="106">
        <f>สกลนคร!AJ122</f>
        <v>2230948.85</v>
      </c>
      <c r="M805" s="106">
        <f>สกลนคร!AK122</f>
        <v>1744120.78</v>
      </c>
      <c r="N805" s="102"/>
      <c r="O805" s="102"/>
      <c r="P805" s="102"/>
      <c r="Q805" s="94">
        <f t="shared" si="29"/>
        <v>486828.07000000007</v>
      </c>
      <c r="R805" s="95">
        <f t="shared" si="30"/>
        <v>525.79515672872969</v>
      </c>
    </row>
    <row r="806" spans="1:18" x14ac:dyDescent="0.35">
      <c r="A806" s="101">
        <v>10</v>
      </c>
      <c r="B806" s="102" t="s">
        <v>59</v>
      </c>
      <c r="C806" s="102" t="s">
        <v>497</v>
      </c>
      <c r="D806" s="102" t="s">
        <v>132</v>
      </c>
      <c r="E806" s="102" t="s">
        <v>498</v>
      </c>
      <c r="F806" s="102" t="s">
        <v>178</v>
      </c>
      <c r="G806" s="102" t="s">
        <v>1197</v>
      </c>
      <c r="H806" s="103">
        <v>2996</v>
      </c>
      <c r="I806" s="101">
        <v>2</v>
      </c>
      <c r="J806" s="106">
        <f>สกลนคร!F123</f>
        <v>923053.43</v>
      </c>
      <c r="K806" s="105">
        <f>สกลนคร!AI123</f>
        <v>948485.15</v>
      </c>
      <c r="L806" s="106">
        <f>สกลนคร!AJ123</f>
        <v>1806186.9500000002</v>
      </c>
      <c r="M806" s="106">
        <f>สกลนคร!AK123</f>
        <v>1390859.26</v>
      </c>
      <c r="N806" s="102"/>
      <c r="O806" s="102"/>
      <c r="P806" s="102"/>
      <c r="Q806" s="94">
        <f t="shared" si="29"/>
        <v>415327.69000000018</v>
      </c>
      <c r="R806" s="95">
        <f t="shared" si="30"/>
        <v>602.86613818424576</v>
      </c>
    </row>
    <row r="807" spans="1:18" x14ac:dyDescent="0.35">
      <c r="A807" s="101">
        <v>11</v>
      </c>
      <c r="B807" s="102" t="s">
        <v>59</v>
      </c>
      <c r="C807" s="102" t="s">
        <v>497</v>
      </c>
      <c r="D807" s="102" t="s">
        <v>132</v>
      </c>
      <c r="E807" s="102" t="s">
        <v>498</v>
      </c>
      <c r="F807" s="102" t="s">
        <v>178</v>
      </c>
      <c r="G807" s="102" t="s">
        <v>1198</v>
      </c>
      <c r="H807" s="103">
        <v>3425</v>
      </c>
      <c r="I807" s="101">
        <v>3</v>
      </c>
      <c r="J807" s="106">
        <f>สกลนคร!F124</f>
        <v>749075.7</v>
      </c>
      <c r="K807" s="105">
        <f>สกลนคร!AI124</f>
        <v>794867.54999999993</v>
      </c>
      <c r="L807" s="106">
        <f>สกลนคร!AJ124</f>
        <v>1782496.93</v>
      </c>
      <c r="M807" s="106">
        <f>สกลนคร!AK124</f>
        <v>1578151.7799999998</v>
      </c>
      <c r="N807" s="102"/>
      <c r="O807" s="102"/>
      <c r="P807" s="102"/>
      <c r="Q807" s="94">
        <f t="shared" si="29"/>
        <v>204345.15000000014</v>
      </c>
      <c r="R807" s="95">
        <f t="shared" si="30"/>
        <v>520.43705985401459</v>
      </c>
    </row>
    <row r="808" spans="1:18" s="113" customFormat="1" x14ac:dyDescent="0.35">
      <c r="A808" s="107">
        <v>10</v>
      </c>
      <c r="B808" s="108" t="s">
        <v>59</v>
      </c>
      <c r="C808" s="108"/>
      <c r="D808" s="108"/>
      <c r="E808" s="108" t="s">
        <v>75</v>
      </c>
      <c r="F808" s="108"/>
      <c r="G808" s="108" t="s">
        <v>500</v>
      </c>
      <c r="H808" s="114">
        <f>SUM(H797:H807)</f>
        <v>45448</v>
      </c>
      <c r="I808" s="107"/>
      <c r="J808" s="110">
        <f>SUM(J797:J807)</f>
        <v>9317130.2999999989</v>
      </c>
      <c r="K808" s="110">
        <f>SUM(K797:K807)</f>
        <v>9671809.0000000019</v>
      </c>
      <c r="L808" s="110">
        <f>SUM(L797:L807)</f>
        <v>22454244.920000002</v>
      </c>
      <c r="M808" s="110">
        <f>SUM(M797:M807)</f>
        <v>19151125.150000002</v>
      </c>
      <c r="N808" s="108">
        <v>10</v>
      </c>
      <c r="O808" s="108">
        <v>10</v>
      </c>
      <c r="P808" s="108">
        <f>N808-O808</f>
        <v>0</v>
      </c>
      <c r="Q808" s="111">
        <f t="shared" si="29"/>
        <v>3303119.7699999996</v>
      </c>
      <c r="R808" s="112">
        <f>L808/H808</f>
        <v>494.06453353282876</v>
      </c>
    </row>
    <row r="809" spans="1:18" x14ac:dyDescent="0.35">
      <c r="A809" s="101">
        <v>1</v>
      </c>
      <c r="B809" s="102" t="s">
        <v>59</v>
      </c>
      <c r="C809" s="102" t="s">
        <v>501</v>
      </c>
      <c r="D809" s="102" t="s">
        <v>136</v>
      </c>
      <c r="E809" s="102" t="s">
        <v>502</v>
      </c>
      <c r="F809" s="102" t="s">
        <v>208</v>
      </c>
      <c r="G809" s="102" t="s">
        <v>503</v>
      </c>
      <c r="H809" s="103"/>
      <c r="I809" s="101"/>
      <c r="J809" s="104"/>
      <c r="K809" s="105"/>
      <c r="L809" s="106"/>
      <c r="M809" s="106"/>
      <c r="N809" s="102"/>
      <c r="O809" s="102"/>
      <c r="P809" s="102"/>
    </row>
    <row r="810" spans="1:18" x14ac:dyDescent="0.35">
      <c r="A810" s="101">
        <v>2</v>
      </c>
      <c r="B810" s="102" t="s">
        <v>59</v>
      </c>
      <c r="C810" s="102" t="s">
        <v>501</v>
      </c>
      <c r="D810" s="102" t="s">
        <v>136</v>
      </c>
      <c r="E810" s="102" t="s">
        <v>502</v>
      </c>
      <c r="F810" s="102" t="s">
        <v>178</v>
      </c>
      <c r="G810" s="102" t="s">
        <v>1199</v>
      </c>
      <c r="H810" s="103">
        <v>2268</v>
      </c>
      <c r="I810" s="101">
        <v>2</v>
      </c>
      <c r="J810" s="106">
        <f>สกลนคร!F125</f>
        <v>375598.28</v>
      </c>
      <c r="K810" s="105">
        <f>สกลนคร!AI125</f>
        <v>475973.69000000006</v>
      </c>
      <c r="L810" s="106">
        <f>สกลนคร!AJ125</f>
        <v>1597048.59</v>
      </c>
      <c r="M810" s="106">
        <f>สกลนคร!AK125</f>
        <v>1341445.01</v>
      </c>
      <c r="N810" s="102"/>
      <c r="O810" s="102"/>
      <c r="P810" s="102"/>
      <c r="Q810" s="94">
        <f t="shared" si="29"/>
        <v>255603.58000000007</v>
      </c>
      <c r="R810" s="95">
        <f t="shared" si="30"/>
        <v>704.16604497354501</v>
      </c>
    </row>
    <row r="811" spans="1:18" x14ac:dyDescent="0.35">
      <c r="A811" s="101">
        <v>3</v>
      </c>
      <c r="B811" s="102" t="s">
        <v>59</v>
      </c>
      <c r="C811" s="102" t="s">
        <v>501</v>
      </c>
      <c r="D811" s="102" t="s">
        <v>136</v>
      </c>
      <c r="E811" s="102" t="s">
        <v>502</v>
      </c>
      <c r="F811" s="102" t="s">
        <v>178</v>
      </c>
      <c r="G811" s="102" t="s">
        <v>1200</v>
      </c>
      <c r="H811" s="103">
        <v>6925</v>
      </c>
      <c r="I811" s="101">
        <v>5</v>
      </c>
      <c r="J811" s="106">
        <f>สกลนคร!F126</f>
        <v>546919.93000000005</v>
      </c>
      <c r="K811" s="105">
        <f>สกลนคร!AI126</f>
        <v>645813.49</v>
      </c>
      <c r="L811" s="106">
        <f>สกลนคร!AJ126</f>
        <v>3678410.42</v>
      </c>
      <c r="M811" s="106">
        <f>สกลนคร!AK126</f>
        <v>2794453.8</v>
      </c>
      <c r="N811" s="102"/>
      <c r="O811" s="102"/>
      <c r="P811" s="102"/>
      <c r="Q811" s="94">
        <f t="shared" si="29"/>
        <v>883956.62000000011</v>
      </c>
      <c r="R811" s="95">
        <f t="shared" si="30"/>
        <v>531.17840000000001</v>
      </c>
    </row>
    <row r="812" spans="1:18" x14ac:dyDescent="0.35">
      <c r="A812" s="101">
        <v>4</v>
      </c>
      <c r="B812" s="102" t="s">
        <v>59</v>
      </c>
      <c r="C812" s="102" t="s">
        <v>501</v>
      </c>
      <c r="D812" s="102" t="s">
        <v>136</v>
      </c>
      <c r="E812" s="102" t="s">
        <v>502</v>
      </c>
      <c r="F812" s="102" t="s">
        <v>178</v>
      </c>
      <c r="G812" s="102" t="s">
        <v>1201</v>
      </c>
      <c r="H812" s="103">
        <v>2220</v>
      </c>
      <c r="I812" s="101">
        <v>2</v>
      </c>
      <c r="J812" s="106">
        <f>สกลนคร!F127</f>
        <v>370298.47</v>
      </c>
      <c r="K812" s="105">
        <f>สกลนคร!AI127</f>
        <v>355593.37</v>
      </c>
      <c r="L812" s="106">
        <f>สกลนคร!AJ127</f>
        <v>1565234</v>
      </c>
      <c r="M812" s="106">
        <f>สกลนคร!AK127</f>
        <v>1229086.06</v>
      </c>
      <c r="N812" s="102"/>
      <c r="O812" s="102"/>
      <c r="P812" s="102"/>
      <c r="Q812" s="94">
        <f t="shared" si="29"/>
        <v>336147.93999999994</v>
      </c>
      <c r="R812" s="95">
        <f t="shared" si="30"/>
        <v>705.06036036036039</v>
      </c>
    </row>
    <row r="813" spans="1:18" x14ac:dyDescent="0.35">
      <c r="A813" s="101">
        <v>5</v>
      </c>
      <c r="B813" s="102" t="s">
        <v>59</v>
      </c>
      <c r="C813" s="102" t="s">
        <v>501</v>
      </c>
      <c r="D813" s="102" t="s">
        <v>136</v>
      </c>
      <c r="E813" s="102" t="s">
        <v>502</v>
      </c>
      <c r="F813" s="102" t="s">
        <v>178</v>
      </c>
      <c r="G813" s="102" t="s">
        <v>1202</v>
      </c>
      <c r="H813" s="103">
        <v>4522</v>
      </c>
      <c r="I813" s="101">
        <v>4</v>
      </c>
      <c r="J813" s="106">
        <f>สกลนคร!F128</f>
        <v>813991.02</v>
      </c>
      <c r="K813" s="105">
        <f>สกลนคร!AI128</f>
        <v>1012416.9400000001</v>
      </c>
      <c r="L813" s="106">
        <f>สกลนคร!AJ128</f>
        <v>2919809.17</v>
      </c>
      <c r="M813" s="106">
        <f>สกลนคร!AK128</f>
        <v>2119532.9700000002</v>
      </c>
      <c r="N813" s="102"/>
      <c r="O813" s="102"/>
      <c r="P813" s="102"/>
      <c r="Q813" s="94">
        <f t="shared" si="29"/>
        <v>800276.19999999972</v>
      </c>
      <c r="R813" s="95">
        <f t="shared" si="30"/>
        <v>645.68977664750105</v>
      </c>
    </row>
    <row r="814" spans="1:18" x14ac:dyDescent="0.35">
      <c r="A814" s="101">
        <v>6</v>
      </c>
      <c r="B814" s="102" t="s">
        <v>59</v>
      </c>
      <c r="C814" s="102" t="s">
        <v>501</v>
      </c>
      <c r="D814" s="102" t="s">
        <v>136</v>
      </c>
      <c r="E814" s="102" t="s">
        <v>502</v>
      </c>
      <c r="F814" s="102" t="s">
        <v>178</v>
      </c>
      <c r="G814" s="102" t="s">
        <v>1203</v>
      </c>
      <c r="H814" s="103">
        <v>6374</v>
      </c>
      <c r="I814" s="101">
        <v>5</v>
      </c>
      <c r="J814" s="106">
        <f>สกลนคร!F129</f>
        <v>797820.29</v>
      </c>
      <c r="K814" s="105">
        <f>สกลนคร!AI129</f>
        <v>857375.01</v>
      </c>
      <c r="L814" s="106">
        <f>สกลนคร!AJ129</f>
        <v>2437165.7999999998</v>
      </c>
      <c r="M814" s="106">
        <f>สกลนคร!AK129</f>
        <v>2138525.3800000004</v>
      </c>
      <c r="N814" s="102"/>
      <c r="O814" s="102"/>
      <c r="P814" s="102"/>
      <c r="Q814" s="94">
        <f t="shared" si="29"/>
        <v>298640.41999999946</v>
      </c>
      <c r="R814" s="95">
        <f t="shared" si="30"/>
        <v>382.36049576404139</v>
      </c>
    </row>
    <row r="815" spans="1:18" x14ac:dyDescent="0.35">
      <c r="A815" s="101">
        <v>7</v>
      </c>
      <c r="B815" s="102" t="s">
        <v>59</v>
      </c>
      <c r="C815" s="102" t="s">
        <v>501</v>
      </c>
      <c r="D815" s="102" t="s">
        <v>136</v>
      </c>
      <c r="E815" s="102" t="s">
        <v>502</v>
      </c>
      <c r="F815" s="102" t="s">
        <v>178</v>
      </c>
      <c r="G815" s="102" t="s">
        <v>1204</v>
      </c>
      <c r="H815" s="103">
        <v>1670</v>
      </c>
      <c r="I815" s="101">
        <v>2</v>
      </c>
      <c r="J815" s="106">
        <f>สกลนคร!F130</f>
        <v>252929.11</v>
      </c>
      <c r="K815" s="105">
        <f>สกลนคร!AI130</f>
        <v>306217.76</v>
      </c>
      <c r="L815" s="106">
        <f>สกลนคร!AJ130</f>
        <v>1266156.3</v>
      </c>
      <c r="M815" s="106">
        <f>สกลนคร!AK130</f>
        <v>1031792.19</v>
      </c>
      <c r="N815" s="102"/>
      <c r="O815" s="102"/>
      <c r="P815" s="102"/>
      <c r="Q815" s="94">
        <f t="shared" si="29"/>
        <v>234364.1100000001</v>
      </c>
      <c r="R815" s="95">
        <f t="shared" si="30"/>
        <v>758.17742514970064</v>
      </c>
    </row>
    <row r="816" spans="1:18" x14ac:dyDescent="0.35">
      <c r="A816" s="101">
        <v>8</v>
      </c>
      <c r="B816" s="102" t="s">
        <v>59</v>
      </c>
      <c r="C816" s="102" t="s">
        <v>501</v>
      </c>
      <c r="D816" s="102" t="s">
        <v>136</v>
      </c>
      <c r="E816" s="102" t="s">
        <v>502</v>
      </c>
      <c r="F816" s="102" t="s">
        <v>178</v>
      </c>
      <c r="G816" s="102" t="s">
        <v>1205</v>
      </c>
      <c r="H816" s="103">
        <v>1892</v>
      </c>
      <c r="I816" s="101">
        <v>2</v>
      </c>
      <c r="J816" s="106">
        <f>สกลนคร!F131</f>
        <v>270921.28999999998</v>
      </c>
      <c r="K816" s="105">
        <f>สกลนคร!AI131</f>
        <v>325997.45999999996</v>
      </c>
      <c r="L816" s="106">
        <f>สกลนคร!AJ131</f>
        <v>1416622.6</v>
      </c>
      <c r="M816" s="106">
        <f>สกลนคร!AK131</f>
        <v>1327683.0999999999</v>
      </c>
      <c r="N816" s="102"/>
      <c r="O816" s="102"/>
      <c r="P816" s="102"/>
      <c r="Q816" s="94">
        <f t="shared" si="29"/>
        <v>88939.500000000233</v>
      </c>
      <c r="R816" s="95">
        <f t="shared" si="30"/>
        <v>748.74344608879494</v>
      </c>
    </row>
    <row r="817" spans="1:18" x14ac:dyDescent="0.35">
      <c r="A817" s="101">
        <v>9</v>
      </c>
      <c r="B817" s="102" t="s">
        <v>59</v>
      </c>
      <c r="C817" s="102" t="s">
        <v>501</v>
      </c>
      <c r="D817" s="102" t="s">
        <v>136</v>
      </c>
      <c r="E817" s="102" t="s">
        <v>502</v>
      </c>
      <c r="F817" s="102" t="s">
        <v>178</v>
      </c>
      <c r="G817" s="102" t="s">
        <v>1206</v>
      </c>
      <c r="H817" s="103">
        <v>4319</v>
      </c>
      <c r="I817" s="101">
        <v>3</v>
      </c>
      <c r="J817" s="106">
        <f>สกลนคร!F132</f>
        <v>436559.53</v>
      </c>
      <c r="K817" s="105">
        <f>สกลนคร!AI132</f>
        <v>575810.16</v>
      </c>
      <c r="L817" s="106">
        <f>สกลนคร!AJ132</f>
        <v>2188397.81</v>
      </c>
      <c r="M817" s="106">
        <f>สกลนคร!AK132</f>
        <v>1776262.82</v>
      </c>
      <c r="N817" s="102"/>
      <c r="O817" s="102"/>
      <c r="P817" s="102"/>
      <c r="Q817" s="94">
        <f t="shared" si="29"/>
        <v>412134.99</v>
      </c>
      <c r="R817" s="95">
        <f t="shared" si="30"/>
        <v>506.69085667978698</v>
      </c>
    </row>
    <row r="818" spans="1:18" x14ac:dyDescent="0.35">
      <c r="A818" s="101">
        <v>10</v>
      </c>
      <c r="B818" s="102" t="s">
        <v>59</v>
      </c>
      <c r="C818" s="102" t="s">
        <v>501</v>
      </c>
      <c r="D818" s="102" t="s">
        <v>136</v>
      </c>
      <c r="E818" s="102" t="s">
        <v>502</v>
      </c>
      <c r="F818" s="102" t="s">
        <v>178</v>
      </c>
      <c r="G818" s="102" t="s">
        <v>1207</v>
      </c>
      <c r="H818" s="103">
        <v>5001</v>
      </c>
      <c r="I818" s="101">
        <v>4</v>
      </c>
      <c r="J818" s="106">
        <f>สกลนคร!F133</f>
        <v>635312.37</v>
      </c>
      <c r="K818" s="105">
        <f>สกลนคร!AI133</f>
        <v>757356.2</v>
      </c>
      <c r="L818" s="106">
        <f>สกลนคร!AJ133</f>
        <v>1861413.5899999999</v>
      </c>
      <c r="M818" s="106">
        <f>สกลนคร!AK133</f>
        <v>1693979.51</v>
      </c>
      <c r="N818" s="102"/>
      <c r="O818" s="102"/>
      <c r="P818" s="102"/>
      <c r="Q818" s="94">
        <f t="shared" si="29"/>
        <v>167434.07999999984</v>
      </c>
      <c r="R818" s="95">
        <f t="shared" si="30"/>
        <v>372.20827634473102</v>
      </c>
    </row>
    <row r="819" spans="1:18" x14ac:dyDescent="0.35">
      <c r="A819" s="101">
        <v>11</v>
      </c>
      <c r="B819" s="102" t="s">
        <v>59</v>
      </c>
      <c r="C819" s="102" t="s">
        <v>501</v>
      </c>
      <c r="D819" s="102" t="s">
        <v>136</v>
      </c>
      <c r="E819" s="102" t="s">
        <v>502</v>
      </c>
      <c r="F819" s="102" t="s">
        <v>178</v>
      </c>
      <c r="G819" s="102" t="s">
        <v>1208</v>
      </c>
      <c r="H819" s="103">
        <v>6425</v>
      </c>
      <c r="I819" s="101">
        <v>5</v>
      </c>
      <c r="J819" s="106">
        <f>สกลนคร!F134</f>
        <v>269812.12</v>
      </c>
      <c r="K819" s="105">
        <f>สกลนคร!AI134</f>
        <v>367321.36</v>
      </c>
      <c r="L819" s="106">
        <f>สกลนคร!AJ134</f>
        <v>2391585.44</v>
      </c>
      <c r="M819" s="106">
        <f>สกลนคร!AK134</f>
        <v>2013311.35</v>
      </c>
      <c r="N819" s="102"/>
      <c r="O819" s="102"/>
      <c r="P819" s="102"/>
      <c r="Q819" s="94">
        <f t="shared" si="29"/>
        <v>378274.08999999985</v>
      </c>
      <c r="R819" s="95">
        <f t="shared" si="30"/>
        <v>372.23119688715951</v>
      </c>
    </row>
    <row r="820" spans="1:18" x14ac:dyDescent="0.35">
      <c r="A820" s="101">
        <v>12</v>
      </c>
      <c r="B820" s="102" t="s">
        <v>59</v>
      </c>
      <c r="C820" s="102" t="s">
        <v>501</v>
      </c>
      <c r="D820" s="102" t="s">
        <v>136</v>
      </c>
      <c r="E820" s="102" t="s">
        <v>502</v>
      </c>
      <c r="F820" s="102" t="s">
        <v>178</v>
      </c>
      <c r="G820" s="102" t="s">
        <v>1209</v>
      </c>
      <c r="H820" s="103">
        <v>844</v>
      </c>
      <c r="I820" s="101">
        <v>1</v>
      </c>
      <c r="J820" s="106">
        <f>สกลนคร!F135</f>
        <v>195410.86</v>
      </c>
      <c r="K820" s="105">
        <f>สกลนคร!AI135</f>
        <v>230594.02</v>
      </c>
      <c r="L820" s="106">
        <f>สกลนคร!AJ135</f>
        <v>1030638.28</v>
      </c>
      <c r="M820" s="106">
        <f>สกลนคร!AK135</f>
        <v>908864.16999999993</v>
      </c>
      <c r="N820" s="102"/>
      <c r="O820" s="102"/>
      <c r="P820" s="102"/>
      <c r="Q820" s="94">
        <f t="shared" si="29"/>
        <v>121774.1100000001</v>
      </c>
      <c r="R820" s="95">
        <f t="shared" si="30"/>
        <v>1221.1354028436019</v>
      </c>
    </row>
    <row r="821" spans="1:18" s="113" customFormat="1" x14ac:dyDescent="0.35">
      <c r="A821" s="107">
        <v>11</v>
      </c>
      <c r="B821" s="108" t="s">
        <v>59</v>
      </c>
      <c r="C821" s="108"/>
      <c r="D821" s="108"/>
      <c r="E821" s="108" t="s">
        <v>75</v>
      </c>
      <c r="F821" s="108"/>
      <c r="G821" s="108" t="s">
        <v>504</v>
      </c>
      <c r="H821" s="114">
        <f>SUM(H809:H820)</f>
        <v>42460</v>
      </c>
      <c r="I821" s="107"/>
      <c r="J821" s="110">
        <f>SUM(J809:J820)</f>
        <v>4965573.2700000005</v>
      </c>
      <c r="K821" s="110">
        <f>SUM(K809:K820)</f>
        <v>5910469.46</v>
      </c>
      <c r="L821" s="110">
        <f>SUM(L809:L820)</f>
        <v>22352482.000000004</v>
      </c>
      <c r="M821" s="110">
        <f>SUM(M809:M820)</f>
        <v>18374936.359999999</v>
      </c>
      <c r="N821" s="108">
        <v>11</v>
      </c>
      <c r="O821" s="108">
        <v>11</v>
      </c>
      <c r="P821" s="108">
        <f>N821-O821</f>
        <v>0</v>
      </c>
      <c r="Q821" s="111">
        <f t="shared" si="29"/>
        <v>3977545.6400000043</v>
      </c>
      <c r="R821" s="112">
        <f>L821/H821</f>
        <v>526.43622232689597</v>
      </c>
    </row>
    <row r="822" spans="1:18" x14ac:dyDescent="0.35">
      <c r="A822" s="101">
        <v>1</v>
      </c>
      <c r="B822" s="102" t="s">
        <v>59</v>
      </c>
      <c r="C822" s="102" t="s">
        <v>505</v>
      </c>
      <c r="D822" s="102" t="s">
        <v>152</v>
      </c>
      <c r="E822" s="102" t="s">
        <v>506</v>
      </c>
      <c r="F822" s="102" t="s">
        <v>208</v>
      </c>
      <c r="G822" s="102" t="s">
        <v>507</v>
      </c>
      <c r="H822" s="103"/>
      <c r="I822" s="101"/>
      <c r="J822" s="104"/>
      <c r="K822" s="105"/>
      <c r="L822" s="106"/>
      <c r="M822" s="106"/>
      <c r="N822" s="102"/>
      <c r="O822" s="102"/>
      <c r="P822" s="102"/>
    </row>
    <row r="823" spans="1:18" x14ac:dyDescent="0.35">
      <c r="A823" s="101">
        <v>2</v>
      </c>
      <c r="B823" s="102" t="s">
        <v>59</v>
      </c>
      <c r="C823" s="102" t="s">
        <v>505</v>
      </c>
      <c r="D823" s="102" t="s">
        <v>152</v>
      </c>
      <c r="E823" s="102" t="s">
        <v>506</v>
      </c>
      <c r="F823" s="102" t="s">
        <v>178</v>
      </c>
      <c r="G823" s="102" t="s">
        <v>1210</v>
      </c>
      <c r="H823" s="103">
        <v>8316</v>
      </c>
      <c r="I823" s="101">
        <v>5</v>
      </c>
      <c r="J823" s="106">
        <f>สกลนคร!F136</f>
        <v>1343483.32</v>
      </c>
      <c r="K823" s="105">
        <f>สกลนคร!AI136</f>
        <v>1427493.8800000001</v>
      </c>
      <c r="L823" s="106">
        <f>สกลนคร!AJ136</f>
        <v>3924258.3699999996</v>
      </c>
      <c r="M823" s="106">
        <f>สกลนคร!AK136</f>
        <v>3007511.32</v>
      </c>
      <c r="N823" s="102"/>
      <c r="O823" s="102"/>
      <c r="P823" s="102"/>
      <c r="Q823" s="94">
        <f t="shared" si="29"/>
        <v>916747.04999999981</v>
      </c>
      <c r="R823" s="95">
        <f t="shared" si="30"/>
        <v>471.89254088504083</v>
      </c>
    </row>
    <row r="824" spans="1:18" x14ac:dyDescent="0.35">
      <c r="A824" s="101">
        <v>3</v>
      </c>
      <c r="B824" s="102" t="s">
        <v>59</v>
      </c>
      <c r="C824" s="102" t="s">
        <v>505</v>
      </c>
      <c r="D824" s="102" t="s">
        <v>152</v>
      </c>
      <c r="E824" s="102" t="s">
        <v>506</v>
      </c>
      <c r="F824" s="102" t="s">
        <v>178</v>
      </c>
      <c r="G824" s="102" t="s">
        <v>1211</v>
      </c>
      <c r="H824" s="103">
        <v>4905</v>
      </c>
      <c r="I824" s="101">
        <v>4</v>
      </c>
      <c r="J824" s="106">
        <f>สกลนคร!F137</f>
        <v>318420.24</v>
      </c>
      <c r="K824" s="105">
        <f>สกลนคร!AI137</f>
        <v>485298.36</v>
      </c>
      <c r="L824" s="106">
        <f>สกลนคร!AJ137</f>
        <v>1970657.4900000002</v>
      </c>
      <c r="M824" s="106">
        <f>สกลนคร!AK137</f>
        <v>2013420.1700000002</v>
      </c>
      <c r="N824" s="102"/>
      <c r="O824" s="102"/>
      <c r="P824" s="102"/>
      <c r="Q824" s="94">
        <f t="shared" si="29"/>
        <v>-42762.679999999935</v>
      </c>
      <c r="R824" s="95">
        <f t="shared" si="30"/>
        <v>401.76503363914378</v>
      </c>
    </row>
    <row r="825" spans="1:18" x14ac:dyDescent="0.35">
      <c r="A825" s="101">
        <v>4</v>
      </c>
      <c r="B825" s="102" t="s">
        <v>59</v>
      </c>
      <c r="C825" s="102" t="s">
        <v>505</v>
      </c>
      <c r="D825" s="102" t="s">
        <v>152</v>
      </c>
      <c r="E825" s="102" t="s">
        <v>506</v>
      </c>
      <c r="F825" s="102" t="s">
        <v>178</v>
      </c>
      <c r="G825" s="102" t="s">
        <v>1212</v>
      </c>
      <c r="H825" s="103">
        <v>4320</v>
      </c>
      <c r="I825" s="101">
        <v>3</v>
      </c>
      <c r="J825" s="106">
        <f>สกลนคร!F138</f>
        <v>421751.74</v>
      </c>
      <c r="K825" s="105">
        <f>สกลนคร!AI138</f>
        <v>382018.12</v>
      </c>
      <c r="L825" s="106">
        <f>สกลนคร!AJ138</f>
        <v>2347063.12</v>
      </c>
      <c r="M825" s="106">
        <f>สกลนคร!AK138</f>
        <v>2259541.4300000002</v>
      </c>
      <c r="N825" s="102"/>
      <c r="O825" s="102"/>
      <c r="P825" s="102"/>
      <c r="Q825" s="94">
        <f t="shared" si="29"/>
        <v>87521.689999999944</v>
      </c>
      <c r="R825" s="95">
        <f t="shared" si="30"/>
        <v>543.30164814814816</v>
      </c>
    </row>
    <row r="826" spans="1:18" x14ac:dyDescent="0.35">
      <c r="A826" s="101">
        <v>5</v>
      </c>
      <c r="B826" s="102" t="s">
        <v>59</v>
      </c>
      <c r="C826" s="102" t="s">
        <v>505</v>
      </c>
      <c r="D826" s="102" t="s">
        <v>152</v>
      </c>
      <c r="E826" s="102" t="s">
        <v>506</v>
      </c>
      <c r="F826" s="102" t="s">
        <v>178</v>
      </c>
      <c r="G826" s="102" t="s">
        <v>1213</v>
      </c>
      <c r="H826" s="103">
        <v>4626</v>
      </c>
      <c r="I826" s="101">
        <v>4</v>
      </c>
      <c r="J826" s="106">
        <f>สกลนคร!F139</f>
        <v>1014174.66</v>
      </c>
      <c r="K826" s="105">
        <f>สกลนคร!AI139</f>
        <v>1140718.06</v>
      </c>
      <c r="L826" s="106">
        <f>สกลนคร!AJ139</f>
        <v>2474090.62</v>
      </c>
      <c r="M826" s="106">
        <f>สกลนคร!AK139</f>
        <v>1855751.38</v>
      </c>
      <c r="N826" s="102"/>
      <c r="O826" s="102"/>
      <c r="P826" s="102"/>
      <c r="Q826" s="94">
        <f t="shared" si="29"/>
        <v>618339.24000000022</v>
      </c>
      <c r="R826" s="95">
        <f t="shared" si="30"/>
        <v>534.82287505404236</v>
      </c>
    </row>
    <row r="827" spans="1:18" x14ac:dyDescent="0.35">
      <c r="A827" s="101">
        <v>6</v>
      </c>
      <c r="B827" s="102" t="s">
        <v>59</v>
      </c>
      <c r="C827" s="102" t="s">
        <v>505</v>
      </c>
      <c r="D827" s="102" t="s">
        <v>152</v>
      </c>
      <c r="E827" s="102" t="s">
        <v>506</v>
      </c>
      <c r="F827" s="102" t="s">
        <v>178</v>
      </c>
      <c r="G827" s="102" t="s">
        <v>1214</v>
      </c>
      <c r="H827" s="103">
        <v>5198</v>
      </c>
      <c r="I827" s="101">
        <v>4</v>
      </c>
      <c r="J827" s="106">
        <f>สกลนคร!F140</f>
        <v>50600.07</v>
      </c>
      <c r="K827" s="105">
        <f>สกลนคร!AI140</f>
        <v>65810.010000000009</v>
      </c>
      <c r="L827" s="106">
        <f>สกลนคร!AJ140</f>
        <v>1722570.11</v>
      </c>
      <c r="M827" s="106">
        <f>สกลนคร!AK140</f>
        <v>1919531.36</v>
      </c>
      <c r="N827" s="102"/>
      <c r="O827" s="102"/>
      <c r="P827" s="102"/>
      <c r="Q827" s="94">
        <f t="shared" si="29"/>
        <v>-196961.25</v>
      </c>
      <c r="R827" s="95">
        <f t="shared" si="30"/>
        <v>331.39094074644095</v>
      </c>
    </row>
    <row r="828" spans="1:18" x14ac:dyDescent="0.35">
      <c r="A828" s="101">
        <v>7</v>
      </c>
      <c r="B828" s="102" t="s">
        <v>59</v>
      </c>
      <c r="C828" s="102" t="s">
        <v>505</v>
      </c>
      <c r="D828" s="102" t="s">
        <v>152</v>
      </c>
      <c r="E828" s="102" t="s">
        <v>506</v>
      </c>
      <c r="F828" s="102" t="s">
        <v>178</v>
      </c>
      <c r="G828" s="102" t="s">
        <v>1215</v>
      </c>
      <c r="H828" s="103">
        <v>3390</v>
      </c>
      <c r="I828" s="101">
        <v>3</v>
      </c>
      <c r="J828" s="106">
        <f>สกลนคร!F141</f>
        <v>88706.47</v>
      </c>
      <c r="K828" s="105">
        <f>สกลนคร!AI141</f>
        <v>181718.44</v>
      </c>
      <c r="L828" s="106">
        <f>สกลนคร!AJ141</f>
        <v>1574143.7</v>
      </c>
      <c r="M828" s="106">
        <f>สกลนคร!AK141</f>
        <v>1564187.84</v>
      </c>
      <c r="N828" s="102"/>
      <c r="O828" s="102"/>
      <c r="P828" s="102"/>
      <c r="Q828" s="94">
        <f t="shared" si="29"/>
        <v>9955.8599999998696</v>
      </c>
      <c r="R828" s="95">
        <f t="shared" si="30"/>
        <v>464.34917404129794</v>
      </c>
    </row>
    <row r="829" spans="1:18" x14ac:dyDescent="0.35">
      <c r="A829" s="101">
        <v>8</v>
      </c>
      <c r="B829" s="102" t="s">
        <v>59</v>
      </c>
      <c r="C829" s="102" t="s">
        <v>505</v>
      </c>
      <c r="D829" s="102" t="s">
        <v>152</v>
      </c>
      <c r="E829" s="102" t="s">
        <v>506</v>
      </c>
      <c r="F829" s="102" t="s">
        <v>178</v>
      </c>
      <c r="G829" s="102" t="s">
        <v>1216</v>
      </c>
      <c r="H829" s="103">
        <v>6479</v>
      </c>
      <c r="I829" s="101">
        <v>5</v>
      </c>
      <c r="J829" s="106">
        <f>สกลนคร!F142</f>
        <v>1013303.43</v>
      </c>
      <c r="K829" s="105">
        <f>สกลนคร!AI142</f>
        <v>991614.79</v>
      </c>
      <c r="L829" s="106">
        <f>สกลนคร!AJ142</f>
        <v>2490833.3499999996</v>
      </c>
      <c r="M829" s="106">
        <f>สกลนคร!AK142</f>
        <v>1999764.2899999998</v>
      </c>
      <c r="N829" s="102"/>
      <c r="O829" s="102"/>
      <c r="P829" s="102"/>
      <c r="Q829" s="94">
        <f t="shared" si="29"/>
        <v>491069.05999999982</v>
      </c>
      <c r="R829" s="95">
        <f t="shared" si="30"/>
        <v>384.44719092452533</v>
      </c>
    </row>
    <row r="830" spans="1:18" x14ac:dyDescent="0.35">
      <c r="A830" s="101">
        <v>9</v>
      </c>
      <c r="B830" s="102" t="s">
        <v>59</v>
      </c>
      <c r="C830" s="102" t="s">
        <v>505</v>
      </c>
      <c r="D830" s="102" t="s">
        <v>152</v>
      </c>
      <c r="E830" s="102" t="s">
        <v>506</v>
      </c>
      <c r="F830" s="102" t="s">
        <v>178</v>
      </c>
      <c r="G830" s="102" t="s">
        <v>1217</v>
      </c>
      <c r="H830" s="103">
        <v>4187</v>
      </c>
      <c r="I830" s="101">
        <v>3</v>
      </c>
      <c r="J830" s="106">
        <f>สกลนคร!F143</f>
        <v>245392.1</v>
      </c>
      <c r="K830" s="105">
        <f>สกลนคร!AI143</f>
        <v>310046.63</v>
      </c>
      <c r="L830" s="106">
        <f>สกลนคร!AJ143</f>
        <v>1932919.52</v>
      </c>
      <c r="M830" s="106">
        <f>สกลนคร!AK143</f>
        <v>1917817.76</v>
      </c>
      <c r="N830" s="102"/>
      <c r="O830" s="102"/>
      <c r="P830" s="102"/>
      <c r="Q830" s="94">
        <f t="shared" si="29"/>
        <v>15101.760000000009</v>
      </c>
      <c r="R830" s="95">
        <f t="shared" si="30"/>
        <v>461.64784332457606</v>
      </c>
    </row>
    <row r="831" spans="1:18" x14ac:dyDescent="0.35">
      <c r="A831" s="101">
        <v>10</v>
      </c>
      <c r="B831" s="102" t="s">
        <v>59</v>
      </c>
      <c r="C831" s="102" t="s">
        <v>505</v>
      </c>
      <c r="D831" s="102" t="s">
        <v>152</v>
      </c>
      <c r="E831" s="102" t="s">
        <v>506</v>
      </c>
      <c r="F831" s="102" t="s">
        <v>178</v>
      </c>
      <c r="G831" s="102" t="s">
        <v>1218</v>
      </c>
      <c r="H831" s="103">
        <v>3100</v>
      </c>
      <c r="I831" s="101">
        <v>3</v>
      </c>
      <c r="J831" s="106">
        <f>สกลนคร!F144</f>
        <v>503173.12</v>
      </c>
      <c r="K831" s="105">
        <f>สกลนคร!AI144</f>
        <v>386590.53</v>
      </c>
      <c r="L831" s="106">
        <f>สกลนคร!AJ144</f>
        <v>1891018.6500000001</v>
      </c>
      <c r="M831" s="106">
        <f>สกลนคร!AK144</f>
        <v>2136473.71</v>
      </c>
      <c r="N831" s="102"/>
      <c r="O831" s="102"/>
      <c r="P831" s="102"/>
      <c r="Q831" s="94">
        <f t="shared" si="29"/>
        <v>-245455.05999999982</v>
      </c>
      <c r="R831" s="95">
        <f t="shared" si="30"/>
        <v>610.00601612903233</v>
      </c>
    </row>
    <row r="832" spans="1:18" x14ac:dyDescent="0.35">
      <c r="A832" s="101">
        <v>11</v>
      </c>
      <c r="B832" s="102" t="s">
        <v>59</v>
      </c>
      <c r="C832" s="102" t="s">
        <v>505</v>
      </c>
      <c r="D832" s="102" t="s">
        <v>152</v>
      </c>
      <c r="E832" s="102" t="s">
        <v>506</v>
      </c>
      <c r="F832" s="102" t="s">
        <v>178</v>
      </c>
      <c r="G832" s="102" t="s">
        <v>1219</v>
      </c>
      <c r="H832" s="103">
        <v>4991</v>
      </c>
      <c r="I832" s="101">
        <v>4</v>
      </c>
      <c r="J832" s="106">
        <f>สกลนคร!F145</f>
        <v>313134.96999999997</v>
      </c>
      <c r="K832" s="105">
        <f>สกลนคร!AI145</f>
        <v>481196.13999999996</v>
      </c>
      <c r="L832" s="106">
        <f>สกลนคร!AJ145</f>
        <v>2690843.4000000004</v>
      </c>
      <c r="M832" s="106">
        <f>สกลนคร!AK145</f>
        <v>2354700.61</v>
      </c>
      <c r="N832" s="102"/>
      <c r="O832" s="102"/>
      <c r="P832" s="102"/>
      <c r="Q832" s="94">
        <f t="shared" si="29"/>
        <v>336142.7900000005</v>
      </c>
      <c r="R832" s="95">
        <f t="shared" si="30"/>
        <v>539.13913043478271</v>
      </c>
    </row>
    <row r="833" spans="1:18" x14ac:dyDescent="0.35">
      <c r="A833" s="101">
        <v>12</v>
      </c>
      <c r="B833" s="102" t="s">
        <v>59</v>
      </c>
      <c r="C833" s="102" t="s">
        <v>505</v>
      </c>
      <c r="D833" s="102" t="s">
        <v>152</v>
      </c>
      <c r="E833" s="102" t="s">
        <v>506</v>
      </c>
      <c r="F833" s="102" t="s">
        <v>178</v>
      </c>
      <c r="G833" s="102" t="s">
        <v>1220</v>
      </c>
      <c r="H833" s="103">
        <v>4769</v>
      </c>
      <c r="I833" s="101">
        <v>4</v>
      </c>
      <c r="J833" s="106">
        <f>สกลนคร!F146</f>
        <v>304619.27</v>
      </c>
      <c r="K833" s="105">
        <f>สกลนคร!AI146</f>
        <v>400569.57</v>
      </c>
      <c r="L833" s="106">
        <f>สกลนคร!AJ146</f>
        <v>2676003.5300000003</v>
      </c>
      <c r="M833" s="106">
        <f>สกลนคร!AK146</f>
        <v>2560577.4700000002</v>
      </c>
      <c r="N833" s="102"/>
      <c r="O833" s="102"/>
      <c r="P833" s="102"/>
      <c r="Q833" s="94">
        <f t="shared" si="29"/>
        <v>115426.06000000006</v>
      </c>
      <c r="R833" s="95">
        <f t="shared" si="30"/>
        <v>561.12466554833304</v>
      </c>
    </row>
    <row r="834" spans="1:18" x14ac:dyDescent="0.35">
      <c r="A834" s="101">
        <v>13</v>
      </c>
      <c r="B834" s="102" t="s">
        <v>59</v>
      </c>
      <c r="C834" s="102" t="s">
        <v>505</v>
      </c>
      <c r="D834" s="102" t="s">
        <v>152</v>
      </c>
      <c r="E834" s="102" t="s">
        <v>506</v>
      </c>
      <c r="F834" s="102" t="s">
        <v>178</v>
      </c>
      <c r="G834" s="102" t="s">
        <v>1221</v>
      </c>
      <c r="H834" s="103">
        <v>6957</v>
      </c>
      <c r="I834" s="101">
        <v>5</v>
      </c>
      <c r="J834" s="106">
        <f>สกลนคร!F147</f>
        <v>470440.06</v>
      </c>
      <c r="K834" s="105">
        <f>สกลนคร!AI147</f>
        <v>702434.24000000011</v>
      </c>
      <c r="L834" s="106">
        <f>สกลนคร!AJ147</f>
        <v>2861052.89</v>
      </c>
      <c r="M834" s="106">
        <f>สกลนคร!AK147</f>
        <v>2502962.7600000002</v>
      </c>
      <c r="N834" s="102"/>
      <c r="O834" s="102"/>
      <c r="P834" s="102"/>
      <c r="Q834" s="94">
        <f t="shared" si="29"/>
        <v>358090.12999999989</v>
      </c>
      <c r="R834" s="95">
        <f t="shared" si="30"/>
        <v>411.24807963202534</v>
      </c>
    </row>
    <row r="835" spans="1:18" x14ac:dyDescent="0.35">
      <c r="A835" s="101">
        <v>14</v>
      </c>
      <c r="B835" s="102" t="s">
        <v>59</v>
      </c>
      <c r="C835" s="102" t="s">
        <v>505</v>
      </c>
      <c r="D835" s="102" t="s">
        <v>152</v>
      </c>
      <c r="E835" s="102" t="s">
        <v>506</v>
      </c>
      <c r="F835" s="102" t="s">
        <v>178</v>
      </c>
      <c r="G835" s="102" t="s">
        <v>1222</v>
      </c>
      <c r="H835" s="103">
        <v>5065</v>
      </c>
      <c r="I835" s="101">
        <v>4</v>
      </c>
      <c r="J835" s="106">
        <f>สกลนคร!F148</f>
        <v>596784.68999999994</v>
      </c>
      <c r="K835" s="105">
        <f>สกลนคร!AI148</f>
        <v>684785.48</v>
      </c>
      <c r="L835" s="106">
        <f>สกลนคร!AJ148</f>
        <v>2076689.0299999998</v>
      </c>
      <c r="M835" s="106">
        <f>สกลนคร!AK148</f>
        <v>1849766.51</v>
      </c>
      <c r="N835" s="102"/>
      <c r="O835" s="102"/>
      <c r="P835" s="102"/>
      <c r="Q835" s="94">
        <f t="shared" si="29"/>
        <v>226922.51999999979</v>
      </c>
      <c r="R835" s="95">
        <f t="shared" si="30"/>
        <v>410.00770582428424</v>
      </c>
    </row>
    <row r="836" spans="1:18" x14ac:dyDescent="0.35">
      <c r="A836" s="101">
        <v>15</v>
      </c>
      <c r="B836" s="102" t="s">
        <v>59</v>
      </c>
      <c r="C836" s="102" t="s">
        <v>505</v>
      </c>
      <c r="D836" s="102" t="s">
        <v>152</v>
      </c>
      <c r="E836" s="102" t="s">
        <v>506</v>
      </c>
      <c r="F836" s="102" t="s">
        <v>178</v>
      </c>
      <c r="G836" s="102" t="s">
        <v>1223</v>
      </c>
      <c r="H836" s="103">
        <v>2312</v>
      </c>
      <c r="I836" s="101">
        <v>2</v>
      </c>
      <c r="J836" s="106">
        <f>สกลนคร!F149</f>
        <v>126685.92</v>
      </c>
      <c r="K836" s="105">
        <f>สกลนคร!AI149</f>
        <v>156103.02999999997</v>
      </c>
      <c r="L836" s="106">
        <f>สกลนคร!AJ149</f>
        <v>1301838.1099999999</v>
      </c>
      <c r="M836" s="106">
        <f>สกลนคร!AK149</f>
        <v>1329894.58</v>
      </c>
      <c r="N836" s="102"/>
      <c r="O836" s="102"/>
      <c r="P836" s="102"/>
      <c r="Q836" s="94">
        <f t="shared" si="29"/>
        <v>-28056.470000000205</v>
      </c>
      <c r="R836" s="95">
        <f t="shared" si="30"/>
        <v>563.07876730103806</v>
      </c>
    </row>
    <row r="837" spans="1:18" x14ac:dyDescent="0.35">
      <c r="A837" s="101">
        <v>16</v>
      </c>
      <c r="B837" s="102" t="s">
        <v>59</v>
      </c>
      <c r="C837" s="102" t="s">
        <v>505</v>
      </c>
      <c r="D837" s="102" t="s">
        <v>152</v>
      </c>
      <c r="E837" s="102" t="s">
        <v>506</v>
      </c>
      <c r="F837" s="102" t="s">
        <v>178</v>
      </c>
      <c r="G837" s="102" t="s">
        <v>1224</v>
      </c>
      <c r="H837" s="103">
        <v>1928</v>
      </c>
      <c r="I837" s="101">
        <v>2</v>
      </c>
      <c r="J837" s="106">
        <f>สกลนคร!F150</f>
        <v>281440.45</v>
      </c>
      <c r="K837" s="105">
        <f>สกลนคร!AI150</f>
        <v>319383.01999999996</v>
      </c>
      <c r="L837" s="106">
        <f>สกลนคร!AJ150</f>
        <v>1599816.4</v>
      </c>
      <c r="M837" s="106">
        <f>สกลนคร!AK150</f>
        <v>1609433.16</v>
      </c>
      <c r="N837" s="102"/>
      <c r="O837" s="102"/>
      <c r="P837" s="102"/>
      <c r="Q837" s="94">
        <f t="shared" si="29"/>
        <v>-9616.7600000000093</v>
      </c>
      <c r="R837" s="95">
        <f t="shared" si="30"/>
        <v>829.78029045643143</v>
      </c>
    </row>
    <row r="838" spans="1:18" x14ac:dyDescent="0.35">
      <c r="A838" s="101">
        <v>17</v>
      </c>
      <c r="B838" s="102" t="s">
        <v>59</v>
      </c>
      <c r="C838" s="102" t="s">
        <v>505</v>
      </c>
      <c r="D838" s="102" t="s">
        <v>152</v>
      </c>
      <c r="E838" s="102" t="s">
        <v>506</v>
      </c>
      <c r="F838" s="102" t="s">
        <v>178</v>
      </c>
      <c r="G838" s="102" t="s">
        <v>1225</v>
      </c>
      <c r="H838" s="103">
        <v>1590</v>
      </c>
      <c r="I838" s="101">
        <v>2</v>
      </c>
      <c r="J838" s="106">
        <f>สกลนคร!F151</f>
        <v>298670.90999999997</v>
      </c>
      <c r="K838" s="105">
        <f>สกลนคร!AI151</f>
        <v>379862.05</v>
      </c>
      <c r="L838" s="106">
        <f>สกลนคร!AJ151</f>
        <v>1281596.29</v>
      </c>
      <c r="M838" s="106">
        <f>สกลนคร!AK151</f>
        <v>1116703.1599999999</v>
      </c>
      <c r="N838" s="102"/>
      <c r="O838" s="102"/>
      <c r="P838" s="102"/>
      <c r="Q838" s="94">
        <f t="shared" si="29"/>
        <v>164893.13000000012</v>
      </c>
      <c r="R838" s="95">
        <f t="shared" si="30"/>
        <v>806.03540251572326</v>
      </c>
    </row>
    <row r="839" spans="1:18" x14ac:dyDescent="0.35">
      <c r="A839" s="101">
        <v>18</v>
      </c>
      <c r="B839" s="102" t="s">
        <v>59</v>
      </c>
      <c r="C839" s="102" t="s">
        <v>505</v>
      </c>
      <c r="D839" s="102" t="s">
        <v>152</v>
      </c>
      <c r="E839" s="102" t="s">
        <v>506</v>
      </c>
      <c r="F839" s="102" t="s">
        <v>178</v>
      </c>
      <c r="G839" s="102" t="s">
        <v>1226</v>
      </c>
      <c r="H839" s="103">
        <v>1695</v>
      </c>
      <c r="I839" s="101">
        <v>2</v>
      </c>
      <c r="J839" s="106">
        <f>สกลนคร!F152</f>
        <v>79231.34</v>
      </c>
      <c r="K839" s="105">
        <f>สกลนคร!AI152</f>
        <v>132623.10999999999</v>
      </c>
      <c r="L839" s="106">
        <f>สกลนคร!AJ152</f>
        <v>1654282.33</v>
      </c>
      <c r="M839" s="106">
        <f>สกลนคร!AK152</f>
        <v>1645210.59</v>
      </c>
      <c r="N839" s="102"/>
      <c r="O839" s="102"/>
      <c r="P839" s="102"/>
      <c r="Q839" s="94">
        <f t="shared" ref="Q839:Q902" si="31">L839-M839</f>
        <v>9071.7399999999907</v>
      </c>
      <c r="R839" s="95">
        <f t="shared" ref="R839:R902" si="32">L839/H839</f>
        <v>975.97777581120954</v>
      </c>
    </row>
    <row r="840" spans="1:18" x14ac:dyDescent="0.35">
      <c r="A840" s="101">
        <v>19</v>
      </c>
      <c r="B840" s="102" t="s">
        <v>59</v>
      </c>
      <c r="C840" s="102" t="s">
        <v>505</v>
      </c>
      <c r="D840" s="102" t="s">
        <v>152</v>
      </c>
      <c r="E840" s="102" t="s">
        <v>506</v>
      </c>
      <c r="F840" s="102" t="s">
        <v>178</v>
      </c>
      <c r="G840" s="102" t="s">
        <v>1227</v>
      </c>
      <c r="H840" s="103">
        <v>4100</v>
      </c>
      <c r="I840" s="101">
        <v>3</v>
      </c>
      <c r="J840" s="106">
        <f>สกลนคร!F153</f>
        <v>518222.01</v>
      </c>
      <c r="K840" s="105">
        <f>สกลนคร!AI153</f>
        <v>556180.99</v>
      </c>
      <c r="L840" s="106">
        <f>สกลนคร!AJ153</f>
        <v>2969512.7</v>
      </c>
      <c r="M840" s="106">
        <f>สกลนคร!AK153</f>
        <v>2462697.1799999997</v>
      </c>
      <c r="N840" s="102"/>
      <c r="O840" s="102"/>
      <c r="P840" s="102"/>
      <c r="Q840" s="94">
        <f t="shared" si="31"/>
        <v>506815.52000000048</v>
      </c>
      <c r="R840" s="95">
        <f t="shared" si="32"/>
        <v>724.27139024390249</v>
      </c>
    </row>
    <row r="841" spans="1:18" x14ac:dyDescent="0.35">
      <c r="A841" s="101">
        <v>20</v>
      </c>
      <c r="B841" s="102" t="s">
        <v>59</v>
      </c>
      <c r="C841" s="102" t="s">
        <v>505</v>
      </c>
      <c r="D841" s="102" t="s">
        <v>152</v>
      </c>
      <c r="E841" s="102" t="s">
        <v>506</v>
      </c>
      <c r="F841" s="102" t="s">
        <v>178</v>
      </c>
      <c r="G841" s="102" t="s">
        <v>1228</v>
      </c>
      <c r="H841" s="103">
        <v>5998</v>
      </c>
      <c r="I841" s="101">
        <v>4</v>
      </c>
      <c r="J841" s="106">
        <f>สกลนคร!F154</f>
        <v>1051958.22</v>
      </c>
      <c r="K841" s="105">
        <f>สกลนคร!AI154</f>
        <v>1086000.2999999998</v>
      </c>
      <c r="L841" s="106">
        <f>สกลนคร!AJ154</f>
        <v>2822328.37</v>
      </c>
      <c r="M841" s="106">
        <f>สกลนคร!AK154</f>
        <v>2433896.44</v>
      </c>
      <c r="N841" s="102"/>
      <c r="O841" s="102"/>
      <c r="P841" s="102"/>
      <c r="Q841" s="94">
        <f t="shared" si="31"/>
        <v>388431.93000000017</v>
      </c>
      <c r="R841" s="95">
        <f t="shared" si="32"/>
        <v>470.54490996998999</v>
      </c>
    </row>
    <row r="842" spans="1:18" x14ac:dyDescent="0.35">
      <c r="A842" s="101">
        <v>21</v>
      </c>
      <c r="B842" s="102" t="s">
        <v>59</v>
      </c>
      <c r="C842" s="102" t="s">
        <v>505</v>
      </c>
      <c r="D842" s="102" t="s">
        <v>152</v>
      </c>
      <c r="E842" s="102" t="s">
        <v>506</v>
      </c>
      <c r="F842" s="102" t="s">
        <v>178</v>
      </c>
      <c r="G842" s="102" t="s">
        <v>1229</v>
      </c>
      <c r="H842" s="103">
        <v>3313</v>
      </c>
      <c r="I842" s="101">
        <v>3</v>
      </c>
      <c r="J842" s="106">
        <f>สกลนคร!F155</f>
        <v>408584.07</v>
      </c>
      <c r="K842" s="105">
        <f>สกลนคร!AI155</f>
        <v>503301.51000000007</v>
      </c>
      <c r="L842" s="106">
        <f>สกลนคร!AJ155</f>
        <v>1860548.21</v>
      </c>
      <c r="M842" s="106">
        <f>สกลนคร!AK155</f>
        <v>1823866.0100000002</v>
      </c>
      <c r="N842" s="102"/>
      <c r="O842" s="102"/>
      <c r="P842" s="102"/>
      <c r="Q842" s="94">
        <f t="shared" si="31"/>
        <v>36682.199999999721</v>
      </c>
      <c r="R842" s="95">
        <f t="shared" si="32"/>
        <v>561.59016299426503</v>
      </c>
    </row>
    <row r="843" spans="1:18" s="113" customFormat="1" x14ac:dyDescent="0.35">
      <c r="A843" s="107">
        <v>12</v>
      </c>
      <c r="B843" s="108" t="s">
        <v>59</v>
      </c>
      <c r="C843" s="108"/>
      <c r="D843" s="108"/>
      <c r="E843" s="108" t="s">
        <v>75</v>
      </c>
      <c r="F843" s="108"/>
      <c r="G843" s="108" t="s">
        <v>508</v>
      </c>
      <c r="H843" s="114">
        <f>SUM(H822:H842)</f>
        <v>87239</v>
      </c>
      <c r="I843" s="107"/>
      <c r="J843" s="110">
        <f>SUM(J822:J842)</f>
        <v>9448777.0599999987</v>
      </c>
      <c r="K843" s="110">
        <f>SUM(K822:K842)</f>
        <v>10773748.26</v>
      </c>
      <c r="L843" s="110">
        <f>SUM(L822:L842)</f>
        <v>44122066.189999998</v>
      </c>
      <c r="M843" s="110">
        <f>SUM(M822:M842)</f>
        <v>40363707.729999997</v>
      </c>
      <c r="N843" s="108">
        <v>20</v>
      </c>
      <c r="O843" s="108">
        <v>20</v>
      </c>
      <c r="P843" s="108">
        <f>N843-O843</f>
        <v>0</v>
      </c>
      <c r="Q843" s="111">
        <f t="shared" si="31"/>
        <v>3758358.4600000009</v>
      </c>
      <c r="R843" s="112">
        <f>L843/H843</f>
        <v>505.76079723518149</v>
      </c>
    </row>
    <row r="844" spans="1:18" x14ac:dyDescent="0.35">
      <c r="A844" s="101">
        <v>1</v>
      </c>
      <c r="B844" s="102" t="s">
        <v>59</v>
      </c>
      <c r="C844" s="102" t="s">
        <v>509</v>
      </c>
      <c r="D844" s="102" t="s">
        <v>140</v>
      </c>
      <c r="E844" s="102" t="s">
        <v>510</v>
      </c>
      <c r="F844" s="102" t="s">
        <v>208</v>
      </c>
      <c r="G844" s="102" t="s">
        <v>511</v>
      </c>
      <c r="H844" s="103"/>
      <c r="I844" s="101"/>
      <c r="J844" s="104"/>
      <c r="K844" s="105"/>
      <c r="L844" s="106"/>
      <c r="M844" s="106"/>
      <c r="N844" s="102"/>
      <c r="O844" s="102"/>
      <c r="P844" s="102"/>
    </row>
    <row r="845" spans="1:18" x14ac:dyDescent="0.35">
      <c r="A845" s="101">
        <v>2</v>
      </c>
      <c r="B845" s="102" t="s">
        <v>59</v>
      </c>
      <c r="C845" s="102" t="s">
        <v>509</v>
      </c>
      <c r="D845" s="102" t="s">
        <v>140</v>
      </c>
      <c r="E845" s="102" t="s">
        <v>510</v>
      </c>
      <c r="F845" s="102" t="s">
        <v>178</v>
      </c>
      <c r="G845" s="102" t="s">
        <v>1230</v>
      </c>
      <c r="H845" s="103">
        <v>3848</v>
      </c>
      <c r="I845" s="101">
        <v>3</v>
      </c>
      <c r="J845" s="106">
        <f>สกลนคร!F156</f>
        <v>772235.4</v>
      </c>
      <c r="K845" s="105">
        <f>สกลนคร!AI156</f>
        <v>841669.62</v>
      </c>
      <c r="L845" s="106">
        <f>สกลนคร!AJ156</f>
        <v>3170951.81</v>
      </c>
      <c r="M845" s="106">
        <f>สกลนคร!AK156</f>
        <v>2634531.67</v>
      </c>
      <c r="N845" s="102"/>
      <c r="O845" s="102"/>
      <c r="P845" s="102"/>
      <c r="Q845" s="94">
        <f t="shared" si="31"/>
        <v>536420.14000000013</v>
      </c>
      <c r="R845" s="95">
        <f t="shared" si="32"/>
        <v>824.05192567567565</v>
      </c>
    </row>
    <row r="846" spans="1:18" x14ac:dyDescent="0.35">
      <c r="A846" s="101">
        <v>3</v>
      </c>
      <c r="B846" s="102" t="s">
        <v>59</v>
      </c>
      <c r="C846" s="102" t="s">
        <v>509</v>
      </c>
      <c r="D846" s="102" t="s">
        <v>140</v>
      </c>
      <c r="E846" s="102" t="s">
        <v>510</v>
      </c>
      <c r="F846" s="102" t="s">
        <v>178</v>
      </c>
      <c r="G846" s="102" t="s">
        <v>1231</v>
      </c>
      <c r="H846" s="103">
        <v>4286</v>
      </c>
      <c r="I846" s="101">
        <v>3</v>
      </c>
      <c r="J846" s="106">
        <f>สกลนคร!F157</f>
        <v>759352.43</v>
      </c>
      <c r="K846" s="105">
        <f>สกลนคร!AI157</f>
        <v>784106.67</v>
      </c>
      <c r="L846" s="106">
        <f>สกลนคร!AJ157</f>
        <v>2060188.23</v>
      </c>
      <c r="M846" s="106">
        <f>สกลนคร!AK157</f>
        <v>1443981.29</v>
      </c>
      <c r="N846" s="102"/>
      <c r="O846" s="102"/>
      <c r="P846" s="102"/>
      <c r="Q846" s="94">
        <f t="shared" si="31"/>
        <v>616206.93999999994</v>
      </c>
      <c r="R846" s="95">
        <f t="shared" si="32"/>
        <v>480.67854176388238</v>
      </c>
    </row>
    <row r="847" spans="1:18" x14ac:dyDescent="0.35">
      <c r="A847" s="101">
        <v>4</v>
      </c>
      <c r="B847" s="102" t="s">
        <v>59</v>
      </c>
      <c r="C847" s="102" t="s">
        <v>509</v>
      </c>
      <c r="D847" s="102" t="s">
        <v>140</v>
      </c>
      <c r="E847" s="102" t="s">
        <v>510</v>
      </c>
      <c r="F847" s="102" t="s">
        <v>178</v>
      </c>
      <c r="G847" s="102" t="s">
        <v>1232</v>
      </c>
      <c r="H847" s="103">
        <v>5191</v>
      </c>
      <c r="I847" s="101">
        <v>4</v>
      </c>
      <c r="J847" s="106">
        <f>สกลนคร!F158</f>
        <v>1156089.1599999999</v>
      </c>
      <c r="K847" s="105">
        <f>สกลนคร!AI158</f>
        <v>1215682.95</v>
      </c>
      <c r="L847" s="106">
        <f>สกลนคร!AJ158</f>
        <v>3087955.6100000003</v>
      </c>
      <c r="M847" s="106">
        <f>สกลนคร!AK158</f>
        <v>2466916.31</v>
      </c>
      <c r="N847" s="102"/>
      <c r="O847" s="102"/>
      <c r="P847" s="102"/>
      <c r="Q847" s="94">
        <f t="shared" si="31"/>
        <v>621039.30000000028</v>
      </c>
      <c r="R847" s="95">
        <f t="shared" si="32"/>
        <v>594.86719514544416</v>
      </c>
    </row>
    <row r="848" spans="1:18" x14ac:dyDescent="0.35">
      <c r="A848" s="101">
        <v>5</v>
      </c>
      <c r="B848" s="102" t="s">
        <v>59</v>
      </c>
      <c r="C848" s="102" t="s">
        <v>509</v>
      </c>
      <c r="D848" s="102" t="s">
        <v>140</v>
      </c>
      <c r="E848" s="102" t="s">
        <v>510</v>
      </c>
      <c r="F848" s="102" t="s">
        <v>178</v>
      </c>
      <c r="G848" s="102" t="s">
        <v>1233</v>
      </c>
      <c r="H848" s="103">
        <v>5463</v>
      </c>
      <c r="I848" s="101">
        <v>4</v>
      </c>
      <c r="J848" s="106">
        <f>สกลนคร!F159</f>
        <v>1249772.79</v>
      </c>
      <c r="K848" s="105">
        <f>สกลนคร!AI159</f>
        <v>1332075.32</v>
      </c>
      <c r="L848" s="106">
        <f>สกลนคร!AJ159</f>
        <v>2683044.14</v>
      </c>
      <c r="M848" s="106">
        <f>สกลนคร!AK159</f>
        <v>1715750.3399999999</v>
      </c>
      <c r="N848" s="102"/>
      <c r="O848" s="102"/>
      <c r="P848" s="102"/>
      <c r="Q848" s="94">
        <f t="shared" si="31"/>
        <v>967293.80000000028</v>
      </c>
      <c r="R848" s="95">
        <f t="shared" si="32"/>
        <v>491.13017389712616</v>
      </c>
    </row>
    <row r="849" spans="1:18" s="113" customFormat="1" x14ac:dyDescent="0.35">
      <c r="A849" s="107">
        <v>13</v>
      </c>
      <c r="B849" s="108" t="s">
        <v>59</v>
      </c>
      <c r="C849" s="108"/>
      <c r="D849" s="108"/>
      <c r="E849" s="108" t="s">
        <v>75</v>
      </c>
      <c r="F849" s="108"/>
      <c r="G849" s="108" t="s">
        <v>512</v>
      </c>
      <c r="H849" s="114">
        <f>SUM(H845:H848)</f>
        <v>18788</v>
      </c>
      <c r="I849" s="107"/>
      <c r="J849" s="110">
        <f>SUM(J844:J848)</f>
        <v>3937449.7800000003</v>
      </c>
      <c r="K849" s="110">
        <f>SUM(K844:K848)</f>
        <v>4173534.5600000005</v>
      </c>
      <c r="L849" s="110">
        <f>SUM(L844:L848)</f>
        <v>11002139.790000001</v>
      </c>
      <c r="M849" s="110">
        <f>SUM(M844:M848)</f>
        <v>8261179.6099999994</v>
      </c>
      <c r="N849" s="108">
        <v>4</v>
      </c>
      <c r="O849" s="108">
        <v>4</v>
      </c>
      <c r="P849" s="108">
        <f>N849-O849</f>
        <v>0</v>
      </c>
      <c r="Q849" s="111">
        <f t="shared" si="31"/>
        <v>2740960.1800000016</v>
      </c>
      <c r="R849" s="112">
        <f>L849/H849</f>
        <v>585.59398499041947</v>
      </c>
    </row>
    <row r="850" spans="1:18" x14ac:dyDescent="0.35">
      <c r="A850" s="101">
        <v>1</v>
      </c>
      <c r="B850" s="102" t="s">
        <v>59</v>
      </c>
      <c r="C850" s="102" t="s">
        <v>513</v>
      </c>
      <c r="D850" s="102" t="s">
        <v>143</v>
      </c>
      <c r="E850" s="102" t="s">
        <v>514</v>
      </c>
      <c r="F850" s="102" t="s">
        <v>208</v>
      </c>
      <c r="G850" s="102" t="s">
        <v>515</v>
      </c>
      <c r="H850" s="103"/>
      <c r="I850" s="101"/>
      <c r="J850" s="104"/>
      <c r="K850" s="105"/>
      <c r="L850" s="106"/>
      <c r="M850" s="106"/>
      <c r="N850" s="102"/>
      <c r="O850" s="102"/>
      <c r="P850" s="102"/>
    </row>
    <row r="851" spans="1:18" x14ac:dyDescent="0.35">
      <c r="A851" s="101">
        <v>2</v>
      </c>
      <c r="B851" s="102" t="s">
        <v>59</v>
      </c>
      <c r="C851" s="102" t="s">
        <v>513</v>
      </c>
      <c r="D851" s="102" t="s">
        <v>143</v>
      </c>
      <c r="E851" s="102" t="s">
        <v>514</v>
      </c>
      <c r="F851" s="102" t="s">
        <v>178</v>
      </c>
      <c r="G851" s="102" t="s">
        <v>1234</v>
      </c>
      <c r="H851" s="103">
        <v>2108</v>
      </c>
      <c r="I851" s="101">
        <v>2</v>
      </c>
      <c r="J851" s="106">
        <f>สกลนคร!F160</f>
        <v>653767.81999999995</v>
      </c>
      <c r="K851" s="105">
        <f>สกลนคร!AI160</f>
        <v>643576.78999999992</v>
      </c>
      <c r="L851" s="106">
        <f>สกลนคร!AJ160</f>
        <v>1891547.48</v>
      </c>
      <c r="M851" s="106">
        <f>สกลนคร!AK160</f>
        <v>1493851.8</v>
      </c>
      <c r="N851" s="102"/>
      <c r="O851" s="102"/>
      <c r="P851" s="102"/>
      <c r="Q851" s="94">
        <f t="shared" si="31"/>
        <v>397695.67999999993</v>
      </c>
      <c r="R851" s="95">
        <f t="shared" si="32"/>
        <v>897.31853889943068</v>
      </c>
    </row>
    <row r="852" spans="1:18" x14ac:dyDescent="0.35">
      <c r="A852" s="101">
        <v>3</v>
      </c>
      <c r="B852" s="102" t="s">
        <v>59</v>
      </c>
      <c r="C852" s="102" t="s">
        <v>513</v>
      </c>
      <c r="D852" s="102" t="s">
        <v>143</v>
      </c>
      <c r="E852" s="102" t="s">
        <v>514</v>
      </c>
      <c r="F852" s="102" t="s">
        <v>178</v>
      </c>
      <c r="G852" s="102" t="s">
        <v>1235</v>
      </c>
      <c r="H852" s="103">
        <v>3823</v>
      </c>
      <c r="I852" s="101">
        <v>3</v>
      </c>
      <c r="J852" s="106">
        <f>สกลนคร!F161</f>
        <v>616000.96</v>
      </c>
      <c r="K852" s="105">
        <f>สกลนคร!AI161</f>
        <v>645378.38</v>
      </c>
      <c r="L852" s="106">
        <f>สกลนคร!AJ161</f>
        <v>2843363.41</v>
      </c>
      <c r="M852" s="106">
        <f>สกลนคร!AK161</f>
        <v>2496787.0699999998</v>
      </c>
      <c r="N852" s="102"/>
      <c r="O852" s="102"/>
      <c r="P852" s="102"/>
      <c r="Q852" s="94">
        <f t="shared" si="31"/>
        <v>346576.34000000032</v>
      </c>
      <c r="R852" s="95">
        <f t="shared" si="32"/>
        <v>743.75187287470578</v>
      </c>
    </row>
    <row r="853" spans="1:18" x14ac:dyDescent="0.35">
      <c r="A853" s="101">
        <v>4</v>
      </c>
      <c r="B853" s="102" t="s">
        <v>59</v>
      </c>
      <c r="C853" s="102" t="s">
        <v>513</v>
      </c>
      <c r="D853" s="102" t="s">
        <v>143</v>
      </c>
      <c r="E853" s="102" t="s">
        <v>514</v>
      </c>
      <c r="F853" s="102" t="s">
        <v>178</v>
      </c>
      <c r="G853" s="102" t="s">
        <v>1236</v>
      </c>
      <c r="H853" s="103">
        <v>4042</v>
      </c>
      <c r="I853" s="101">
        <v>3</v>
      </c>
      <c r="J853" s="106">
        <f>สกลนคร!F162</f>
        <v>693754.54</v>
      </c>
      <c r="K853" s="105">
        <f>สกลนคร!AI162</f>
        <v>712164.08000000007</v>
      </c>
      <c r="L853" s="106">
        <f>สกลนคร!AJ162</f>
        <v>2241925.04</v>
      </c>
      <c r="M853" s="106">
        <f>สกลนคร!AK162</f>
        <v>1733355.5599999998</v>
      </c>
      <c r="N853" s="102"/>
      <c r="O853" s="102"/>
      <c r="P853" s="102"/>
      <c r="Q853" s="94">
        <f t="shared" si="31"/>
        <v>508569.48000000021</v>
      </c>
      <c r="R853" s="95">
        <f t="shared" si="32"/>
        <v>554.65735774369125</v>
      </c>
    </row>
    <row r="854" spans="1:18" x14ac:dyDescent="0.35">
      <c r="A854" s="101">
        <v>5</v>
      </c>
      <c r="B854" s="102" t="s">
        <v>59</v>
      </c>
      <c r="C854" s="102" t="s">
        <v>513</v>
      </c>
      <c r="D854" s="102" t="s">
        <v>143</v>
      </c>
      <c r="E854" s="102" t="s">
        <v>514</v>
      </c>
      <c r="F854" s="102" t="s">
        <v>178</v>
      </c>
      <c r="G854" s="102" t="s">
        <v>1237</v>
      </c>
      <c r="H854" s="103">
        <v>5471</v>
      </c>
      <c r="I854" s="101">
        <v>4</v>
      </c>
      <c r="J854" s="106">
        <f>สกลนคร!F163</f>
        <v>1237105.96</v>
      </c>
      <c r="K854" s="105">
        <f>สกลนคร!AI163</f>
        <v>1299139.96</v>
      </c>
      <c r="L854" s="106">
        <f>สกลนคร!AJ163</f>
        <v>3357477.75</v>
      </c>
      <c r="M854" s="106">
        <f>สกลนคร!AK163</f>
        <v>2459905.1799999997</v>
      </c>
      <c r="N854" s="102"/>
      <c r="O854" s="102"/>
      <c r="P854" s="102"/>
      <c r="Q854" s="94">
        <f t="shared" si="31"/>
        <v>897572.5700000003</v>
      </c>
      <c r="R854" s="95">
        <f t="shared" si="32"/>
        <v>613.68630049351123</v>
      </c>
    </row>
    <row r="855" spans="1:18" s="113" customFormat="1" x14ac:dyDescent="0.35">
      <c r="A855" s="107">
        <v>14</v>
      </c>
      <c r="B855" s="108" t="s">
        <v>59</v>
      </c>
      <c r="C855" s="108"/>
      <c r="D855" s="108"/>
      <c r="E855" s="108" t="s">
        <v>75</v>
      </c>
      <c r="F855" s="108"/>
      <c r="G855" s="108" t="s">
        <v>516</v>
      </c>
      <c r="H855" s="114">
        <f>SUM(H851:H854)</f>
        <v>15444</v>
      </c>
      <c r="I855" s="107"/>
      <c r="J855" s="110">
        <f>SUM(J850:J854)</f>
        <v>3200629.28</v>
      </c>
      <c r="K855" s="110">
        <f>SUM(K850:K854)</f>
        <v>3300259.21</v>
      </c>
      <c r="L855" s="110">
        <f>SUM(L850:L854)</f>
        <v>10334313.68</v>
      </c>
      <c r="M855" s="110">
        <f>SUM(M850:M854)</f>
        <v>8183899.6099999994</v>
      </c>
      <c r="N855" s="108">
        <v>4</v>
      </c>
      <c r="O855" s="108">
        <v>4</v>
      </c>
      <c r="P855" s="108">
        <f>N855-O855</f>
        <v>0</v>
      </c>
      <c r="Q855" s="111">
        <f t="shared" si="31"/>
        <v>2150414.0700000003</v>
      </c>
      <c r="R855" s="112">
        <f>L855/H855</f>
        <v>669.14747992747994</v>
      </c>
    </row>
    <row r="856" spans="1:18" x14ac:dyDescent="0.35">
      <c r="A856" s="101">
        <v>1</v>
      </c>
      <c r="B856" s="102" t="s">
        <v>59</v>
      </c>
      <c r="C856" s="102" t="s">
        <v>517</v>
      </c>
      <c r="D856" s="102" t="s">
        <v>146</v>
      </c>
      <c r="E856" s="102" t="s">
        <v>518</v>
      </c>
      <c r="F856" s="102" t="s">
        <v>208</v>
      </c>
      <c r="G856" s="102" t="s">
        <v>519</v>
      </c>
      <c r="H856" s="103"/>
      <c r="I856" s="101"/>
      <c r="J856" s="104"/>
      <c r="K856" s="105"/>
      <c r="L856" s="106"/>
      <c r="M856" s="106"/>
      <c r="N856" s="102"/>
      <c r="O856" s="102"/>
      <c r="P856" s="102"/>
    </row>
    <row r="857" spans="1:18" x14ac:dyDescent="0.35">
      <c r="A857" s="101">
        <v>2</v>
      </c>
      <c r="B857" s="102" t="s">
        <v>59</v>
      </c>
      <c r="C857" s="102" t="s">
        <v>517</v>
      </c>
      <c r="D857" s="102" t="s">
        <v>146</v>
      </c>
      <c r="E857" s="102" t="s">
        <v>518</v>
      </c>
      <c r="F857" s="102" t="s">
        <v>178</v>
      </c>
      <c r="G857" s="102" t="s">
        <v>1238</v>
      </c>
      <c r="H857" s="103">
        <v>2489</v>
      </c>
      <c r="I857" s="101">
        <v>2</v>
      </c>
      <c r="J857" s="106">
        <f>สกลนคร!F164</f>
        <v>1299629.04</v>
      </c>
      <c r="K857" s="105">
        <f>สกลนคร!AI164</f>
        <v>1359636.9100000001</v>
      </c>
      <c r="L857" s="106">
        <f>สกลนคร!AJ164</f>
        <v>1814482.83</v>
      </c>
      <c r="M857" s="106">
        <f>สกลนคร!AK164</f>
        <v>1434032.5699999998</v>
      </c>
      <c r="N857" s="102"/>
      <c r="O857" s="102"/>
      <c r="P857" s="102"/>
      <c r="Q857" s="94">
        <f t="shared" si="31"/>
        <v>380450.26000000024</v>
      </c>
      <c r="R857" s="95">
        <f t="shared" si="32"/>
        <v>729.0007352350342</v>
      </c>
    </row>
    <row r="858" spans="1:18" x14ac:dyDescent="0.35">
      <c r="A858" s="101">
        <v>3</v>
      </c>
      <c r="B858" s="102" t="s">
        <v>59</v>
      </c>
      <c r="C858" s="102" t="s">
        <v>517</v>
      </c>
      <c r="D858" s="102" t="s">
        <v>146</v>
      </c>
      <c r="E858" s="102" t="s">
        <v>518</v>
      </c>
      <c r="F858" s="102" t="s">
        <v>178</v>
      </c>
      <c r="G858" s="102" t="s">
        <v>1239</v>
      </c>
      <c r="H858" s="103">
        <v>3680</v>
      </c>
      <c r="I858" s="101">
        <v>3</v>
      </c>
      <c r="J858" s="106">
        <f>สกลนคร!F165</f>
        <v>1299898.79</v>
      </c>
      <c r="K858" s="105">
        <f>สกลนคร!AI165</f>
        <v>1311690.57</v>
      </c>
      <c r="L858" s="106">
        <f>สกลนคร!AJ165</f>
        <v>1947550.64</v>
      </c>
      <c r="M858" s="106">
        <f>สกลนคร!AK165</f>
        <v>1565271.6800000002</v>
      </c>
      <c r="N858" s="102"/>
      <c r="O858" s="102"/>
      <c r="P858" s="102"/>
      <c r="Q858" s="94">
        <f t="shared" si="31"/>
        <v>382278.95999999973</v>
      </c>
      <c r="R858" s="95">
        <f t="shared" si="32"/>
        <v>529.22571739130433</v>
      </c>
    </row>
    <row r="859" spans="1:18" x14ac:dyDescent="0.35">
      <c r="A859" s="101">
        <v>4</v>
      </c>
      <c r="B859" s="102" t="s">
        <v>59</v>
      </c>
      <c r="C859" s="102" t="s">
        <v>517</v>
      </c>
      <c r="D859" s="102" t="s">
        <v>146</v>
      </c>
      <c r="E859" s="102" t="s">
        <v>518</v>
      </c>
      <c r="F859" s="102" t="s">
        <v>178</v>
      </c>
      <c r="G859" s="102" t="s">
        <v>1240</v>
      </c>
      <c r="H859" s="103">
        <v>5212</v>
      </c>
      <c r="I859" s="101">
        <v>4</v>
      </c>
      <c r="J859" s="106">
        <f>สกลนคร!F166</f>
        <v>893464.23</v>
      </c>
      <c r="K859" s="105">
        <f>สกลนคร!AI166</f>
        <v>943806.59</v>
      </c>
      <c r="L859" s="106">
        <f>สกลนคร!AJ166</f>
        <v>2452182.4500000002</v>
      </c>
      <c r="M859" s="106">
        <f>สกลนคร!AK166</f>
        <v>2002413.29</v>
      </c>
      <c r="N859" s="102"/>
      <c r="O859" s="102"/>
      <c r="P859" s="102"/>
      <c r="Q859" s="94">
        <f t="shared" si="31"/>
        <v>449769.16000000015</v>
      </c>
      <c r="R859" s="95">
        <f t="shared" si="32"/>
        <v>470.48780698388339</v>
      </c>
    </row>
    <row r="860" spans="1:18" x14ac:dyDescent="0.35">
      <c r="A860" s="101">
        <v>5</v>
      </c>
      <c r="B860" s="102" t="s">
        <v>59</v>
      </c>
      <c r="C860" s="102" t="s">
        <v>517</v>
      </c>
      <c r="D860" s="102" t="s">
        <v>146</v>
      </c>
      <c r="E860" s="102" t="s">
        <v>518</v>
      </c>
      <c r="F860" s="102" t="s">
        <v>178</v>
      </c>
      <c r="G860" s="102" t="s">
        <v>1241</v>
      </c>
      <c r="H860" s="103">
        <v>2800</v>
      </c>
      <c r="I860" s="101">
        <v>2</v>
      </c>
      <c r="J860" s="106">
        <f>สกลนคร!F167</f>
        <v>994554.91</v>
      </c>
      <c r="K860" s="105">
        <f>สกลนคร!AI167</f>
        <v>989076.13</v>
      </c>
      <c r="L860" s="106">
        <f>สกลนคร!AJ167</f>
        <v>2452959.34</v>
      </c>
      <c r="M860" s="106">
        <f>สกลนคร!AK167</f>
        <v>2104604.81</v>
      </c>
      <c r="N860" s="102"/>
      <c r="O860" s="102"/>
      <c r="P860" s="102"/>
      <c r="Q860" s="94">
        <f t="shared" si="31"/>
        <v>348354.5299999998</v>
      </c>
      <c r="R860" s="95">
        <f t="shared" si="32"/>
        <v>876.05690714285709</v>
      </c>
    </row>
    <row r="861" spans="1:18" x14ac:dyDescent="0.35">
      <c r="A861" s="101">
        <v>6</v>
      </c>
      <c r="B861" s="102" t="s">
        <v>59</v>
      </c>
      <c r="C861" s="102" t="s">
        <v>517</v>
      </c>
      <c r="D861" s="102" t="s">
        <v>146</v>
      </c>
      <c r="E861" s="102" t="s">
        <v>518</v>
      </c>
      <c r="F861" s="102" t="s">
        <v>178</v>
      </c>
      <c r="G861" s="102" t="s">
        <v>1242</v>
      </c>
      <c r="H861" s="103">
        <v>3862</v>
      </c>
      <c r="I861" s="101">
        <v>3</v>
      </c>
      <c r="J861" s="106">
        <f>สกลนคร!F168</f>
        <v>730675.14</v>
      </c>
      <c r="K861" s="105">
        <f>สกลนคร!AI168</f>
        <v>720217.19</v>
      </c>
      <c r="L861" s="106">
        <f>สกลนคร!AJ168</f>
        <v>3071372.62</v>
      </c>
      <c r="M861" s="106">
        <f>สกลนคร!AK168</f>
        <v>2990388.0999999996</v>
      </c>
      <c r="N861" s="102"/>
      <c r="O861" s="102"/>
      <c r="P861" s="102"/>
      <c r="Q861" s="94">
        <f t="shared" si="31"/>
        <v>80984.520000000484</v>
      </c>
      <c r="R861" s="95">
        <f t="shared" si="32"/>
        <v>795.28032625582603</v>
      </c>
    </row>
    <row r="862" spans="1:18" s="113" customFormat="1" x14ac:dyDescent="0.35">
      <c r="A862" s="107">
        <v>15</v>
      </c>
      <c r="B862" s="108" t="s">
        <v>59</v>
      </c>
      <c r="C862" s="108"/>
      <c r="D862" s="108"/>
      <c r="E862" s="108" t="s">
        <v>75</v>
      </c>
      <c r="F862" s="108"/>
      <c r="G862" s="108" t="s">
        <v>520</v>
      </c>
      <c r="H862" s="114">
        <f>SUM(H857:H861)</f>
        <v>18043</v>
      </c>
      <c r="I862" s="107"/>
      <c r="J862" s="110">
        <f>SUM(J856:J861)</f>
        <v>5218222.1099999994</v>
      </c>
      <c r="K862" s="145">
        <f>SUM(K856:K861)</f>
        <v>5324427.3900000006</v>
      </c>
      <c r="L862" s="110">
        <f>SUM(L856:L861)</f>
        <v>11738547.879999999</v>
      </c>
      <c r="M862" s="110">
        <f>SUM(M856:M861)</f>
        <v>10096710.449999999</v>
      </c>
      <c r="N862" s="108">
        <v>5</v>
      </c>
      <c r="O862" s="108">
        <v>5</v>
      </c>
      <c r="P862" s="108">
        <f>N862-O862</f>
        <v>0</v>
      </c>
      <c r="Q862" s="111">
        <f t="shared" si="31"/>
        <v>1641837.4299999997</v>
      </c>
      <c r="R862" s="112">
        <f>L862/H862</f>
        <v>650.58736795433128</v>
      </c>
    </row>
    <row r="863" spans="1:18" x14ac:dyDescent="0.35">
      <c r="A863" s="101">
        <v>1</v>
      </c>
      <c r="B863" s="102" t="s">
        <v>59</v>
      </c>
      <c r="C863" s="102" t="s">
        <v>521</v>
      </c>
      <c r="D863" s="102" t="s">
        <v>148</v>
      </c>
      <c r="E863" s="102" t="s">
        <v>522</v>
      </c>
      <c r="F863" s="102" t="s">
        <v>208</v>
      </c>
      <c r="G863" s="102" t="s">
        <v>523</v>
      </c>
      <c r="H863" s="103"/>
      <c r="I863" s="101"/>
      <c r="J863" s="104"/>
      <c r="K863" s="105"/>
      <c r="L863" s="106"/>
      <c r="M863" s="106"/>
      <c r="N863" s="102"/>
      <c r="O863" s="102"/>
      <c r="P863" s="102"/>
    </row>
    <row r="864" spans="1:18" x14ac:dyDescent="0.35">
      <c r="A864" s="101">
        <v>2</v>
      </c>
      <c r="B864" s="102" t="s">
        <v>59</v>
      </c>
      <c r="C864" s="102" t="s">
        <v>521</v>
      </c>
      <c r="D864" s="102" t="s">
        <v>148</v>
      </c>
      <c r="E864" s="102" t="s">
        <v>522</v>
      </c>
      <c r="F864" s="102" t="s">
        <v>178</v>
      </c>
      <c r="G864" s="102" t="s">
        <v>1243</v>
      </c>
      <c r="H864" s="103">
        <v>997</v>
      </c>
      <c r="I864" s="101">
        <v>1</v>
      </c>
      <c r="J864" s="106">
        <f>สกลนคร!F169</f>
        <v>460759.56</v>
      </c>
      <c r="K864" s="105">
        <f>สกลนคร!AI169</f>
        <v>532700.47</v>
      </c>
      <c r="L864" s="106">
        <f>สกลนคร!AJ169</f>
        <v>1390405.38</v>
      </c>
      <c r="M864" s="106">
        <f>สกลนคร!AK169</f>
        <v>1401493.9500000002</v>
      </c>
      <c r="N864" s="102"/>
      <c r="O864" s="102"/>
      <c r="P864" s="102"/>
      <c r="Q864" s="94">
        <f t="shared" si="31"/>
        <v>-11088.570000000298</v>
      </c>
      <c r="R864" s="95">
        <f t="shared" si="32"/>
        <v>1394.589147442327</v>
      </c>
    </row>
    <row r="865" spans="1:18" x14ac:dyDescent="0.35">
      <c r="A865" s="101">
        <v>3</v>
      </c>
      <c r="B865" s="102" t="s">
        <v>59</v>
      </c>
      <c r="C865" s="102" t="s">
        <v>521</v>
      </c>
      <c r="D865" s="102" t="s">
        <v>148</v>
      </c>
      <c r="E865" s="102" t="s">
        <v>522</v>
      </c>
      <c r="F865" s="102" t="s">
        <v>178</v>
      </c>
      <c r="G865" s="102" t="s">
        <v>1244</v>
      </c>
      <c r="H865" s="103">
        <v>5720</v>
      </c>
      <c r="I865" s="101">
        <v>4</v>
      </c>
      <c r="J865" s="106">
        <f>สกลนคร!F170</f>
        <v>608084.54</v>
      </c>
      <c r="K865" s="105">
        <f>สกลนคร!AI170</f>
        <v>559011.8600000001</v>
      </c>
      <c r="L865" s="106">
        <f>สกลนคร!AJ170</f>
        <v>2078579.2</v>
      </c>
      <c r="M865" s="106">
        <f>สกลนคร!AK170</f>
        <v>2131904.77</v>
      </c>
      <c r="N865" s="102"/>
      <c r="O865" s="102"/>
      <c r="P865" s="102"/>
      <c r="Q865" s="94">
        <f t="shared" si="31"/>
        <v>-53325.570000000065</v>
      </c>
      <c r="R865" s="95">
        <f t="shared" si="32"/>
        <v>363.38797202797201</v>
      </c>
    </row>
    <row r="866" spans="1:18" x14ac:dyDescent="0.35">
      <c r="A866" s="101">
        <v>4</v>
      </c>
      <c r="B866" s="102" t="s">
        <v>59</v>
      </c>
      <c r="C866" s="102" t="s">
        <v>521</v>
      </c>
      <c r="D866" s="102" t="s">
        <v>148</v>
      </c>
      <c r="E866" s="102" t="s">
        <v>522</v>
      </c>
      <c r="F866" s="102" t="s">
        <v>178</v>
      </c>
      <c r="G866" s="102" t="s">
        <v>1245</v>
      </c>
      <c r="H866" s="103">
        <v>3258</v>
      </c>
      <c r="I866" s="101">
        <v>3</v>
      </c>
      <c r="J866" s="106">
        <f>สกลนคร!F171</f>
        <v>432988.1</v>
      </c>
      <c r="K866" s="105">
        <f>สกลนคร!AI171</f>
        <v>539583.91999999993</v>
      </c>
      <c r="L866" s="106">
        <f>สกลนคร!AJ171</f>
        <v>1679086.1</v>
      </c>
      <c r="M866" s="106">
        <f>สกลนคร!AK171</f>
        <v>1764310.75</v>
      </c>
      <c r="N866" s="102"/>
      <c r="O866" s="102"/>
      <c r="P866" s="102"/>
      <c r="Q866" s="94">
        <f t="shared" si="31"/>
        <v>-85224.649999999907</v>
      </c>
      <c r="R866" s="95">
        <f t="shared" si="32"/>
        <v>515.37326580724368</v>
      </c>
    </row>
    <row r="867" spans="1:18" x14ac:dyDescent="0.35">
      <c r="A867" s="101">
        <v>5</v>
      </c>
      <c r="B867" s="102" t="s">
        <v>59</v>
      </c>
      <c r="C867" s="102" t="s">
        <v>521</v>
      </c>
      <c r="D867" s="102" t="s">
        <v>148</v>
      </c>
      <c r="E867" s="102" t="s">
        <v>522</v>
      </c>
      <c r="F867" s="102" t="s">
        <v>178</v>
      </c>
      <c r="G867" s="102" t="s">
        <v>1246</v>
      </c>
      <c r="H867" s="103">
        <v>5165</v>
      </c>
      <c r="I867" s="101">
        <v>4</v>
      </c>
      <c r="J867" s="106">
        <f>สกลนคร!F172</f>
        <v>535648.84</v>
      </c>
      <c r="K867" s="105">
        <f>สกลนคร!AI172</f>
        <v>412673.3</v>
      </c>
      <c r="L867" s="106">
        <f>สกลนคร!AJ172</f>
        <v>2144234.2599999998</v>
      </c>
      <c r="M867" s="106">
        <f>สกลนคร!AK172</f>
        <v>2245485.7800000003</v>
      </c>
      <c r="N867" s="102"/>
      <c r="O867" s="102"/>
      <c r="P867" s="102"/>
      <c r="Q867" s="94">
        <f t="shared" si="31"/>
        <v>-101251.52000000048</v>
      </c>
      <c r="R867" s="95">
        <f t="shared" si="32"/>
        <v>415.14700096805416</v>
      </c>
    </row>
    <row r="868" spans="1:18" x14ac:dyDescent="0.35">
      <c r="A868" s="101">
        <v>6</v>
      </c>
      <c r="B868" s="102" t="s">
        <v>59</v>
      </c>
      <c r="C868" s="102" t="s">
        <v>521</v>
      </c>
      <c r="D868" s="102" t="s">
        <v>148</v>
      </c>
      <c r="E868" s="102" t="s">
        <v>522</v>
      </c>
      <c r="F868" s="102" t="s">
        <v>178</v>
      </c>
      <c r="G868" s="102" t="s">
        <v>1247</v>
      </c>
      <c r="H868" s="103">
        <v>3445</v>
      </c>
      <c r="I868" s="101">
        <v>3</v>
      </c>
      <c r="J868" s="106">
        <f>สกลนคร!F173</f>
        <v>1082272.0900000001</v>
      </c>
      <c r="K868" s="105">
        <f>สกลนคร!AI173</f>
        <v>1126488.52</v>
      </c>
      <c r="L868" s="106">
        <f>สกลนคร!AJ173</f>
        <v>2211639.3899999997</v>
      </c>
      <c r="M868" s="106">
        <f>สกลนคร!AK173</f>
        <v>2086863.9200000002</v>
      </c>
      <c r="N868" s="102"/>
      <c r="O868" s="102"/>
      <c r="P868" s="102"/>
      <c r="Q868" s="94">
        <f t="shared" si="31"/>
        <v>124775.46999999951</v>
      </c>
      <c r="R868" s="95">
        <f t="shared" si="32"/>
        <v>641.98530914368644</v>
      </c>
    </row>
    <row r="869" spans="1:18" x14ac:dyDescent="0.35">
      <c r="A869" s="101">
        <v>7</v>
      </c>
      <c r="B869" s="102" t="s">
        <v>59</v>
      </c>
      <c r="C869" s="102" t="s">
        <v>521</v>
      </c>
      <c r="D869" s="102" t="s">
        <v>148</v>
      </c>
      <c r="E869" s="102" t="s">
        <v>522</v>
      </c>
      <c r="F869" s="102" t="s">
        <v>178</v>
      </c>
      <c r="G869" s="102" t="s">
        <v>1248</v>
      </c>
      <c r="H869" s="103">
        <v>6336</v>
      </c>
      <c r="I869" s="101">
        <v>5</v>
      </c>
      <c r="J869" s="106">
        <f>สกลนคร!F174</f>
        <v>460451.31</v>
      </c>
      <c r="K869" s="105">
        <f>สกลนคร!AI174</f>
        <v>562817.59</v>
      </c>
      <c r="L869" s="106">
        <f>สกลนคร!AJ174</f>
        <v>2147503.9500000002</v>
      </c>
      <c r="M869" s="106">
        <f>สกลนคร!AK174</f>
        <v>2169269.14</v>
      </c>
      <c r="N869" s="102"/>
      <c r="O869" s="102"/>
      <c r="P869" s="102"/>
      <c r="Q869" s="94">
        <f t="shared" si="31"/>
        <v>-21765.189999999944</v>
      </c>
      <c r="R869" s="95">
        <f t="shared" si="32"/>
        <v>338.93686079545455</v>
      </c>
    </row>
    <row r="870" spans="1:18" s="113" customFormat="1" x14ac:dyDescent="0.35">
      <c r="A870" s="107">
        <v>16</v>
      </c>
      <c r="B870" s="108" t="s">
        <v>59</v>
      </c>
      <c r="C870" s="108"/>
      <c r="D870" s="108"/>
      <c r="E870" s="108" t="s">
        <v>75</v>
      </c>
      <c r="F870" s="108"/>
      <c r="G870" s="108" t="s">
        <v>524</v>
      </c>
      <c r="H870" s="114">
        <f>SUM(H864:H869)</f>
        <v>24921</v>
      </c>
      <c r="I870" s="107"/>
      <c r="J870" s="110">
        <f>SUM(J863:J869)</f>
        <v>3580204.44</v>
      </c>
      <c r="K870" s="110">
        <f>SUM(K863:K869)</f>
        <v>3733275.66</v>
      </c>
      <c r="L870" s="110">
        <f>SUM(L863:L869)</f>
        <v>11651448.279999997</v>
      </c>
      <c r="M870" s="110">
        <f>SUM(M863:M869)</f>
        <v>11799328.310000002</v>
      </c>
      <c r="N870" s="108">
        <v>6</v>
      </c>
      <c r="O870" s="108">
        <v>6</v>
      </c>
      <c r="P870" s="108">
        <f>N870-O870</f>
        <v>0</v>
      </c>
      <c r="Q870" s="111">
        <f t="shared" si="31"/>
        <v>-147880.03000000492</v>
      </c>
      <c r="R870" s="112">
        <f>L870/H870</f>
        <v>467.53534288351182</v>
      </c>
    </row>
    <row r="871" spans="1:18" x14ac:dyDescent="0.35">
      <c r="A871" s="101">
        <v>1</v>
      </c>
      <c r="B871" s="102" t="s">
        <v>59</v>
      </c>
      <c r="C871" s="102" t="s">
        <v>525</v>
      </c>
      <c r="D871" s="102" t="s">
        <v>150</v>
      </c>
      <c r="E871" s="102" t="s">
        <v>526</v>
      </c>
      <c r="F871" s="102" t="s">
        <v>208</v>
      </c>
      <c r="G871" s="102" t="s">
        <v>527</v>
      </c>
      <c r="H871" s="103"/>
      <c r="I871" s="101"/>
      <c r="J871" s="104"/>
      <c r="K871" s="105"/>
      <c r="L871" s="106"/>
      <c r="M871" s="106"/>
      <c r="N871" s="102"/>
      <c r="O871" s="102"/>
      <c r="P871" s="102"/>
    </row>
    <row r="872" spans="1:18" x14ac:dyDescent="0.35">
      <c r="A872" s="101">
        <v>2</v>
      </c>
      <c r="B872" s="102" t="s">
        <v>59</v>
      </c>
      <c r="C872" s="102" t="s">
        <v>525</v>
      </c>
      <c r="D872" s="102" t="s">
        <v>150</v>
      </c>
      <c r="E872" s="102" t="s">
        <v>526</v>
      </c>
      <c r="F872" s="102" t="s">
        <v>178</v>
      </c>
      <c r="G872" s="102" t="s">
        <v>1249</v>
      </c>
      <c r="H872" s="103">
        <v>4782</v>
      </c>
      <c r="I872" s="101">
        <v>4</v>
      </c>
      <c r="J872" s="106">
        <f>สกลนคร!F175</f>
        <v>801837.06</v>
      </c>
      <c r="K872" s="105">
        <f>สกลนคร!AI175</f>
        <v>824399.33</v>
      </c>
      <c r="L872" s="106">
        <f>สกลนคร!AJ175</f>
        <v>2372524.27</v>
      </c>
      <c r="M872" s="106">
        <f>สกลนคร!AK175</f>
        <v>2087343.9400000002</v>
      </c>
      <c r="N872" s="102"/>
      <c r="O872" s="102"/>
      <c r="P872" s="102"/>
      <c r="Q872" s="94">
        <f t="shared" si="31"/>
        <v>285180.32999999984</v>
      </c>
      <c r="R872" s="95">
        <f t="shared" si="32"/>
        <v>496.13640108741112</v>
      </c>
    </row>
    <row r="873" spans="1:18" x14ac:dyDescent="0.35">
      <c r="A873" s="101">
        <v>3</v>
      </c>
      <c r="B873" s="102" t="s">
        <v>59</v>
      </c>
      <c r="C873" s="102" t="s">
        <v>525</v>
      </c>
      <c r="D873" s="102" t="s">
        <v>150</v>
      </c>
      <c r="E873" s="102" t="s">
        <v>526</v>
      </c>
      <c r="F873" s="102" t="s">
        <v>178</v>
      </c>
      <c r="G873" s="102" t="s">
        <v>1250</v>
      </c>
      <c r="H873" s="103">
        <v>3511</v>
      </c>
      <c r="I873" s="101">
        <v>3</v>
      </c>
      <c r="J873" s="106">
        <f>สกลนคร!F176</f>
        <v>807657.39</v>
      </c>
      <c r="K873" s="105">
        <f>สกลนคร!AI176</f>
        <v>843928.52</v>
      </c>
      <c r="L873" s="106">
        <f>สกลนคร!AJ176</f>
        <v>2401066.5099999998</v>
      </c>
      <c r="M873" s="106">
        <f>สกลนคร!AK176</f>
        <v>2213512.0100000002</v>
      </c>
      <c r="N873" s="102"/>
      <c r="O873" s="102"/>
      <c r="P873" s="102"/>
      <c r="Q873" s="94">
        <f t="shared" si="31"/>
        <v>187554.49999999953</v>
      </c>
      <c r="R873" s="95">
        <f t="shared" si="32"/>
        <v>683.86969809171171</v>
      </c>
    </row>
    <row r="874" spans="1:18" x14ac:dyDescent="0.35">
      <c r="A874" s="101">
        <v>4</v>
      </c>
      <c r="B874" s="102" t="s">
        <v>59</v>
      </c>
      <c r="C874" s="102" t="s">
        <v>525</v>
      </c>
      <c r="D874" s="102" t="s">
        <v>150</v>
      </c>
      <c r="E874" s="102" t="s">
        <v>526</v>
      </c>
      <c r="F874" s="102" t="s">
        <v>178</v>
      </c>
      <c r="G874" s="102" t="s">
        <v>1251</v>
      </c>
      <c r="H874" s="103">
        <v>2116</v>
      </c>
      <c r="I874" s="101">
        <v>2</v>
      </c>
      <c r="J874" s="106">
        <f>สกลนคร!F177</f>
        <v>729657.83</v>
      </c>
      <c r="K874" s="105">
        <f>สกลนคร!AI177</f>
        <v>754609.61</v>
      </c>
      <c r="L874" s="106">
        <f>สกลนคร!AJ177</f>
        <v>1524914.44</v>
      </c>
      <c r="M874" s="106">
        <f>สกลนคร!AK177</f>
        <v>1321698.94</v>
      </c>
      <c r="N874" s="102"/>
      <c r="O874" s="102"/>
      <c r="P874" s="102"/>
      <c r="Q874" s="94">
        <f t="shared" si="31"/>
        <v>203215.5</v>
      </c>
      <c r="R874" s="95">
        <f t="shared" si="32"/>
        <v>720.65899810964083</v>
      </c>
    </row>
    <row r="875" spans="1:18" x14ac:dyDescent="0.35">
      <c r="A875" s="101">
        <v>5</v>
      </c>
      <c r="B875" s="102" t="s">
        <v>59</v>
      </c>
      <c r="C875" s="102" t="s">
        <v>525</v>
      </c>
      <c r="D875" s="102" t="s">
        <v>150</v>
      </c>
      <c r="E875" s="102" t="s">
        <v>526</v>
      </c>
      <c r="F875" s="102" t="s">
        <v>178</v>
      </c>
      <c r="G875" s="102" t="s">
        <v>1252</v>
      </c>
      <c r="H875" s="103">
        <v>5068</v>
      </c>
      <c r="I875" s="101">
        <v>4</v>
      </c>
      <c r="J875" s="106">
        <f>สกลนคร!F178</f>
        <v>745206.33</v>
      </c>
      <c r="K875" s="105">
        <f>สกลนคร!AI178</f>
        <v>768443.95</v>
      </c>
      <c r="L875" s="106">
        <f>สกลนคร!AJ178</f>
        <v>2106492.79</v>
      </c>
      <c r="M875" s="106">
        <f>สกลนคร!AK178</f>
        <v>1597874.7999999998</v>
      </c>
      <c r="N875" s="102"/>
      <c r="O875" s="102"/>
      <c r="P875" s="102"/>
      <c r="Q875" s="94">
        <f t="shared" si="31"/>
        <v>508617.99000000022</v>
      </c>
      <c r="R875" s="95">
        <f t="shared" si="32"/>
        <v>415.64577545382792</v>
      </c>
    </row>
    <row r="876" spans="1:18" x14ac:dyDescent="0.35">
      <c r="A876" s="101">
        <v>6</v>
      </c>
      <c r="B876" s="102" t="s">
        <v>59</v>
      </c>
      <c r="C876" s="102" t="s">
        <v>525</v>
      </c>
      <c r="D876" s="102" t="s">
        <v>150</v>
      </c>
      <c r="E876" s="102" t="s">
        <v>526</v>
      </c>
      <c r="F876" s="102" t="s">
        <v>178</v>
      </c>
      <c r="G876" s="102" t="s">
        <v>1253</v>
      </c>
      <c r="H876" s="103">
        <v>2178</v>
      </c>
      <c r="I876" s="101">
        <v>2</v>
      </c>
      <c r="J876" s="106">
        <f>สกลนคร!F179</f>
        <v>883493.97</v>
      </c>
      <c r="K876" s="105">
        <f>สกลนคร!AI179</f>
        <v>887934.45</v>
      </c>
      <c r="L876" s="106">
        <f>สกลนคร!AJ179</f>
        <v>1544208.56</v>
      </c>
      <c r="M876" s="106">
        <f>สกลนคร!AK179</f>
        <v>1349901.6400000001</v>
      </c>
      <c r="N876" s="102"/>
      <c r="O876" s="102"/>
      <c r="P876" s="102"/>
      <c r="Q876" s="94">
        <f t="shared" si="31"/>
        <v>194306.91999999993</v>
      </c>
      <c r="R876" s="95">
        <f t="shared" si="32"/>
        <v>709.0030119375574</v>
      </c>
    </row>
    <row r="877" spans="1:18" x14ac:dyDescent="0.35">
      <c r="A877" s="101">
        <v>7</v>
      </c>
      <c r="B877" s="102" t="s">
        <v>59</v>
      </c>
      <c r="C877" s="102" t="s">
        <v>525</v>
      </c>
      <c r="D877" s="102" t="s">
        <v>150</v>
      </c>
      <c r="E877" s="102" t="s">
        <v>526</v>
      </c>
      <c r="F877" s="102" t="s">
        <v>178</v>
      </c>
      <c r="G877" s="102" t="s">
        <v>1254</v>
      </c>
      <c r="H877" s="103">
        <v>3138</v>
      </c>
      <c r="I877" s="101">
        <v>3</v>
      </c>
      <c r="J877" s="106">
        <f>สกลนคร!F180</f>
        <v>631026.61</v>
      </c>
      <c r="K877" s="105">
        <f>สกลนคร!AI180</f>
        <v>653160.11</v>
      </c>
      <c r="L877" s="106">
        <f>สกลนคร!AJ180</f>
        <v>1790210.0899999999</v>
      </c>
      <c r="M877" s="106">
        <f>สกลนคร!AK180</f>
        <v>1472308.71</v>
      </c>
      <c r="N877" s="102"/>
      <c r="O877" s="102"/>
      <c r="P877" s="102"/>
      <c r="Q877" s="94">
        <f t="shared" si="31"/>
        <v>317901.37999999989</v>
      </c>
      <c r="R877" s="95">
        <f t="shared" si="32"/>
        <v>570.49397386870612</v>
      </c>
    </row>
    <row r="878" spans="1:18" x14ac:dyDescent="0.35">
      <c r="A878" s="101">
        <v>8</v>
      </c>
      <c r="B878" s="102" t="s">
        <v>59</v>
      </c>
      <c r="C878" s="102" t="s">
        <v>525</v>
      </c>
      <c r="D878" s="102" t="s">
        <v>150</v>
      </c>
      <c r="E878" s="102" t="s">
        <v>526</v>
      </c>
      <c r="F878" s="102" t="s">
        <v>178</v>
      </c>
      <c r="G878" s="102" t="s">
        <v>1255</v>
      </c>
      <c r="H878" s="103">
        <v>3606</v>
      </c>
      <c r="I878" s="101">
        <v>3</v>
      </c>
      <c r="J878" s="106">
        <f>สกลนคร!F181</f>
        <v>662397.35</v>
      </c>
      <c r="K878" s="105">
        <f>สกลนคร!AI181</f>
        <v>678789.44</v>
      </c>
      <c r="L878" s="106">
        <f>สกลนคร!AJ181</f>
        <v>2158600.66</v>
      </c>
      <c r="M878" s="106">
        <f>สกลนคร!AK181</f>
        <v>1668612.04</v>
      </c>
      <c r="N878" s="102"/>
      <c r="O878" s="102"/>
      <c r="P878" s="102"/>
      <c r="Q878" s="94">
        <f t="shared" si="31"/>
        <v>489988.62000000011</v>
      </c>
      <c r="R878" s="95">
        <f t="shared" si="32"/>
        <v>598.61360510260681</v>
      </c>
    </row>
    <row r="879" spans="1:18" s="113" customFormat="1" x14ac:dyDescent="0.35">
      <c r="A879" s="107">
        <v>17</v>
      </c>
      <c r="B879" s="108" t="s">
        <v>59</v>
      </c>
      <c r="C879" s="108"/>
      <c r="D879" s="108"/>
      <c r="E879" s="108" t="s">
        <v>75</v>
      </c>
      <c r="F879" s="108"/>
      <c r="G879" s="108" t="s">
        <v>528</v>
      </c>
      <c r="H879" s="114">
        <f>SUM(H872:H878)</f>
        <v>24399</v>
      </c>
      <c r="I879" s="107"/>
      <c r="J879" s="110">
        <f>SUM(J871:J878)</f>
        <v>5261276.54</v>
      </c>
      <c r="K879" s="110">
        <f>SUM(K871:K878)</f>
        <v>5411265.4100000001</v>
      </c>
      <c r="L879" s="110">
        <f>SUM(L871:L878)</f>
        <v>13898017.319999998</v>
      </c>
      <c r="M879" s="110">
        <f>SUM(M871:M878)</f>
        <v>11711252.079999998</v>
      </c>
      <c r="N879" s="108">
        <v>7</v>
      </c>
      <c r="O879" s="108">
        <v>7</v>
      </c>
      <c r="P879" s="108">
        <f>N879-O879</f>
        <v>0</v>
      </c>
      <c r="Q879" s="111">
        <f t="shared" si="31"/>
        <v>2186765.2400000002</v>
      </c>
      <c r="R879" s="112">
        <f>L879/H879</f>
        <v>569.61421861551696</v>
      </c>
    </row>
    <row r="880" spans="1:18" x14ac:dyDescent="0.35">
      <c r="A880" s="101">
        <v>1</v>
      </c>
      <c r="B880" s="102" t="s">
        <v>59</v>
      </c>
      <c r="C880" s="102" t="s">
        <v>529</v>
      </c>
      <c r="D880" s="102" t="s">
        <v>530</v>
      </c>
      <c r="E880" s="102" t="s">
        <v>531</v>
      </c>
      <c r="F880" s="102" t="s">
        <v>208</v>
      </c>
      <c r="G880" s="102" t="s">
        <v>532</v>
      </c>
      <c r="H880" s="103"/>
      <c r="I880" s="101"/>
      <c r="J880" s="104"/>
      <c r="K880" s="105"/>
      <c r="L880" s="106"/>
      <c r="M880" s="106"/>
      <c r="N880" s="102"/>
      <c r="O880" s="102"/>
      <c r="P880" s="102"/>
    </row>
    <row r="881" spans="1:18" x14ac:dyDescent="0.35">
      <c r="A881" s="101">
        <v>2</v>
      </c>
      <c r="B881" s="102" t="s">
        <v>59</v>
      </c>
      <c r="C881" s="102" t="s">
        <v>529</v>
      </c>
      <c r="D881" s="102" t="s">
        <v>530</v>
      </c>
      <c r="E881" s="102" t="s">
        <v>531</v>
      </c>
      <c r="F881" s="102" t="s">
        <v>178</v>
      </c>
      <c r="G881" s="102" t="s">
        <v>1256</v>
      </c>
      <c r="H881" s="103">
        <v>3063</v>
      </c>
      <c r="I881" s="101">
        <v>3</v>
      </c>
      <c r="J881" s="106">
        <f>สกลนคร!F182</f>
        <v>683227.92</v>
      </c>
      <c r="K881" s="105">
        <f>สกลนคร!AI182</f>
        <v>685235.82000000007</v>
      </c>
      <c r="L881" s="106">
        <f>สกลนคร!AJ182</f>
        <v>1183656.45</v>
      </c>
      <c r="M881" s="106">
        <f>สกลนคร!AK182</f>
        <v>938866.86</v>
      </c>
      <c r="N881" s="102"/>
      <c r="O881" s="102"/>
      <c r="P881" s="102"/>
      <c r="Q881" s="94">
        <f t="shared" si="31"/>
        <v>244789.58999999997</v>
      </c>
      <c r="R881" s="95">
        <f t="shared" si="32"/>
        <v>386.43697355533789</v>
      </c>
    </row>
    <row r="882" spans="1:18" x14ac:dyDescent="0.35">
      <c r="A882" s="101">
        <v>3</v>
      </c>
      <c r="B882" s="102" t="s">
        <v>59</v>
      </c>
      <c r="C882" s="102" t="s">
        <v>529</v>
      </c>
      <c r="D882" s="102" t="s">
        <v>530</v>
      </c>
      <c r="E882" s="102" t="s">
        <v>531</v>
      </c>
      <c r="F882" s="102" t="s">
        <v>178</v>
      </c>
      <c r="G882" s="102" t="s">
        <v>1257</v>
      </c>
      <c r="H882" s="103">
        <v>2781</v>
      </c>
      <c r="I882" s="101">
        <v>2</v>
      </c>
      <c r="J882" s="106">
        <f>สกลนคร!F183</f>
        <v>287305.69</v>
      </c>
      <c r="K882" s="105">
        <f>สกลนคร!AI183</f>
        <v>300661.66000000003</v>
      </c>
      <c r="L882" s="106">
        <f>สกลนคร!AJ183</f>
        <v>1815218.23</v>
      </c>
      <c r="M882" s="106">
        <f>สกลนคร!AK183</f>
        <v>1635941.34</v>
      </c>
      <c r="N882" s="102"/>
      <c r="O882" s="102"/>
      <c r="P882" s="102"/>
      <c r="Q882" s="94">
        <f t="shared" si="31"/>
        <v>179276.8899999999</v>
      </c>
      <c r="R882" s="95">
        <f t="shared" si="32"/>
        <v>652.72140596907582</v>
      </c>
    </row>
    <row r="883" spans="1:18" x14ac:dyDescent="0.35">
      <c r="A883" s="101">
        <v>4</v>
      </c>
      <c r="B883" s="102" t="s">
        <v>59</v>
      </c>
      <c r="C883" s="102" t="s">
        <v>529</v>
      </c>
      <c r="D883" s="102" t="s">
        <v>530</v>
      </c>
      <c r="E883" s="102" t="s">
        <v>531</v>
      </c>
      <c r="F883" s="102" t="s">
        <v>178</v>
      </c>
      <c r="G883" s="102" t="s">
        <v>1258</v>
      </c>
      <c r="H883" s="103">
        <v>2236</v>
      </c>
      <c r="I883" s="101">
        <v>2</v>
      </c>
      <c r="J883" s="106">
        <f>สกลนคร!F184</f>
        <v>632366.73</v>
      </c>
      <c r="K883" s="105">
        <f>สกลนคร!AI184</f>
        <v>705673.98</v>
      </c>
      <c r="L883" s="106">
        <f>สกลนคร!AJ184</f>
        <v>1340386.92</v>
      </c>
      <c r="M883" s="106">
        <f>สกลนคร!AK184</f>
        <v>1165155.18</v>
      </c>
      <c r="N883" s="102"/>
      <c r="O883" s="102"/>
      <c r="P883" s="102"/>
      <c r="Q883" s="94">
        <f t="shared" si="31"/>
        <v>175231.74</v>
      </c>
      <c r="R883" s="95">
        <f t="shared" si="32"/>
        <v>599.4574776386404</v>
      </c>
    </row>
    <row r="884" spans="1:18" x14ac:dyDescent="0.35">
      <c r="A884" s="101">
        <v>5</v>
      </c>
      <c r="B884" s="102" t="s">
        <v>59</v>
      </c>
      <c r="C884" s="102" t="s">
        <v>529</v>
      </c>
      <c r="D884" s="102" t="s">
        <v>530</v>
      </c>
      <c r="E884" s="102" t="s">
        <v>531</v>
      </c>
      <c r="F884" s="102" t="s">
        <v>178</v>
      </c>
      <c r="G884" s="102" t="s">
        <v>1259</v>
      </c>
      <c r="H884" s="103">
        <v>2004</v>
      </c>
      <c r="I884" s="101">
        <v>2</v>
      </c>
      <c r="J884" s="106">
        <f>สกลนคร!F185</f>
        <v>284222.94</v>
      </c>
      <c r="K884" s="105">
        <f>สกลนคร!AI185</f>
        <v>262585.13</v>
      </c>
      <c r="L884" s="106">
        <f>สกลนคร!AJ185</f>
        <v>1248000.9299999997</v>
      </c>
      <c r="M884" s="106">
        <f>สกลนคร!AK185</f>
        <v>1127241.9200000002</v>
      </c>
      <c r="N884" s="102"/>
      <c r="O884" s="102"/>
      <c r="P884" s="102"/>
      <c r="Q884" s="94">
        <f t="shared" si="31"/>
        <v>120759.00999999954</v>
      </c>
      <c r="R884" s="95">
        <f t="shared" si="32"/>
        <v>622.75495508982021</v>
      </c>
    </row>
    <row r="885" spans="1:18" x14ac:dyDescent="0.35">
      <c r="A885" s="101">
        <v>6</v>
      </c>
      <c r="B885" s="102" t="s">
        <v>59</v>
      </c>
      <c r="C885" s="102" t="s">
        <v>529</v>
      </c>
      <c r="D885" s="102" t="s">
        <v>530</v>
      </c>
      <c r="E885" s="102" t="s">
        <v>531</v>
      </c>
      <c r="F885" s="102" t="s">
        <v>178</v>
      </c>
      <c r="G885" s="102" t="s">
        <v>1260</v>
      </c>
      <c r="H885" s="103">
        <v>3574</v>
      </c>
      <c r="I885" s="101">
        <v>3</v>
      </c>
      <c r="J885" s="106">
        <f>สกลนคร!F186</f>
        <v>613795.9</v>
      </c>
      <c r="K885" s="105">
        <f>สกลนคร!AI186</f>
        <v>648141.80000000005</v>
      </c>
      <c r="L885" s="106">
        <f>สกลนคร!AJ186</f>
        <v>2029776.9600000002</v>
      </c>
      <c r="M885" s="106">
        <f>สกลนคร!AK186</f>
        <v>1710689.6300000001</v>
      </c>
      <c r="N885" s="102"/>
      <c r="O885" s="102"/>
      <c r="P885" s="102"/>
      <c r="Q885" s="94">
        <f t="shared" si="31"/>
        <v>319087.33000000007</v>
      </c>
      <c r="R885" s="95">
        <f t="shared" si="32"/>
        <v>567.92864017907107</v>
      </c>
    </row>
    <row r="886" spans="1:18" x14ac:dyDescent="0.35">
      <c r="A886" s="101">
        <v>7</v>
      </c>
      <c r="B886" s="102" t="s">
        <v>59</v>
      </c>
      <c r="C886" s="102" t="s">
        <v>529</v>
      </c>
      <c r="D886" s="102" t="s">
        <v>530</v>
      </c>
      <c r="E886" s="102" t="s">
        <v>531</v>
      </c>
      <c r="F886" s="102" t="s">
        <v>178</v>
      </c>
      <c r="G886" s="102" t="s">
        <v>1261</v>
      </c>
      <c r="H886" s="103">
        <v>6722</v>
      </c>
      <c r="I886" s="101">
        <v>5</v>
      </c>
      <c r="J886" s="106">
        <f>สกลนคร!F187</f>
        <v>861739.1</v>
      </c>
      <c r="K886" s="105">
        <f>สกลนคร!AI187</f>
        <v>983450.73</v>
      </c>
      <c r="L886" s="106">
        <f>สกลนคร!AJ187</f>
        <v>4246659.5199999996</v>
      </c>
      <c r="M886" s="106">
        <f>สกลนคร!AK187</f>
        <v>4006741.43</v>
      </c>
      <c r="N886" s="102"/>
      <c r="O886" s="102"/>
      <c r="P886" s="102"/>
      <c r="Q886" s="94">
        <f t="shared" si="31"/>
        <v>239918.08999999939</v>
      </c>
      <c r="R886" s="95">
        <f t="shared" si="32"/>
        <v>631.75535852424866</v>
      </c>
    </row>
    <row r="887" spans="1:18" x14ac:dyDescent="0.35">
      <c r="A887" s="101">
        <v>8</v>
      </c>
      <c r="B887" s="102" t="s">
        <v>59</v>
      </c>
      <c r="C887" s="102" t="s">
        <v>529</v>
      </c>
      <c r="D887" s="102" t="s">
        <v>530</v>
      </c>
      <c r="E887" s="102" t="s">
        <v>531</v>
      </c>
      <c r="F887" s="102" t="s">
        <v>178</v>
      </c>
      <c r="G887" s="102" t="s">
        <v>1262</v>
      </c>
      <c r="H887" s="103">
        <v>1051</v>
      </c>
      <c r="I887" s="101">
        <v>1</v>
      </c>
      <c r="J887" s="106">
        <f>สกลนคร!F188</f>
        <v>255243.77</v>
      </c>
      <c r="K887" s="105">
        <f>สกลนคร!AI188</f>
        <v>306946.3</v>
      </c>
      <c r="L887" s="106">
        <f>สกลนคร!AJ188</f>
        <v>1004630.5900000001</v>
      </c>
      <c r="M887" s="106">
        <f>สกลนคร!AK188</f>
        <v>934397.34000000008</v>
      </c>
      <c r="N887" s="102"/>
      <c r="O887" s="102"/>
      <c r="P887" s="102"/>
      <c r="Q887" s="94">
        <f t="shared" si="31"/>
        <v>70233.25</v>
      </c>
      <c r="R887" s="95">
        <f t="shared" si="32"/>
        <v>955.88067554709812</v>
      </c>
    </row>
    <row r="888" spans="1:18" x14ac:dyDescent="0.35">
      <c r="A888" s="101">
        <v>9</v>
      </c>
      <c r="B888" s="102" t="s">
        <v>59</v>
      </c>
      <c r="C888" s="102" t="s">
        <v>529</v>
      </c>
      <c r="D888" s="102" t="s">
        <v>530</v>
      </c>
      <c r="E888" s="102" t="s">
        <v>531</v>
      </c>
      <c r="F888" s="102" t="s">
        <v>178</v>
      </c>
      <c r="G888" s="102" t="s">
        <v>1263</v>
      </c>
      <c r="H888" s="103">
        <v>3165</v>
      </c>
      <c r="I888" s="101">
        <v>3</v>
      </c>
      <c r="J888" s="106">
        <f>สกลนคร!F189</f>
        <v>752761.28</v>
      </c>
      <c r="K888" s="105">
        <f>สกลนคร!AI189</f>
        <v>690733.83000000007</v>
      </c>
      <c r="L888" s="106">
        <f>สกลนคร!AJ189</f>
        <v>1871228.5799999998</v>
      </c>
      <c r="M888" s="106">
        <f>สกลนคร!AK189</f>
        <v>1561850.6600000001</v>
      </c>
      <c r="N888" s="102"/>
      <c r="O888" s="102"/>
      <c r="P888" s="102"/>
      <c r="Q888" s="94">
        <f t="shared" si="31"/>
        <v>309377.91999999969</v>
      </c>
      <c r="R888" s="95">
        <f t="shared" si="32"/>
        <v>591.22545971563977</v>
      </c>
    </row>
    <row r="889" spans="1:18" s="113" customFormat="1" x14ac:dyDescent="0.35">
      <c r="A889" s="107">
        <v>18</v>
      </c>
      <c r="B889" s="108" t="s">
        <v>59</v>
      </c>
      <c r="C889" s="108"/>
      <c r="D889" s="108"/>
      <c r="E889" s="108" t="s">
        <v>75</v>
      </c>
      <c r="F889" s="108"/>
      <c r="G889" s="108" t="s">
        <v>533</v>
      </c>
      <c r="H889" s="114">
        <f>SUM(H881:H888)</f>
        <v>24596</v>
      </c>
      <c r="I889" s="107"/>
      <c r="J889" s="110">
        <f>SUM(J880:J888)</f>
        <v>4370663.33</v>
      </c>
      <c r="K889" s="110">
        <f>SUM(K880:K888)</f>
        <v>4583429.25</v>
      </c>
      <c r="L889" s="110">
        <f>SUM(L880:L888)</f>
        <v>14739558.179999998</v>
      </c>
      <c r="M889" s="110">
        <f>SUM(M880:M888)</f>
        <v>13080884.359999999</v>
      </c>
      <c r="N889" s="108">
        <v>8</v>
      </c>
      <c r="O889" s="108">
        <v>8</v>
      </c>
      <c r="P889" s="108">
        <f>N889-O889</f>
        <v>0</v>
      </c>
      <c r="Q889" s="111">
        <f t="shared" si="31"/>
        <v>1658673.8199999984</v>
      </c>
      <c r="R889" s="112">
        <f t="shared" si="32"/>
        <v>599.26647341031048</v>
      </c>
    </row>
    <row r="890" spans="1:18" s="113" customFormat="1" ht="21.75" thickBot="1" x14ac:dyDescent="0.4">
      <c r="A890" s="122"/>
      <c r="B890" s="123" t="s">
        <v>59</v>
      </c>
      <c r="C890" s="123" t="s">
        <v>59</v>
      </c>
      <c r="D890" s="123" t="s">
        <v>59</v>
      </c>
      <c r="E890" s="123" t="s">
        <v>59</v>
      </c>
      <c r="F890" s="123"/>
      <c r="G890" s="123" t="s">
        <v>534</v>
      </c>
      <c r="H890" s="124">
        <f>H711+H719+H726+H742+H751+H762+H768+H788+H796+H808+H821+H843+H849+H855+H862+H870+H879+H889</f>
        <v>664335</v>
      </c>
      <c r="I890" s="122"/>
      <c r="J890" s="125">
        <f t="shared" ref="J890:O890" si="33">J711+J719+J726+J742+J751+J762+J768+J788+J796+J808+J821+J843+J849+J855+J862+J870+J879+J889</f>
        <v>97199776.159999996</v>
      </c>
      <c r="K890" s="126">
        <f t="shared" si="33"/>
        <v>109115572.31999999</v>
      </c>
      <c r="L890" s="125">
        <f t="shared" si="33"/>
        <v>348296990.88</v>
      </c>
      <c r="M890" s="125">
        <f t="shared" si="33"/>
        <v>303302764.23999995</v>
      </c>
      <c r="N890" s="123">
        <f t="shared" si="33"/>
        <v>168</v>
      </c>
      <c r="O890" s="123">
        <f t="shared" si="33"/>
        <v>168</v>
      </c>
      <c r="P890" s="123">
        <f>N890-O890</f>
        <v>0</v>
      </c>
      <c r="Q890" s="111">
        <f t="shared" si="31"/>
        <v>44994226.640000045</v>
      </c>
      <c r="R890" s="112">
        <f t="shared" si="32"/>
        <v>524.27915265641582</v>
      </c>
    </row>
    <row r="891" spans="1:18" ht="22.5" thickTop="1" thickBot="1" x14ac:dyDescent="0.4">
      <c r="A891" s="127"/>
      <c r="B891" s="128"/>
      <c r="C891" s="128"/>
      <c r="D891" s="128"/>
      <c r="E891" s="388" t="s">
        <v>535</v>
      </c>
      <c r="F891" s="389"/>
      <c r="G891" s="390"/>
      <c r="H891" s="129"/>
      <c r="I891" s="127"/>
      <c r="J891" s="130">
        <f>J890/O890</f>
        <v>578570.09619047621</v>
      </c>
      <c r="K891" s="131">
        <f>K890/O890</f>
        <v>649497.45428571419</v>
      </c>
      <c r="L891" s="130">
        <f>L890/O890</f>
        <v>2073196.3742857142</v>
      </c>
      <c r="M891" s="130">
        <f>M890/O890</f>
        <v>1805373.5966666664</v>
      </c>
      <c r="N891" s="179"/>
      <c r="O891" s="179"/>
      <c r="P891" s="179"/>
      <c r="Q891" s="94">
        <f t="shared" si="31"/>
        <v>267822.77761904779</v>
      </c>
    </row>
    <row r="892" spans="1:18" ht="21.75" thickTop="1" x14ac:dyDescent="0.35">
      <c r="A892" s="132">
        <v>1</v>
      </c>
      <c r="B892" s="133" t="s">
        <v>56</v>
      </c>
      <c r="C892" s="133" t="s">
        <v>536</v>
      </c>
      <c r="D892" s="133" t="s">
        <v>537</v>
      </c>
      <c r="E892" s="133" t="s">
        <v>538</v>
      </c>
      <c r="F892" s="133" t="s">
        <v>175</v>
      </c>
      <c r="G892" s="133" t="s">
        <v>539</v>
      </c>
      <c r="H892" s="134"/>
      <c r="I892" s="132"/>
      <c r="J892" s="135"/>
      <c r="K892" s="136"/>
      <c r="L892" s="137"/>
      <c r="M892" s="137"/>
      <c r="N892" s="133"/>
      <c r="O892" s="133"/>
      <c r="P892" s="133"/>
    </row>
    <row r="893" spans="1:18" x14ac:dyDescent="0.35">
      <c r="A893" s="101">
        <v>2</v>
      </c>
      <c r="B893" s="102" t="s">
        <v>56</v>
      </c>
      <c r="C893" s="102" t="s">
        <v>536</v>
      </c>
      <c r="D893" s="102" t="s">
        <v>537</v>
      </c>
      <c r="E893" s="102" t="s">
        <v>538</v>
      </c>
      <c r="F893" s="102" t="s">
        <v>178</v>
      </c>
      <c r="G893" s="102" t="s">
        <v>1264</v>
      </c>
      <c r="H893" s="103">
        <v>3670</v>
      </c>
      <c r="I893" s="101">
        <v>3</v>
      </c>
      <c r="J893" s="104">
        <f>นครพนม!F4</f>
        <v>316435.98</v>
      </c>
      <c r="K893" s="105">
        <f>นครพนม!AM4</f>
        <v>615564.6</v>
      </c>
      <c r="L893" s="106">
        <f>นครพนม!AN4</f>
        <v>1351334.4</v>
      </c>
      <c r="M893" s="106">
        <f>นครพนม!AO4</f>
        <v>1470594.1600000001</v>
      </c>
      <c r="N893" s="102"/>
      <c r="O893" s="102"/>
      <c r="P893" s="102"/>
      <c r="Q893" s="94">
        <f t="shared" si="31"/>
        <v>-119259.76000000024</v>
      </c>
      <c r="R893" s="95">
        <f t="shared" si="32"/>
        <v>368.2110081743869</v>
      </c>
    </row>
    <row r="894" spans="1:18" x14ac:dyDescent="0.35">
      <c r="A894" s="101">
        <v>3</v>
      </c>
      <c r="B894" s="102" t="s">
        <v>56</v>
      </c>
      <c r="C894" s="102" t="s">
        <v>536</v>
      </c>
      <c r="D894" s="102" t="s">
        <v>537</v>
      </c>
      <c r="E894" s="102" t="s">
        <v>538</v>
      </c>
      <c r="F894" s="102" t="s">
        <v>178</v>
      </c>
      <c r="G894" s="102" t="s">
        <v>1265</v>
      </c>
      <c r="H894" s="103">
        <v>5247</v>
      </c>
      <c r="I894" s="101">
        <v>4</v>
      </c>
      <c r="J894" s="104">
        <f>นครพนม!F5</f>
        <v>563184.31999999995</v>
      </c>
      <c r="K894" s="105">
        <f>นครพนม!AM5</f>
        <v>605478.26</v>
      </c>
      <c r="L894" s="106">
        <f>นครพนม!AN5</f>
        <v>1715330.3599999999</v>
      </c>
      <c r="M894" s="106">
        <f>นครพนม!AO5</f>
        <v>1552330.7100000002</v>
      </c>
      <c r="N894" s="102"/>
      <c r="O894" s="102"/>
      <c r="P894" s="102"/>
      <c r="Q894" s="94">
        <f t="shared" si="31"/>
        <v>162999.64999999967</v>
      </c>
      <c r="R894" s="95">
        <f t="shared" si="32"/>
        <v>326.91640175338284</v>
      </c>
    </row>
    <row r="895" spans="1:18" x14ac:dyDescent="0.35">
      <c r="A895" s="101">
        <v>4</v>
      </c>
      <c r="B895" s="102" t="s">
        <v>56</v>
      </c>
      <c r="C895" s="102" t="s">
        <v>536</v>
      </c>
      <c r="D895" s="102" t="s">
        <v>537</v>
      </c>
      <c r="E895" s="102" t="s">
        <v>538</v>
      </c>
      <c r="F895" s="102" t="s">
        <v>178</v>
      </c>
      <c r="G895" s="102" t="s">
        <v>1266</v>
      </c>
      <c r="H895" s="103">
        <v>4843</v>
      </c>
      <c r="I895" s="101">
        <v>4</v>
      </c>
      <c r="J895" s="104">
        <f>นครพนม!F6</f>
        <v>239859.94</v>
      </c>
      <c r="K895" s="105">
        <f>นครพนม!AM6</f>
        <v>381415.87</v>
      </c>
      <c r="L895" s="106">
        <f>นครพนม!AN6</f>
        <v>1537149.49</v>
      </c>
      <c r="M895" s="106">
        <f>นครพนม!AO6</f>
        <v>1630008.19</v>
      </c>
      <c r="N895" s="102"/>
      <c r="O895" s="102"/>
      <c r="P895" s="102"/>
      <c r="Q895" s="94">
        <f t="shared" si="31"/>
        <v>-92858.699999999953</v>
      </c>
      <c r="R895" s="95">
        <f t="shared" si="32"/>
        <v>317.39613669213298</v>
      </c>
    </row>
    <row r="896" spans="1:18" x14ac:dyDescent="0.35">
      <c r="A896" s="101">
        <v>5</v>
      </c>
      <c r="B896" s="102" t="s">
        <v>56</v>
      </c>
      <c r="C896" s="102" t="s">
        <v>536</v>
      </c>
      <c r="D896" s="102" t="s">
        <v>537</v>
      </c>
      <c r="E896" s="102" t="s">
        <v>538</v>
      </c>
      <c r="F896" s="102" t="s">
        <v>178</v>
      </c>
      <c r="G896" s="102" t="s">
        <v>1267</v>
      </c>
      <c r="H896" s="103">
        <v>4324</v>
      </c>
      <c r="I896" s="101">
        <v>3</v>
      </c>
      <c r="J896" s="104">
        <f>นครพนม!F7</f>
        <v>274104.53999999998</v>
      </c>
      <c r="K896" s="105">
        <f>นครพนม!AM7</f>
        <v>282591.19999999995</v>
      </c>
      <c r="L896" s="106">
        <f>นครพนม!AN7</f>
        <v>1278870.93</v>
      </c>
      <c r="M896" s="106">
        <f>นครพนม!AO7</f>
        <v>1326198.77</v>
      </c>
      <c r="N896" s="102"/>
      <c r="O896" s="102"/>
      <c r="P896" s="102"/>
      <c r="Q896" s="94">
        <f t="shared" si="31"/>
        <v>-47327.840000000084</v>
      </c>
      <c r="R896" s="95">
        <f t="shared" si="32"/>
        <v>295.76108464384828</v>
      </c>
    </row>
    <row r="897" spans="1:18" x14ac:dyDescent="0.35">
      <c r="A897" s="101">
        <v>6</v>
      </c>
      <c r="B897" s="102" t="s">
        <v>56</v>
      </c>
      <c r="C897" s="102" t="s">
        <v>536</v>
      </c>
      <c r="D897" s="102" t="s">
        <v>537</v>
      </c>
      <c r="E897" s="102" t="s">
        <v>538</v>
      </c>
      <c r="F897" s="102" t="s">
        <v>178</v>
      </c>
      <c r="G897" s="102" t="s">
        <v>1268</v>
      </c>
      <c r="H897" s="103">
        <v>4095</v>
      </c>
      <c r="I897" s="101">
        <v>3</v>
      </c>
      <c r="J897" s="104">
        <f>นครพนม!F8</f>
        <v>393966.98</v>
      </c>
      <c r="K897" s="105">
        <f>นครพนม!AM8</f>
        <v>394867.01999999996</v>
      </c>
      <c r="L897" s="106">
        <f>นครพนม!AN8</f>
        <v>1109903.22</v>
      </c>
      <c r="M897" s="106">
        <f>นครพนม!AO8</f>
        <v>1251571.51</v>
      </c>
      <c r="N897" s="102"/>
      <c r="O897" s="102"/>
      <c r="P897" s="102"/>
      <c r="Q897" s="94">
        <f t="shared" si="31"/>
        <v>-141668.29000000004</v>
      </c>
      <c r="R897" s="95">
        <f t="shared" si="32"/>
        <v>271.03863736263736</v>
      </c>
    </row>
    <row r="898" spans="1:18" x14ac:dyDescent="0.35">
      <c r="A898" s="101">
        <v>7</v>
      </c>
      <c r="B898" s="102" t="s">
        <v>56</v>
      </c>
      <c r="C898" s="102" t="s">
        <v>536</v>
      </c>
      <c r="D898" s="102" t="s">
        <v>537</v>
      </c>
      <c r="E898" s="102" t="s">
        <v>538</v>
      </c>
      <c r="F898" s="102" t="s">
        <v>178</v>
      </c>
      <c r="G898" s="102" t="s">
        <v>1269</v>
      </c>
      <c r="H898" s="103">
        <v>3972</v>
      </c>
      <c r="I898" s="101">
        <v>3</v>
      </c>
      <c r="J898" s="104">
        <f>นครพนม!F9</f>
        <v>85029</v>
      </c>
      <c r="K898" s="105">
        <f>นครพนม!AM9</f>
        <v>112587.94</v>
      </c>
      <c r="L898" s="106">
        <f>นครพนม!AN9</f>
        <v>892825.14999999991</v>
      </c>
      <c r="M898" s="106">
        <f>นครพนม!AO9</f>
        <v>947966.67</v>
      </c>
      <c r="N898" s="102"/>
      <c r="O898" s="102"/>
      <c r="P898" s="102"/>
      <c r="Q898" s="94">
        <f t="shared" si="31"/>
        <v>-55141.520000000135</v>
      </c>
      <c r="R898" s="95">
        <f t="shared" si="32"/>
        <v>224.77974572004027</v>
      </c>
    </row>
    <row r="899" spans="1:18" x14ac:dyDescent="0.35">
      <c r="A899" s="101">
        <v>8</v>
      </c>
      <c r="B899" s="102" t="s">
        <v>56</v>
      </c>
      <c r="C899" s="102" t="s">
        <v>536</v>
      </c>
      <c r="D899" s="102" t="s">
        <v>537</v>
      </c>
      <c r="E899" s="102" t="s">
        <v>538</v>
      </c>
      <c r="F899" s="102" t="s">
        <v>178</v>
      </c>
      <c r="G899" s="102" t="s">
        <v>1270</v>
      </c>
      <c r="H899" s="103">
        <v>2524</v>
      </c>
      <c r="I899" s="101">
        <v>2</v>
      </c>
      <c r="J899" s="104">
        <f>นครพนม!F10</f>
        <v>228325.29</v>
      </c>
      <c r="K899" s="105">
        <f>นครพนม!AM10</f>
        <v>598948.51</v>
      </c>
      <c r="L899" s="106">
        <f>นครพนม!AN10</f>
        <v>1234118.7</v>
      </c>
      <c r="M899" s="106">
        <f>นครพนม!AO10</f>
        <v>1307970.9099999999</v>
      </c>
      <c r="N899" s="102"/>
      <c r="O899" s="102"/>
      <c r="P899" s="102"/>
      <c r="Q899" s="94">
        <f t="shared" si="31"/>
        <v>-73852.209999999963</v>
      </c>
      <c r="R899" s="95">
        <f t="shared" si="32"/>
        <v>488.95352614896984</v>
      </c>
    </row>
    <row r="900" spans="1:18" x14ac:dyDescent="0.35">
      <c r="A900" s="101">
        <v>9</v>
      </c>
      <c r="B900" s="102" t="s">
        <v>56</v>
      </c>
      <c r="C900" s="102" t="s">
        <v>536</v>
      </c>
      <c r="D900" s="102" t="s">
        <v>537</v>
      </c>
      <c r="E900" s="102" t="s">
        <v>538</v>
      </c>
      <c r="F900" s="102" t="s">
        <v>178</v>
      </c>
      <c r="G900" s="102" t="s">
        <v>1271</v>
      </c>
      <c r="H900" s="103">
        <v>2586</v>
      </c>
      <c r="I900" s="101">
        <v>2</v>
      </c>
      <c r="J900" s="104">
        <f>นครพนม!F11</f>
        <v>313261.5</v>
      </c>
      <c r="K900" s="105">
        <f>นครพนม!AM11</f>
        <v>373877.07</v>
      </c>
      <c r="L900" s="106">
        <f>นครพนม!AN11</f>
        <v>1257063</v>
      </c>
      <c r="M900" s="106">
        <f>นครพนม!AO11</f>
        <v>1441917.14</v>
      </c>
      <c r="N900" s="102"/>
      <c r="O900" s="102"/>
      <c r="P900" s="102"/>
      <c r="Q900" s="94">
        <f t="shared" si="31"/>
        <v>-184854.1399999999</v>
      </c>
      <c r="R900" s="95">
        <f t="shared" si="32"/>
        <v>486.10324825986078</v>
      </c>
    </row>
    <row r="901" spans="1:18" x14ac:dyDescent="0.35">
      <c r="A901" s="101">
        <v>10</v>
      </c>
      <c r="B901" s="102" t="s">
        <v>56</v>
      </c>
      <c r="C901" s="102" t="s">
        <v>536</v>
      </c>
      <c r="D901" s="102" t="s">
        <v>537</v>
      </c>
      <c r="E901" s="102" t="s">
        <v>538</v>
      </c>
      <c r="F901" s="102" t="s">
        <v>178</v>
      </c>
      <c r="G901" s="102" t="s">
        <v>1272</v>
      </c>
      <c r="H901" s="103">
        <v>2657</v>
      </c>
      <c r="I901" s="101">
        <v>2</v>
      </c>
      <c r="J901" s="104">
        <f>นครพนม!F12</f>
        <v>444360.57</v>
      </c>
      <c r="K901" s="105">
        <f>นครพนม!AM12</f>
        <v>670855.66999999993</v>
      </c>
      <c r="L901" s="106">
        <f>นครพนม!AN12</f>
        <v>1193270.8599999999</v>
      </c>
      <c r="M901" s="106">
        <f>นครพนม!AO12</f>
        <v>1339274.6000000001</v>
      </c>
      <c r="N901" s="102"/>
      <c r="O901" s="102"/>
      <c r="P901" s="102"/>
      <c r="Q901" s="94">
        <f t="shared" si="31"/>
        <v>-146003.74000000022</v>
      </c>
      <c r="R901" s="95">
        <f t="shared" si="32"/>
        <v>449.10457659013923</v>
      </c>
    </row>
    <row r="902" spans="1:18" x14ac:dyDescent="0.35">
      <c r="A902" s="101">
        <v>11</v>
      </c>
      <c r="B902" s="102" t="s">
        <v>56</v>
      </c>
      <c r="C902" s="102" t="s">
        <v>536</v>
      </c>
      <c r="D902" s="102" t="s">
        <v>537</v>
      </c>
      <c r="E902" s="102" t="s">
        <v>538</v>
      </c>
      <c r="F902" s="102" t="s">
        <v>178</v>
      </c>
      <c r="G902" s="102" t="s">
        <v>1273</v>
      </c>
      <c r="H902" s="103">
        <v>2342</v>
      </c>
      <c r="I902" s="101">
        <v>2</v>
      </c>
      <c r="J902" s="104">
        <f>นครพนม!F13</f>
        <v>246705.55</v>
      </c>
      <c r="K902" s="105">
        <f>นครพนม!AM13</f>
        <v>378364.64999999997</v>
      </c>
      <c r="L902" s="106">
        <f>นครพนม!AN13</f>
        <v>1470356.2999999998</v>
      </c>
      <c r="M902" s="106">
        <f>นครพนม!AO13</f>
        <v>1287122.55</v>
      </c>
      <c r="N902" s="102"/>
      <c r="O902" s="102"/>
      <c r="P902" s="102"/>
      <c r="Q902" s="94">
        <f t="shared" si="31"/>
        <v>183233.74999999977</v>
      </c>
      <c r="R902" s="95">
        <f t="shared" si="32"/>
        <v>627.82079419299737</v>
      </c>
    </row>
    <row r="903" spans="1:18" x14ac:dyDescent="0.35">
      <c r="A903" s="101">
        <v>12</v>
      </c>
      <c r="B903" s="102" t="s">
        <v>56</v>
      </c>
      <c r="C903" s="102" t="s">
        <v>536</v>
      </c>
      <c r="D903" s="102" t="s">
        <v>537</v>
      </c>
      <c r="E903" s="102" t="s">
        <v>538</v>
      </c>
      <c r="F903" s="102" t="s">
        <v>178</v>
      </c>
      <c r="G903" s="102" t="s">
        <v>1274</v>
      </c>
      <c r="H903" s="103">
        <v>2776</v>
      </c>
      <c r="I903" s="101">
        <v>2</v>
      </c>
      <c r="J903" s="104">
        <f>นครพนม!F14</f>
        <v>61565.42</v>
      </c>
      <c r="K903" s="105">
        <f>นครพนม!AM14</f>
        <v>332522.49999999994</v>
      </c>
      <c r="L903" s="106">
        <f>นครพนม!AN14</f>
        <v>1026100.89</v>
      </c>
      <c r="M903" s="106">
        <f>นครพนม!AO14</f>
        <v>1083973.3799999999</v>
      </c>
      <c r="N903" s="102"/>
      <c r="O903" s="102"/>
      <c r="P903" s="102"/>
      <c r="Q903" s="94">
        <f t="shared" ref="Q903:Q966" si="34">L903-M903</f>
        <v>-57872.489999999874</v>
      </c>
      <c r="R903" s="95">
        <f t="shared" ref="R903:R966" si="35">L903/H903</f>
        <v>369.63288544668586</v>
      </c>
    </row>
    <row r="904" spans="1:18" x14ac:dyDescent="0.35">
      <c r="A904" s="101">
        <v>13</v>
      </c>
      <c r="B904" s="102" t="s">
        <v>56</v>
      </c>
      <c r="C904" s="102" t="s">
        <v>536</v>
      </c>
      <c r="D904" s="102" t="s">
        <v>537</v>
      </c>
      <c r="E904" s="102" t="s">
        <v>538</v>
      </c>
      <c r="F904" s="102" t="s">
        <v>178</v>
      </c>
      <c r="G904" s="102" t="s">
        <v>1275</v>
      </c>
      <c r="H904" s="103">
        <v>3352</v>
      </c>
      <c r="I904" s="101">
        <v>3</v>
      </c>
      <c r="J904" s="104">
        <f>นครพนม!F15</f>
        <v>131962.85999999999</v>
      </c>
      <c r="K904" s="105">
        <f>นครพนม!AM15</f>
        <v>224312.43999999997</v>
      </c>
      <c r="L904" s="106">
        <f>นครพนม!AN15</f>
        <v>1283001.02</v>
      </c>
      <c r="M904" s="106">
        <f>นครพนม!AO15</f>
        <v>3242043.05</v>
      </c>
      <c r="N904" s="102"/>
      <c r="O904" s="102"/>
      <c r="P904" s="102"/>
      <c r="Q904" s="94">
        <f t="shared" si="34"/>
        <v>-1959042.0299999998</v>
      </c>
      <c r="R904" s="95">
        <f t="shared" si="35"/>
        <v>382.7568675417661</v>
      </c>
    </row>
    <row r="905" spans="1:18" x14ac:dyDescent="0.35">
      <c r="A905" s="101">
        <v>14</v>
      </c>
      <c r="B905" s="102" t="s">
        <v>56</v>
      </c>
      <c r="C905" s="102" t="s">
        <v>536</v>
      </c>
      <c r="D905" s="102" t="s">
        <v>537</v>
      </c>
      <c r="E905" s="102" t="s">
        <v>538</v>
      </c>
      <c r="F905" s="102" t="s">
        <v>178</v>
      </c>
      <c r="G905" s="102" t="s">
        <v>1276</v>
      </c>
      <c r="H905" s="103">
        <v>2657</v>
      </c>
      <c r="I905" s="101">
        <v>2</v>
      </c>
      <c r="J905" s="104">
        <f>นครพนม!F16</f>
        <v>184275.44</v>
      </c>
      <c r="K905" s="105">
        <f>นครพนม!AM16</f>
        <v>210981.29000000004</v>
      </c>
      <c r="L905" s="106">
        <f>นครพนม!AN16</f>
        <v>1219014.7</v>
      </c>
      <c r="M905" s="106">
        <f>นครพนม!AO16</f>
        <v>1336499.53</v>
      </c>
      <c r="N905" s="102"/>
      <c r="O905" s="102"/>
      <c r="P905" s="102"/>
      <c r="Q905" s="94">
        <f t="shared" si="34"/>
        <v>-117484.83000000007</v>
      </c>
      <c r="R905" s="95">
        <f t="shared" si="35"/>
        <v>458.7936394429808</v>
      </c>
    </row>
    <row r="906" spans="1:18" x14ac:dyDescent="0.35">
      <c r="A906" s="101">
        <v>15</v>
      </c>
      <c r="B906" s="102" t="s">
        <v>56</v>
      </c>
      <c r="C906" s="102" t="s">
        <v>536</v>
      </c>
      <c r="D906" s="102" t="s">
        <v>537</v>
      </c>
      <c r="E906" s="102" t="s">
        <v>538</v>
      </c>
      <c r="F906" s="102" t="s">
        <v>178</v>
      </c>
      <c r="G906" s="102" t="s">
        <v>1277</v>
      </c>
      <c r="H906" s="103">
        <v>1514</v>
      </c>
      <c r="I906" s="101">
        <v>2</v>
      </c>
      <c r="J906" s="104">
        <f>นครพนม!F17</f>
        <v>313943.33</v>
      </c>
      <c r="K906" s="105">
        <f>นครพนม!AM17</f>
        <v>329822.07</v>
      </c>
      <c r="L906" s="106">
        <f>นครพนม!AN17</f>
        <v>969782.44</v>
      </c>
      <c r="M906" s="106">
        <f>นครพนม!AO17</f>
        <v>1123065.46</v>
      </c>
      <c r="N906" s="102"/>
      <c r="O906" s="102"/>
      <c r="P906" s="102"/>
      <c r="Q906" s="94">
        <f t="shared" si="34"/>
        <v>-153283.02000000002</v>
      </c>
      <c r="R906" s="95">
        <f t="shared" si="35"/>
        <v>640.54322324966972</v>
      </c>
    </row>
    <row r="907" spans="1:18" x14ac:dyDescent="0.35">
      <c r="A907" s="101">
        <v>16</v>
      </c>
      <c r="B907" s="102" t="s">
        <v>56</v>
      </c>
      <c r="C907" s="102" t="s">
        <v>536</v>
      </c>
      <c r="D907" s="102" t="s">
        <v>537</v>
      </c>
      <c r="E907" s="102" t="s">
        <v>538</v>
      </c>
      <c r="F907" s="102" t="s">
        <v>178</v>
      </c>
      <c r="G907" s="102" t="s">
        <v>1278</v>
      </c>
      <c r="H907" s="103">
        <v>2063</v>
      </c>
      <c r="I907" s="101">
        <v>2</v>
      </c>
      <c r="J907" s="104">
        <f>นครพนม!F18</f>
        <v>227297.29</v>
      </c>
      <c r="K907" s="105">
        <f>นครพนม!AM18</f>
        <v>428344.16</v>
      </c>
      <c r="L907" s="106">
        <f>นครพนม!AN18</f>
        <v>3836368.12</v>
      </c>
      <c r="M907" s="106">
        <f>นครพนม!AO18</f>
        <v>1809427.06</v>
      </c>
      <c r="N907" s="102"/>
      <c r="O907" s="102"/>
      <c r="P907" s="102"/>
      <c r="Q907" s="94">
        <f t="shared" si="34"/>
        <v>2026941.06</v>
      </c>
      <c r="R907" s="95">
        <f t="shared" si="35"/>
        <v>1859.6064566165778</v>
      </c>
    </row>
    <row r="908" spans="1:18" x14ac:dyDescent="0.35">
      <c r="A908" s="101">
        <v>17</v>
      </c>
      <c r="B908" s="102" t="s">
        <v>56</v>
      </c>
      <c r="C908" s="102" t="s">
        <v>536</v>
      </c>
      <c r="D908" s="102" t="s">
        <v>537</v>
      </c>
      <c r="E908" s="102" t="s">
        <v>538</v>
      </c>
      <c r="F908" s="102" t="s">
        <v>178</v>
      </c>
      <c r="G908" s="102" t="s">
        <v>1279</v>
      </c>
      <c r="H908" s="103">
        <v>3822</v>
      </c>
      <c r="I908" s="101">
        <v>3</v>
      </c>
      <c r="J908" s="104">
        <f>นครพนม!F19</f>
        <v>175115.99</v>
      </c>
      <c r="K908" s="105">
        <f>นครพนม!AM19</f>
        <v>238645.9</v>
      </c>
      <c r="L908" s="106">
        <f>นครพนม!AN19</f>
        <v>1112507.48</v>
      </c>
      <c r="M908" s="106">
        <f>นครพนม!AO19</f>
        <v>1122231.29</v>
      </c>
      <c r="N908" s="102"/>
      <c r="O908" s="102"/>
      <c r="P908" s="102"/>
      <c r="Q908" s="94">
        <f t="shared" si="34"/>
        <v>-9723.8100000000559</v>
      </c>
      <c r="R908" s="95">
        <f t="shared" si="35"/>
        <v>291.07992673992675</v>
      </c>
    </row>
    <row r="909" spans="1:18" x14ac:dyDescent="0.35">
      <c r="A909" s="101">
        <v>18</v>
      </c>
      <c r="B909" s="102" t="s">
        <v>56</v>
      </c>
      <c r="C909" s="102" t="s">
        <v>536</v>
      </c>
      <c r="D909" s="102" t="s">
        <v>537</v>
      </c>
      <c r="E909" s="102" t="s">
        <v>538</v>
      </c>
      <c r="F909" s="102" t="s">
        <v>178</v>
      </c>
      <c r="G909" s="102" t="s">
        <v>1280</v>
      </c>
      <c r="H909" s="103">
        <v>2841</v>
      </c>
      <c r="I909" s="101">
        <v>2</v>
      </c>
      <c r="J909" s="104">
        <f>นครพนม!F20</f>
        <v>657948.53</v>
      </c>
      <c r="K909" s="105">
        <f>นครพนม!AM20</f>
        <v>842815.08000000007</v>
      </c>
      <c r="L909" s="106">
        <f>นครพนม!AN20</f>
        <v>1129405.04</v>
      </c>
      <c r="M909" s="106">
        <f>นครพนม!AO20</f>
        <v>1117008.8400000001</v>
      </c>
      <c r="N909" s="102"/>
      <c r="O909" s="102"/>
      <c r="P909" s="102"/>
      <c r="Q909" s="94">
        <f t="shared" si="34"/>
        <v>12396.199999999953</v>
      </c>
      <c r="R909" s="95">
        <f t="shared" si="35"/>
        <v>397.53785286870823</v>
      </c>
    </row>
    <row r="910" spans="1:18" x14ac:dyDescent="0.35">
      <c r="A910" s="101">
        <v>19</v>
      </c>
      <c r="B910" s="102" t="s">
        <v>56</v>
      </c>
      <c r="C910" s="102" t="s">
        <v>536</v>
      </c>
      <c r="D910" s="102" t="s">
        <v>537</v>
      </c>
      <c r="E910" s="102" t="s">
        <v>538</v>
      </c>
      <c r="F910" s="102" t="s">
        <v>178</v>
      </c>
      <c r="G910" s="102" t="s">
        <v>1281</v>
      </c>
      <c r="H910" s="103">
        <v>4029</v>
      </c>
      <c r="I910" s="101">
        <v>3</v>
      </c>
      <c r="J910" s="104">
        <f>นครพนม!F21</f>
        <v>827096.87</v>
      </c>
      <c r="K910" s="105">
        <f>นครพนม!AM21</f>
        <v>924136.94</v>
      </c>
      <c r="L910" s="106">
        <f>นครพนม!AN21</f>
        <v>2276622.0099999998</v>
      </c>
      <c r="M910" s="106">
        <f>นครพนม!AO21</f>
        <v>1782868.93</v>
      </c>
      <c r="N910" s="102"/>
      <c r="O910" s="102"/>
      <c r="P910" s="102"/>
      <c r="Q910" s="94">
        <f t="shared" si="34"/>
        <v>493753.07999999984</v>
      </c>
      <c r="R910" s="95">
        <f t="shared" si="35"/>
        <v>565.05882601141718</v>
      </c>
    </row>
    <row r="911" spans="1:18" x14ac:dyDescent="0.35">
      <c r="A911" s="101">
        <v>20</v>
      </c>
      <c r="B911" s="102" t="s">
        <v>56</v>
      </c>
      <c r="C911" s="102" t="s">
        <v>536</v>
      </c>
      <c r="D911" s="102" t="s">
        <v>537</v>
      </c>
      <c r="E911" s="102" t="s">
        <v>538</v>
      </c>
      <c r="F911" s="102" t="s">
        <v>178</v>
      </c>
      <c r="G911" s="102" t="s">
        <v>1282</v>
      </c>
      <c r="H911" s="103">
        <v>3626</v>
      </c>
      <c r="I911" s="101">
        <v>3</v>
      </c>
      <c r="J911" s="104">
        <f>นครพนม!F22</f>
        <v>955625.68</v>
      </c>
      <c r="K911" s="105">
        <f>นครพนม!AM22</f>
        <v>888069.99000000011</v>
      </c>
      <c r="L911" s="106">
        <f>นครพนม!AN22</f>
        <v>1571369.79</v>
      </c>
      <c r="M911" s="106">
        <f>นครพนม!AO22</f>
        <v>1380841.63</v>
      </c>
      <c r="N911" s="102"/>
      <c r="O911" s="102"/>
      <c r="P911" s="102"/>
      <c r="Q911" s="94">
        <f t="shared" si="34"/>
        <v>190528.16000000015</v>
      </c>
      <c r="R911" s="95">
        <f t="shared" si="35"/>
        <v>433.36177330391615</v>
      </c>
    </row>
    <row r="912" spans="1:18" x14ac:dyDescent="0.35">
      <c r="A912" s="101">
        <v>21</v>
      </c>
      <c r="B912" s="102" t="s">
        <v>56</v>
      </c>
      <c r="C912" s="102" t="s">
        <v>536</v>
      </c>
      <c r="D912" s="102" t="s">
        <v>537</v>
      </c>
      <c r="E912" s="102" t="s">
        <v>538</v>
      </c>
      <c r="F912" s="102" t="s">
        <v>178</v>
      </c>
      <c r="G912" s="102" t="s">
        <v>1283</v>
      </c>
      <c r="H912" s="103">
        <v>2137</v>
      </c>
      <c r="I912" s="101">
        <v>2</v>
      </c>
      <c r="J912" s="104">
        <f>นครพนม!F23</f>
        <v>525364.65</v>
      </c>
      <c r="K912" s="105">
        <f>นครพนม!AM23</f>
        <v>624927.75000000012</v>
      </c>
      <c r="L912" s="106">
        <f>นครพนม!AN23</f>
        <v>1239488.1400000001</v>
      </c>
      <c r="M912" s="106">
        <f>นครพนม!AO23</f>
        <v>2003572.6800000002</v>
      </c>
      <c r="N912" s="102"/>
      <c r="O912" s="102"/>
      <c r="P912" s="102"/>
      <c r="Q912" s="94">
        <f t="shared" si="34"/>
        <v>-764084.54</v>
      </c>
      <c r="R912" s="95">
        <f t="shared" si="35"/>
        <v>580.01316799251288</v>
      </c>
    </row>
    <row r="913" spans="1:18" x14ac:dyDescent="0.35">
      <c r="A913" s="101">
        <v>22</v>
      </c>
      <c r="B913" s="102" t="s">
        <v>56</v>
      </c>
      <c r="C913" s="102" t="s">
        <v>536</v>
      </c>
      <c r="D913" s="102" t="s">
        <v>537</v>
      </c>
      <c r="E913" s="102" t="s">
        <v>538</v>
      </c>
      <c r="F913" s="102" t="s">
        <v>178</v>
      </c>
      <c r="G913" s="102" t="s">
        <v>1284</v>
      </c>
      <c r="H913" s="103">
        <v>2602</v>
      </c>
      <c r="I913" s="101">
        <v>2</v>
      </c>
      <c r="J913" s="104">
        <f>นครพนม!F24</f>
        <v>122153.42</v>
      </c>
      <c r="K913" s="105">
        <f>นครพนม!AM24</f>
        <v>211450.71000000002</v>
      </c>
      <c r="L913" s="106">
        <f>นครพนม!AN24</f>
        <v>971193.5</v>
      </c>
      <c r="M913" s="106">
        <f>นครพนม!AO24</f>
        <v>1094566.55</v>
      </c>
      <c r="N913" s="102"/>
      <c r="O913" s="102"/>
      <c r="P913" s="102"/>
      <c r="Q913" s="94">
        <f t="shared" si="34"/>
        <v>-123373.05000000005</v>
      </c>
      <c r="R913" s="95">
        <f t="shared" si="35"/>
        <v>373.24884704073787</v>
      </c>
    </row>
    <row r="914" spans="1:18" x14ac:dyDescent="0.35">
      <c r="A914" s="101">
        <v>23</v>
      </c>
      <c r="B914" s="102" t="s">
        <v>56</v>
      </c>
      <c r="C914" s="102" t="s">
        <v>536</v>
      </c>
      <c r="D914" s="102" t="s">
        <v>537</v>
      </c>
      <c r="E914" s="102" t="s">
        <v>538</v>
      </c>
      <c r="F914" s="102" t="s">
        <v>178</v>
      </c>
      <c r="G914" s="102" t="s">
        <v>1285</v>
      </c>
      <c r="H914" s="103">
        <v>6245</v>
      </c>
      <c r="I914" s="101">
        <v>5</v>
      </c>
      <c r="J914" s="104">
        <f>นครพนม!F25</f>
        <v>215235.32</v>
      </c>
      <c r="K914" s="105">
        <f>นครพนม!AM25</f>
        <v>499336.25999999995</v>
      </c>
      <c r="L914" s="106">
        <f>นครพนม!AN25</f>
        <v>1291121.98</v>
      </c>
      <c r="M914" s="106">
        <f>นครพนม!AO25</f>
        <v>1546815.4</v>
      </c>
      <c r="N914" s="102"/>
      <c r="O914" s="102"/>
      <c r="P914" s="102"/>
      <c r="Q914" s="94">
        <f t="shared" si="34"/>
        <v>-255693.41999999993</v>
      </c>
      <c r="R914" s="95">
        <f t="shared" si="35"/>
        <v>206.74491273018415</v>
      </c>
    </row>
    <row r="915" spans="1:18" x14ac:dyDescent="0.35">
      <c r="A915" s="101">
        <v>24</v>
      </c>
      <c r="B915" s="102" t="s">
        <v>56</v>
      </c>
      <c r="C915" s="102" t="s">
        <v>536</v>
      </c>
      <c r="D915" s="102" t="s">
        <v>537</v>
      </c>
      <c r="E915" s="102" t="s">
        <v>538</v>
      </c>
      <c r="F915" s="102" t="s">
        <v>178</v>
      </c>
      <c r="G915" s="102" t="s">
        <v>1286</v>
      </c>
      <c r="H915" s="103">
        <v>5141</v>
      </c>
      <c r="I915" s="101">
        <v>4</v>
      </c>
      <c r="J915" s="104">
        <f>นครพนม!F26</f>
        <v>272042.99</v>
      </c>
      <c r="K915" s="105">
        <f>นครพนม!AM26</f>
        <v>399980.69</v>
      </c>
      <c r="L915" s="106">
        <f>นครพนม!AN26</f>
        <v>1463170.97</v>
      </c>
      <c r="M915" s="106">
        <f>นครพนม!AO26</f>
        <v>1628947.46</v>
      </c>
      <c r="N915" s="102"/>
      <c r="O915" s="102"/>
      <c r="P915" s="102"/>
      <c r="Q915" s="94">
        <f t="shared" si="34"/>
        <v>-165776.49</v>
      </c>
      <c r="R915" s="95">
        <f t="shared" si="35"/>
        <v>284.60824158723983</v>
      </c>
    </row>
    <row r="916" spans="1:18" x14ac:dyDescent="0.35">
      <c r="A916" s="101">
        <v>25</v>
      </c>
      <c r="B916" s="102" t="s">
        <v>56</v>
      </c>
      <c r="C916" s="102" t="s">
        <v>536</v>
      </c>
      <c r="D916" s="102" t="s">
        <v>537</v>
      </c>
      <c r="E916" s="102" t="s">
        <v>538</v>
      </c>
      <c r="F916" s="102" t="s">
        <v>178</v>
      </c>
      <c r="G916" s="102" t="s">
        <v>1287</v>
      </c>
      <c r="H916" s="103">
        <v>2939</v>
      </c>
      <c r="I916" s="101">
        <v>2</v>
      </c>
      <c r="J916" s="104">
        <f>นครพนม!F27</f>
        <v>130557.31</v>
      </c>
      <c r="K916" s="105">
        <f>นครพนม!AM27</f>
        <v>-140512.37</v>
      </c>
      <c r="L916" s="106">
        <f>นครพนม!AN27</f>
        <v>1039655.52</v>
      </c>
      <c r="M916" s="106">
        <f>นครพนม!AO27</f>
        <v>992831.82000000007</v>
      </c>
      <c r="N916" s="102"/>
      <c r="O916" s="102"/>
      <c r="P916" s="102"/>
      <c r="Q916" s="94">
        <f t="shared" si="34"/>
        <v>46823.699999999953</v>
      </c>
      <c r="R916" s="95">
        <f t="shared" si="35"/>
        <v>353.74464783940118</v>
      </c>
    </row>
    <row r="917" spans="1:18" x14ac:dyDescent="0.35">
      <c r="A917" s="101">
        <v>26</v>
      </c>
      <c r="B917" s="102" t="s">
        <v>56</v>
      </c>
      <c r="C917" s="102" t="s">
        <v>536</v>
      </c>
      <c r="D917" s="102" t="s">
        <v>537</v>
      </c>
      <c r="E917" s="102" t="s">
        <v>538</v>
      </c>
      <c r="F917" s="102" t="s">
        <v>178</v>
      </c>
      <c r="G917" s="102" t="s">
        <v>1288</v>
      </c>
      <c r="H917" s="103">
        <v>2933</v>
      </c>
      <c r="I917" s="101">
        <v>2</v>
      </c>
      <c r="J917" s="104">
        <f>นครพนม!F28</f>
        <v>225862.75</v>
      </c>
      <c r="K917" s="105">
        <f>นครพนม!AM28</f>
        <v>352620.44</v>
      </c>
      <c r="L917" s="106">
        <f>นครพนม!AN28</f>
        <v>774972.39999999991</v>
      </c>
      <c r="M917" s="106">
        <f>นครพนม!AO28</f>
        <v>742454.59</v>
      </c>
      <c r="N917" s="102"/>
      <c r="O917" s="102"/>
      <c r="P917" s="102"/>
      <c r="Q917" s="94">
        <f t="shared" si="34"/>
        <v>32517.809999999939</v>
      </c>
      <c r="R917" s="95">
        <f t="shared" si="35"/>
        <v>264.2251619502216</v>
      </c>
    </row>
    <row r="918" spans="1:18" s="113" customFormat="1" x14ac:dyDescent="0.35">
      <c r="A918" s="107">
        <v>1</v>
      </c>
      <c r="B918" s="108" t="s">
        <v>56</v>
      </c>
      <c r="C918" s="108"/>
      <c r="D918" s="108"/>
      <c r="E918" s="108" t="s">
        <v>75</v>
      </c>
      <c r="F918" s="108"/>
      <c r="G918" s="108" t="s">
        <v>540</v>
      </c>
      <c r="H918" s="114">
        <f>SUM(H892:H917)</f>
        <v>84937</v>
      </c>
      <c r="I918" s="107"/>
      <c r="J918" s="110">
        <f>SUM(J892:J917)</f>
        <v>8131281.5199999996</v>
      </c>
      <c r="K918" s="145">
        <f>SUM(K892:K917)</f>
        <v>10782004.640000001</v>
      </c>
      <c r="L918" s="110">
        <f>SUM(L893:L917)</f>
        <v>34243996.409999996</v>
      </c>
      <c r="M918" s="110">
        <f>SUM(M893:M917)</f>
        <v>35562102.880000003</v>
      </c>
      <c r="N918" s="108">
        <v>25</v>
      </c>
      <c r="O918" s="108">
        <v>25</v>
      </c>
      <c r="P918" s="108">
        <f>N918-O918</f>
        <v>0</v>
      </c>
      <c r="Q918" s="111">
        <f t="shared" si="34"/>
        <v>-1318106.4700000063</v>
      </c>
      <c r="R918" s="112">
        <f>L918/H918</f>
        <v>403.16936564747988</v>
      </c>
    </row>
    <row r="919" spans="1:18" x14ac:dyDescent="0.35">
      <c r="A919" s="101">
        <v>1</v>
      </c>
      <c r="B919" s="102" t="s">
        <v>56</v>
      </c>
      <c r="C919" s="102" t="s">
        <v>541</v>
      </c>
      <c r="D919" s="102" t="s">
        <v>77</v>
      </c>
      <c r="E919" s="102" t="s">
        <v>542</v>
      </c>
      <c r="F919" s="102" t="s">
        <v>208</v>
      </c>
      <c r="G919" s="102" t="s">
        <v>543</v>
      </c>
      <c r="H919" s="103"/>
      <c r="I919" s="101"/>
      <c r="J919" s="104"/>
      <c r="K919" s="105"/>
      <c r="L919" s="106"/>
      <c r="M919" s="106"/>
      <c r="N919" s="102"/>
      <c r="O919" s="102"/>
      <c r="P919" s="102"/>
    </row>
    <row r="920" spans="1:18" x14ac:dyDescent="0.35">
      <c r="A920" s="101">
        <v>2</v>
      </c>
      <c r="B920" s="102" t="s">
        <v>56</v>
      </c>
      <c r="C920" s="102" t="s">
        <v>541</v>
      </c>
      <c r="D920" s="102" t="s">
        <v>77</v>
      </c>
      <c r="E920" s="102" t="s">
        <v>542</v>
      </c>
      <c r="F920" s="102" t="s">
        <v>178</v>
      </c>
      <c r="G920" s="102" t="s">
        <v>1289</v>
      </c>
      <c r="H920" s="103">
        <v>4015</v>
      </c>
      <c r="I920" s="101">
        <v>3</v>
      </c>
      <c r="J920" s="104">
        <f>นครพนม!F29</f>
        <v>342336.06</v>
      </c>
      <c r="K920" s="105">
        <f>นครพนม!AM29</f>
        <v>360736.06</v>
      </c>
      <c r="L920" s="106">
        <f>นครพนม!AN29</f>
        <v>1965006.26</v>
      </c>
      <c r="M920" s="106">
        <f>นครพนม!AO29</f>
        <v>1678316.7999999998</v>
      </c>
      <c r="N920" s="102"/>
      <c r="O920" s="102"/>
      <c r="P920" s="102"/>
      <c r="Q920" s="94">
        <f t="shared" si="34"/>
        <v>286689.4600000002</v>
      </c>
      <c r="R920" s="95">
        <f t="shared" si="35"/>
        <v>489.41625404732252</v>
      </c>
    </row>
    <row r="921" spans="1:18" x14ac:dyDescent="0.35">
      <c r="A921" s="101">
        <v>3</v>
      </c>
      <c r="B921" s="102" t="s">
        <v>56</v>
      </c>
      <c r="C921" s="102" t="s">
        <v>541</v>
      </c>
      <c r="D921" s="102" t="s">
        <v>77</v>
      </c>
      <c r="E921" s="102" t="s">
        <v>542</v>
      </c>
      <c r="F921" s="102" t="s">
        <v>178</v>
      </c>
      <c r="G921" s="102" t="s">
        <v>1290</v>
      </c>
      <c r="H921" s="103">
        <v>5032</v>
      </c>
      <c r="I921" s="101">
        <v>4</v>
      </c>
      <c r="J921" s="104">
        <f>นครพนม!F30</f>
        <v>253444.49</v>
      </c>
      <c r="K921" s="105">
        <f>นครพนม!AM30</f>
        <v>457272.96</v>
      </c>
      <c r="L921" s="106">
        <f>นครพนม!AN30</f>
        <v>1493330.9</v>
      </c>
      <c r="M921" s="106">
        <f>นครพนม!AO30</f>
        <v>1517292.49</v>
      </c>
      <c r="N921" s="102"/>
      <c r="O921" s="102"/>
      <c r="P921" s="102"/>
      <c r="Q921" s="94">
        <f t="shared" si="34"/>
        <v>-23961.590000000084</v>
      </c>
      <c r="R921" s="95">
        <f t="shared" si="35"/>
        <v>296.76687201907788</v>
      </c>
    </row>
    <row r="922" spans="1:18" x14ac:dyDescent="0.35">
      <c r="A922" s="101">
        <v>4</v>
      </c>
      <c r="B922" s="102" t="s">
        <v>56</v>
      </c>
      <c r="C922" s="102" t="s">
        <v>541</v>
      </c>
      <c r="D922" s="102" t="s">
        <v>77</v>
      </c>
      <c r="E922" s="102" t="s">
        <v>542</v>
      </c>
      <c r="F922" s="102" t="s">
        <v>178</v>
      </c>
      <c r="G922" s="102" t="s">
        <v>1291</v>
      </c>
      <c r="H922" s="103">
        <v>2960</v>
      </c>
      <c r="I922" s="101">
        <v>2</v>
      </c>
      <c r="J922" s="104">
        <f>นครพนม!F31</f>
        <v>581798.85</v>
      </c>
      <c r="K922" s="105">
        <f>นครพนม!AM31</f>
        <v>632836.4</v>
      </c>
      <c r="L922" s="106">
        <f>นครพนม!AN31</f>
        <v>1338363.18</v>
      </c>
      <c r="M922" s="106">
        <f>นครพนม!AO31</f>
        <v>1160194.0799999998</v>
      </c>
      <c r="N922" s="102"/>
      <c r="O922" s="102"/>
      <c r="P922" s="102"/>
      <c r="Q922" s="94">
        <f t="shared" si="34"/>
        <v>178169.10000000009</v>
      </c>
      <c r="R922" s="95">
        <f t="shared" si="35"/>
        <v>452.14972297297294</v>
      </c>
    </row>
    <row r="923" spans="1:18" x14ac:dyDescent="0.35">
      <c r="A923" s="101">
        <v>5</v>
      </c>
      <c r="B923" s="102" t="s">
        <v>56</v>
      </c>
      <c r="C923" s="102" t="s">
        <v>541</v>
      </c>
      <c r="D923" s="102" t="s">
        <v>77</v>
      </c>
      <c r="E923" s="102" t="s">
        <v>542</v>
      </c>
      <c r="F923" s="102" t="s">
        <v>178</v>
      </c>
      <c r="G923" s="102" t="s">
        <v>1292</v>
      </c>
      <c r="H923" s="103">
        <v>3363</v>
      </c>
      <c r="I923" s="101">
        <v>3</v>
      </c>
      <c r="J923" s="104">
        <f>นครพนม!F32</f>
        <v>253576.38</v>
      </c>
      <c r="K923" s="104">
        <f>นครพนม!AM32</f>
        <v>81959.450000000041</v>
      </c>
      <c r="L923" s="106">
        <f>นครพนม!AN32</f>
        <v>396102.76999999996</v>
      </c>
      <c r="M923" s="106">
        <f>นครพนม!AO32</f>
        <v>744342.72</v>
      </c>
      <c r="N923" s="102"/>
      <c r="O923" s="102"/>
      <c r="P923" s="102"/>
      <c r="Q923" s="94">
        <f t="shared" si="34"/>
        <v>-348239.95</v>
      </c>
      <c r="R923" s="95">
        <f t="shared" si="35"/>
        <v>117.78256616116562</v>
      </c>
    </row>
    <row r="924" spans="1:18" x14ac:dyDescent="0.35">
      <c r="A924" s="101">
        <v>6</v>
      </c>
      <c r="B924" s="102" t="s">
        <v>56</v>
      </c>
      <c r="C924" s="102" t="s">
        <v>541</v>
      </c>
      <c r="D924" s="102" t="s">
        <v>77</v>
      </c>
      <c r="E924" s="102" t="s">
        <v>542</v>
      </c>
      <c r="F924" s="102" t="s">
        <v>178</v>
      </c>
      <c r="G924" s="102" t="s">
        <v>1293</v>
      </c>
      <c r="H924" s="103">
        <v>3862</v>
      </c>
      <c r="I924" s="101">
        <v>3</v>
      </c>
      <c r="J924" s="104">
        <f>นครพนม!F33</f>
        <v>433819.9</v>
      </c>
      <c r="K924" s="105">
        <f>นครพนม!AM33</f>
        <v>485558.41000000003</v>
      </c>
      <c r="L924" s="106">
        <f>นครพนม!AN33</f>
        <v>1541000.05</v>
      </c>
      <c r="M924" s="106">
        <f>นครพนม!AO33</f>
        <v>1372544.05</v>
      </c>
      <c r="N924" s="102"/>
      <c r="O924" s="102"/>
      <c r="P924" s="102"/>
      <c r="Q924" s="94">
        <f t="shared" si="34"/>
        <v>168456</v>
      </c>
      <c r="R924" s="95">
        <f t="shared" si="35"/>
        <v>399.01606680476436</v>
      </c>
    </row>
    <row r="925" spans="1:18" x14ac:dyDescent="0.35">
      <c r="A925" s="101">
        <v>7</v>
      </c>
      <c r="B925" s="102" t="s">
        <v>56</v>
      </c>
      <c r="C925" s="102" t="s">
        <v>541</v>
      </c>
      <c r="D925" s="102" t="s">
        <v>77</v>
      </c>
      <c r="E925" s="102" t="s">
        <v>542</v>
      </c>
      <c r="F925" s="102" t="s">
        <v>178</v>
      </c>
      <c r="G925" s="102" t="s">
        <v>1294</v>
      </c>
      <c r="H925" s="103">
        <v>4449</v>
      </c>
      <c r="I925" s="101">
        <v>3</v>
      </c>
      <c r="J925" s="104">
        <f>นครพนม!F34</f>
        <v>380804.89</v>
      </c>
      <c r="K925" s="105">
        <f>นครพนม!AM34</f>
        <v>505222.7</v>
      </c>
      <c r="L925" s="106">
        <f>นครพนม!AN34</f>
        <v>1397879.71</v>
      </c>
      <c r="M925" s="106">
        <f>นครพนม!AO34</f>
        <v>1239412.1700000002</v>
      </c>
      <c r="N925" s="102"/>
      <c r="O925" s="102"/>
      <c r="P925" s="102"/>
      <c r="Q925" s="94">
        <f t="shared" si="34"/>
        <v>158467.5399999998</v>
      </c>
      <c r="R925" s="95">
        <f t="shared" si="35"/>
        <v>314.20087884917956</v>
      </c>
    </row>
    <row r="926" spans="1:18" s="159" customFormat="1" x14ac:dyDescent="0.35">
      <c r="A926" s="153">
        <v>8</v>
      </c>
      <c r="B926" s="154" t="s">
        <v>56</v>
      </c>
      <c r="C926" s="154" t="s">
        <v>541</v>
      </c>
      <c r="D926" s="154" t="s">
        <v>77</v>
      </c>
      <c r="E926" s="154" t="s">
        <v>542</v>
      </c>
      <c r="F926" s="154" t="s">
        <v>178</v>
      </c>
      <c r="G926" s="154" t="s">
        <v>1295</v>
      </c>
      <c r="H926" s="148">
        <v>2114</v>
      </c>
      <c r="I926" s="153">
        <v>2</v>
      </c>
      <c r="J926" s="155">
        <f>นครพนม!F35</f>
        <v>371414.68</v>
      </c>
      <c r="K926" s="156">
        <f>นครพนม!AM35</f>
        <v>389988.57</v>
      </c>
      <c r="L926" s="155">
        <f>นครพนม!AN35</f>
        <v>683246.51</v>
      </c>
      <c r="M926" s="155">
        <f>นครพนม!AO35</f>
        <v>614558.54</v>
      </c>
      <c r="N926" s="154"/>
      <c r="O926" s="154"/>
      <c r="P926" s="154"/>
      <c r="Q926" s="157">
        <f t="shared" si="34"/>
        <v>68687.969999999972</v>
      </c>
      <c r="R926" s="158">
        <f t="shared" si="35"/>
        <v>323.20080889309367</v>
      </c>
    </row>
    <row r="927" spans="1:18" x14ac:dyDescent="0.35">
      <c r="A927" s="101">
        <v>9</v>
      </c>
      <c r="B927" s="102" t="s">
        <v>56</v>
      </c>
      <c r="C927" s="102" t="s">
        <v>541</v>
      </c>
      <c r="D927" s="102" t="s">
        <v>77</v>
      </c>
      <c r="E927" s="102" t="s">
        <v>542</v>
      </c>
      <c r="F927" s="102" t="s">
        <v>178</v>
      </c>
      <c r="G927" s="102" t="s">
        <v>1296</v>
      </c>
      <c r="H927" s="103">
        <v>2727</v>
      </c>
      <c r="I927" s="101">
        <v>2</v>
      </c>
      <c r="J927" s="104">
        <f>นครพนม!F36</f>
        <v>372182.74</v>
      </c>
      <c r="K927" s="105">
        <f>นครพนม!AM36</f>
        <v>382790.16</v>
      </c>
      <c r="L927" s="106">
        <f>นครพนม!AN36</f>
        <v>597060.53</v>
      </c>
      <c r="M927" s="106">
        <f>นครพนม!AO36</f>
        <v>470159.00000000006</v>
      </c>
      <c r="N927" s="102"/>
      <c r="O927" s="102"/>
      <c r="P927" s="102"/>
      <c r="Q927" s="94">
        <f t="shared" si="34"/>
        <v>126901.52999999997</v>
      </c>
      <c r="R927" s="95">
        <f t="shared" si="35"/>
        <v>218.94408874220755</v>
      </c>
    </row>
    <row r="928" spans="1:18" x14ac:dyDescent="0.35">
      <c r="A928" s="101">
        <v>10</v>
      </c>
      <c r="B928" s="102" t="s">
        <v>56</v>
      </c>
      <c r="C928" s="102" t="s">
        <v>541</v>
      </c>
      <c r="D928" s="102" t="s">
        <v>77</v>
      </c>
      <c r="E928" s="102" t="s">
        <v>542</v>
      </c>
      <c r="F928" s="102" t="s">
        <v>178</v>
      </c>
      <c r="G928" s="102" t="s">
        <v>1297</v>
      </c>
      <c r="H928" s="103">
        <v>2481</v>
      </c>
      <c r="I928" s="101">
        <v>2</v>
      </c>
      <c r="J928" s="104">
        <f>นครพนม!F37</f>
        <v>250230.59</v>
      </c>
      <c r="K928" s="105">
        <f>นครพนม!AM37</f>
        <v>417697.56</v>
      </c>
      <c r="L928" s="106">
        <f>นครพนม!AN37</f>
        <v>1409829.74</v>
      </c>
      <c r="M928" s="106">
        <f>นครพนม!AO37</f>
        <v>1224124.6599999999</v>
      </c>
      <c r="N928" s="102"/>
      <c r="O928" s="102"/>
      <c r="P928" s="102"/>
      <c r="Q928" s="94">
        <f t="shared" si="34"/>
        <v>185705.08000000007</v>
      </c>
      <c r="R928" s="95">
        <f t="shared" si="35"/>
        <v>568.25060056428856</v>
      </c>
    </row>
    <row r="929" spans="1:18" s="113" customFormat="1" x14ac:dyDescent="0.35">
      <c r="A929" s="107">
        <v>2</v>
      </c>
      <c r="B929" s="108" t="s">
        <v>56</v>
      </c>
      <c r="C929" s="108"/>
      <c r="D929" s="108"/>
      <c r="E929" s="108" t="s">
        <v>75</v>
      </c>
      <c r="F929" s="108"/>
      <c r="G929" s="108" t="s">
        <v>544</v>
      </c>
      <c r="H929" s="114">
        <f>SUM(H919:H928)</f>
        <v>31003</v>
      </c>
      <c r="I929" s="107"/>
      <c r="J929" s="110">
        <f>SUM(J919:J928)</f>
        <v>3239608.58</v>
      </c>
      <c r="K929" s="145">
        <f>SUM(K919:K928)</f>
        <v>3714062.27</v>
      </c>
      <c r="L929" s="110">
        <f>SUM(L919:L928)</f>
        <v>10821819.649999999</v>
      </c>
      <c r="M929" s="110">
        <f>SUM(M919:M928)</f>
        <v>10020944.51</v>
      </c>
      <c r="N929" s="108">
        <v>9</v>
      </c>
      <c r="O929" s="108">
        <v>9</v>
      </c>
      <c r="P929" s="108">
        <f>N929-O929</f>
        <v>0</v>
      </c>
      <c r="Q929" s="111">
        <f t="shared" si="34"/>
        <v>800875.13999999873</v>
      </c>
      <c r="R929" s="112">
        <f>L929/H929</f>
        <v>349.05717672483303</v>
      </c>
    </row>
    <row r="930" spans="1:18" x14ac:dyDescent="0.35">
      <c r="A930" s="101">
        <v>1</v>
      </c>
      <c r="B930" s="102" t="s">
        <v>56</v>
      </c>
      <c r="C930" s="102" t="s">
        <v>545</v>
      </c>
      <c r="D930" s="102" t="s">
        <v>84</v>
      </c>
      <c r="E930" s="102" t="s">
        <v>546</v>
      </c>
      <c r="F930" s="102" t="s">
        <v>208</v>
      </c>
      <c r="G930" s="102" t="s">
        <v>547</v>
      </c>
      <c r="H930" s="103"/>
      <c r="I930" s="101"/>
      <c r="J930" s="104"/>
      <c r="K930" s="105"/>
      <c r="L930" s="106"/>
      <c r="M930" s="106"/>
      <c r="N930" s="102"/>
      <c r="O930" s="102"/>
      <c r="P930" s="102"/>
    </row>
    <row r="931" spans="1:18" x14ac:dyDescent="0.35">
      <c r="A931" s="101">
        <v>2</v>
      </c>
      <c r="B931" s="102" t="s">
        <v>56</v>
      </c>
      <c r="C931" s="102" t="s">
        <v>545</v>
      </c>
      <c r="D931" s="102" t="s">
        <v>84</v>
      </c>
      <c r="E931" s="102" t="s">
        <v>546</v>
      </c>
      <c r="F931" s="102" t="s">
        <v>178</v>
      </c>
      <c r="G931" s="102" t="s">
        <v>1298</v>
      </c>
      <c r="H931" s="103">
        <v>3561</v>
      </c>
      <c r="I931" s="101">
        <v>3</v>
      </c>
      <c r="J931" s="104">
        <f>นครพนม!F38</f>
        <v>281745.24</v>
      </c>
      <c r="K931" s="105">
        <f>นครพนม!AM38</f>
        <v>365050.09</v>
      </c>
      <c r="L931" s="106">
        <f>นครพนม!AN38</f>
        <v>1134084.22</v>
      </c>
      <c r="M931" s="106">
        <f>นครพนม!AO38</f>
        <v>1030725.76</v>
      </c>
      <c r="N931" s="102"/>
      <c r="O931" s="102"/>
      <c r="P931" s="102"/>
      <c r="Q931" s="94">
        <f t="shared" si="34"/>
        <v>103358.45999999996</v>
      </c>
      <c r="R931" s="95">
        <f t="shared" si="35"/>
        <v>318.4735242909295</v>
      </c>
    </row>
    <row r="932" spans="1:18" x14ac:dyDescent="0.35">
      <c r="A932" s="101">
        <v>3</v>
      </c>
      <c r="B932" s="102" t="s">
        <v>56</v>
      </c>
      <c r="C932" s="102" t="s">
        <v>545</v>
      </c>
      <c r="D932" s="102" t="s">
        <v>84</v>
      </c>
      <c r="E932" s="102" t="s">
        <v>546</v>
      </c>
      <c r="F932" s="102" t="s">
        <v>178</v>
      </c>
      <c r="G932" s="102" t="s">
        <v>1299</v>
      </c>
      <c r="H932" s="103">
        <v>4235</v>
      </c>
      <c r="I932" s="101">
        <v>3</v>
      </c>
      <c r="J932" s="104">
        <f>นครพนม!F39</f>
        <v>441034.81</v>
      </c>
      <c r="K932" s="105">
        <f>นครพนม!AM39</f>
        <v>370300.25</v>
      </c>
      <c r="L932" s="106">
        <f>นครพนม!AN39</f>
        <v>1220002.73</v>
      </c>
      <c r="M932" s="106">
        <f>นครพนม!AO39</f>
        <v>990380.85</v>
      </c>
      <c r="N932" s="102"/>
      <c r="O932" s="102"/>
      <c r="P932" s="102"/>
      <c r="Q932" s="94">
        <f t="shared" si="34"/>
        <v>229621.88</v>
      </c>
      <c r="R932" s="95">
        <f t="shared" si="35"/>
        <v>288.0762054309327</v>
      </c>
    </row>
    <row r="933" spans="1:18" x14ac:dyDescent="0.35">
      <c r="A933" s="101">
        <v>4</v>
      </c>
      <c r="B933" s="102" t="s">
        <v>56</v>
      </c>
      <c r="C933" s="102" t="s">
        <v>545</v>
      </c>
      <c r="D933" s="102" t="s">
        <v>84</v>
      </c>
      <c r="E933" s="102" t="s">
        <v>546</v>
      </c>
      <c r="F933" s="102" t="s">
        <v>178</v>
      </c>
      <c r="G933" s="102" t="s">
        <v>1300</v>
      </c>
      <c r="H933" s="103">
        <v>1123</v>
      </c>
      <c r="I933" s="101">
        <v>1</v>
      </c>
      <c r="J933" s="104">
        <f>นครพนม!F40</f>
        <v>626207.12</v>
      </c>
      <c r="K933" s="105">
        <f>นครพนม!AM40</f>
        <v>753091.51</v>
      </c>
      <c r="L933" s="106">
        <f>นครพนม!AN40</f>
        <v>1215327.71</v>
      </c>
      <c r="M933" s="106">
        <f>นครพนม!AO40</f>
        <v>1087742.73</v>
      </c>
      <c r="N933" s="102"/>
      <c r="O933" s="102"/>
      <c r="P933" s="102"/>
      <c r="Q933" s="94">
        <f t="shared" si="34"/>
        <v>127584.97999999998</v>
      </c>
      <c r="R933" s="95">
        <f t="shared" si="35"/>
        <v>1082.2152359750667</v>
      </c>
    </row>
    <row r="934" spans="1:18" x14ac:dyDescent="0.35">
      <c r="A934" s="101">
        <v>5</v>
      </c>
      <c r="B934" s="102" t="s">
        <v>56</v>
      </c>
      <c r="C934" s="102" t="s">
        <v>545</v>
      </c>
      <c r="D934" s="102" t="s">
        <v>84</v>
      </c>
      <c r="E934" s="102" t="s">
        <v>546</v>
      </c>
      <c r="F934" s="102" t="s">
        <v>178</v>
      </c>
      <c r="G934" s="102" t="s">
        <v>1301</v>
      </c>
      <c r="H934" s="103">
        <v>1984</v>
      </c>
      <c r="I934" s="101">
        <v>2</v>
      </c>
      <c r="J934" s="104">
        <f>นครพนม!F41</f>
        <v>169821.04</v>
      </c>
      <c r="K934" s="105">
        <f>นครพนม!AM41</f>
        <v>-336183.12</v>
      </c>
      <c r="L934" s="106">
        <f>นครพนม!AN41</f>
        <v>1093805.82</v>
      </c>
      <c r="M934" s="106">
        <f>นครพนม!AO41</f>
        <v>1001569.36</v>
      </c>
      <c r="N934" s="102"/>
      <c r="O934" s="102"/>
      <c r="P934" s="102"/>
      <c r="Q934" s="94">
        <f t="shared" si="34"/>
        <v>92236.460000000079</v>
      </c>
      <c r="R934" s="95">
        <f t="shared" si="35"/>
        <v>551.31341733870966</v>
      </c>
    </row>
    <row r="935" spans="1:18" x14ac:dyDescent="0.35">
      <c r="A935" s="101">
        <v>6</v>
      </c>
      <c r="B935" s="102" t="s">
        <v>56</v>
      </c>
      <c r="C935" s="102" t="s">
        <v>545</v>
      </c>
      <c r="D935" s="102" t="s">
        <v>84</v>
      </c>
      <c r="E935" s="102" t="s">
        <v>546</v>
      </c>
      <c r="F935" s="102" t="s">
        <v>178</v>
      </c>
      <c r="G935" s="102" t="s">
        <v>1302</v>
      </c>
      <c r="H935" s="103">
        <v>2515</v>
      </c>
      <c r="I935" s="101">
        <v>2</v>
      </c>
      <c r="J935" s="104">
        <f>นครพนม!F42</f>
        <v>253818.81</v>
      </c>
      <c r="K935" s="105">
        <f>นครพนม!AM42</f>
        <v>910639.02</v>
      </c>
      <c r="L935" s="106">
        <f>นครพนม!AN42</f>
        <v>1531814.42</v>
      </c>
      <c r="M935" s="106">
        <f>นครพนม!AO42</f>
        <v>1256285.71</v>
      </c>
      <c r="N935" s="102"/>
      <c r="O935" s="102"/>
      <c r="P935" s="102"/>
      <c r="Q935" s="94">
        <f t="shared" si="34"/>
        <v>275528.70999999996</v>
      </c>
      <c r="R935" s="95">
        <f t="shared" si="35"/>
        <v>609.07133996023856</v>
      </c>
    </row>
    <row r="936" spans="1:18" x14ac:dyDescent="0.35">
      <c r="A936" s="101">
        <v>7</v>
      </c>
      <c r="B936" s="102" t="s">
        <v>56</v>
      </c>
      <c r="C936" s="102" t="s">
        <v>545</v>
      </c>
      <c r="D936" s="102" t="s">
        <v>84</v>
      </c>
      <c r="E936" s="102" t="s">
        <v>546</v>
      </c>
      <c r="F936" s="102" t="s">
        <v>178</v>
      </c>
      <c r="G936" s="102" t="s">
        <v>1303</v>
      </c>
      <c r="H936" s="103">
        <v>2195</v>
      </c>
      <c r="I936" s="101">
        <v>2</v>
      </c>
      <c r="J936" s="104">
        <f>นครพนม!F43</f>
        <v>280120.78999999998</v>
      </c>
      <c r="K936" s="105">
        <f>นครพนม!AM43</f>
        <v>1065621.9200000002</v>
      </c>
      <c r="L936" s="106">
        <f>นครพนม!AN43</f>
        <v>1412620.52</v>
      </c>
      <c r="M936" s="106">
        <f>นครพนม!AO43</f>
        <v>1312494.0199999998</v>
      </c>
      <c r="N936" s="102"/>
      <c r="O936" s="102"/>
      <c r="P936" s="102"/>
      <c r="Q936" s="94">
        <f t="shared" si="34"/>
        <v>100126.50000000023</v>
      </c>
      <c r="R936" s="95">
        <f t="shared" si="35"/>
        <v>643.56287927107064</v>
      </c>
    </row>
    <row r="937" spans="1:18" x14ac:dyDescent="0.35">
      <c r="A937" s="101">
        <v>8</v>
      </c>
      <c r="B937" s="102" t="s">
        <v>56</v>
      </c>
      <c r="C937" s="102" t="s">
        <v>545</v>
      </c>
      <c r="D937" s="102" t="s">
        <v>84</v>
      </c>
      <c r="E937" s="102" t="s">
        <v>546</v>
      </c>
      <c r="F937" s="102" t="s">
        <v>178</v>
      </c>
      <c r="G937" s="102" t="s">
        <v>1304</v>
      </c>
      <c r="H937" s="103">
        <v>2113</v>
      </c>
      <c r="I937" s="101">
        <v>2</v>
      </c>
      <c r="J937" s="104">
        <f>นครพนม!F44</f>
        <v>398870.01</v>
      </c>
      <c r="K937" s="105">
        <f>นครพนม!AM44</f>
        <v>587198.04</v>
      </c>
      <c r="L937" s="106">
        <f>นครพนม!AN44</f>
        <v>507491.57</v>
      </c>
      <c r="M937" s="106">
        <f>นครพนม!AO44</f>
        <v>307900.21000000002</v>
      </c>
      <c r="N937" s="102"/>
      <c r="O937" s="102"/>
      <c r="P937" s="102"/>
      <c r="Q937" s="94">
        <f t="shared" si="34"/>
        <v>199591.36</v>
      </c>
      <c r="R937" s="95">
        <f t="shared" si="35"/>
        <v>240.17584950307619</v>
      </c>
    </row>
    <row r="938" spans="1:18" x14ac:dyDescent="0.35">
      <c r="A938" s="101">
        <v>9</v>
      </c>
      <c r="B938" s="102" t="s">
        <v>56</v>
      </c>
      <c r="C938" s="102" t="s">
        <v>545</v>
      </c>
      <c r="D938" s="102" t="s">
        <v>84</v>
      </c>
      <c r="E938" s="102" t="s">
        <v>546</v>
      </c>
      <c r="F938" s="102" t="s">
        <v>178</v>
      </c>
      <c r="G938" s="102" t="s">
        <v>1305</v>
      </c>
      <c r="H938" s="103">
        <v>2880</v>
      </c>
      <c r="I938" s="101">
        <v>2</v>
      </c>
      <c r="J938" s="104">
        <f>นครพนม!F45</f>
        <v>506186.3</v>
      </c>
      <c r="K938" s="105">
        <f>นครพนม!AM45</f>
        <v>591709.57999999996</v>
      </c>
      <c r="L938" s="106">
        <f>นครพนม!AN45</f>
        <v>1470457.54</v>
      </c>
      <c r="M938" s="106">
        <f>นครพนม!AO45</f>
        <v>1170302.22</v>
      </c>
      <c r="N938" s="102"/>
      <c r="O938" s="102"/>
      <c r="P938" s="102"/>
      <c r="Q938" s="94">
        <f t="shared" si="34"/>
        <v>300155.32000000007</v>
      </c>
      <c r="R938" s="95">
        <f t="shared" si="35"/>
        <v>510.57553472222224</v>
      </c>
    </row>
    <row r="939" spans="1:18" x14ac:dyDescent="0.35">
      <c r="A939" s="101">
        <v>10</v>
      </c>
      <c r="B939" s="102" t="s">
        <v>56</v>
      </c>
      <c r="C939" s="102" t="s">
        <v>545</v>
      </c>
      <c r="D939" s="102" t="s">
        <v>84</v>
      </c>
      <c r="E939" s="102" t="s">
        <v>546</v>
      </c>
      <c r="F939" s="102" t="s">
        <v>178</v>
      </c>
      <c r="G939" s="102" t="s">
        <v>1306</v>
      </c>
      <c r="H939" s="103">
        <v>2008</v>
      </c>
      <c r="I939" s="101">
        <v>2</v>
      </c>
      <c r="J939" s="104">
        <f>นครพนม!F46</f>
        <v>246400.26</v>
      </c>
      <c r="K939" s="105">
        <f>นครพนม!AM46</f>
        <v>377899.18</v>
      </c>
      <c r="L939" s="106">
        <f>นครพนม!AN46</f>
        <v>1010991.53</v>
      </c>
      <c r="M939" s="106">
        <f>นครพนม!AO46</f>
        <v>872480.71</v>
      </c>
      <c r="N939" s="102"/>
      <c r="O939" s="102"/>
      <c r="P939" s="102"/>
      <c r="Q939" s="94">
        <f t="shared" si="34"/>
        <v>138510.82000000007</v>
      </c>
      <c r="R939" s="95">
        <f t="shared" si="35"/>
        <v>503.48183764940239</v>
      </c>
    </row>
    <row r="940" spans="1:18" x14ac:dyDescent="0.35">
      <c r="A940" s="101">
        <v>11</v>
      </c>
      <c r="B940" s="102" t="s">
        <v>56</v>
      </c>
      <c r="C940" s="102" t="s">
        <v>545</v>
      </c>
      <c r="D940" s="102" t="s">
        <v>84</v>
      </c>
      <c r="E940" s="102" t="s">
        <v>546</v>
      </c>
      <c r="F940" s="102" t="s">
        <v>178</v>
      </c>
      <c r="G940" s="102" t="s">
        <v>1307</v>
      </c>
      <c r="H940" s="103">
        <v>1706</v>
      </c>
      <c r="I940" s="101">
        <v>2</v>
      </c>
      <c r="J940" s="104">
        <f>นครพนม!F47</f>
        <v>330877.03000000003</v>
      </c>
      <c r="K940" s="105">
        <f>นครพนม!AM47</f>
        <v>222876.83000000002</v>
      </c>
      <c r="L940" s="106">
        <f>นครพนม!AN47</f>
        <v>1002601.75</v>
      </c>
      <c r="M940" s="106">
        <f>นครพนม!AO47</f>
        <v>760331.1</v>
      </c>
      <c r="N940" s="102"/>
      <c r="O940" s="102"/>
      <c r="P940" s="102"/>
      <c r="Q940" s="94">
        <f t="shared" si="34"/>
        <v>242270.65000000002</v>
      </c>
      <c r="R940" s="95">
        <f t="shared" si="35"/>
        <v>587.69152989449003</v>
      </c>
    </row>
    <row r="941" spans="1:18" x14ac:dyDescent="0.35">
      <c r="A941" s="101">
        <v>12</v>
      </c>
      <c r="B941" s="102" t="s">
        <v>56</v>
      </c>
      <c r="C941" s="102" t="s">
        <v>545</v>
      </c>
      <c r="D941" s="102" t="s">
        <v>84</v>
      </c>
      <c r="E941" s="102" t="s">
        <v>546</v>
      </c>
      <c r="F941" s="102" t="s">
        <v>178</v>
      </c>
      <c r="G941" s="102" t="s">
        <v>1308</v>
      </c>
      <c r="H941" s="103">
        <v>1846</v>
      </c>
      <c r="I941" s="101">
        <v>2</v>
      </c>
      <c r="J941" s="104">
        <f>นครพนม!F48</f>
        <v>100690.59</v>
      </c>
      <c r="K941" s="105">
        <f>นครพนม!AM48</f>
        <v>294926.26</v>
      </c>
      <c r="L941" s="106">
        <f>นครพนม!AN48</f>
        <v>900505.66999999993</v>
      </c>
      <c r="M941" s="106">
        <f>นครพนม!AO48</f>
        <v>834755.02999999991</v>
      </c>
      <c r="N941" s="102"/>
      <c r="O941" s="102"/>
      <c r="P941" s="102"/>
      <c r="Q941" s="94">
        <f t="shared" si="34"/>
        <v>65750.640000000014</v>
      </c>
      <c r="R941" s="95">
        <f t="shared" si="35"/>
        <v>487.81455579631631</v>
      </c>
    </row>
    <row r="942" spans="1:18" x14ac:dyDescent="0.35">
      <c r="A942" s="101">
        <v>13</v>
      </c>
      <c r="B942" s="102" t="s">
        <v>56</v>
      </c>
      <c r="C942" s="102" t="s">
        <v>545</v>
      </c>
      <c r="D942" s="102" t="s">
        <v>84</v>
      </c>
      <c r="E942" s="102" t="s">
        <v>546</v>
      </c>
      <c r="F942" s="102" t="s">
        <v>178</v>
      </c>
      <c r="G942" s="102" t="s">
        <v>1309</v>
      </c>
      <c r="H942" s="103">
        <v>2707</v>
      </c>
      <c r="I942" s="101">
        <v>2</v>
      </c>
      <c r="J942" s="104">
        <f>นครพนม!F49</f>
        <v>489366.8</v>
      </c>
      <c r="K942" s="105">
        <f>นครพนม!AM49</f>
        <v>497219.01</v>
      </c>
      <c r="L942" s="106">
        <f>นครพนม!AN49</f>
        <v>1279263.7</v>
      </c>
      <c r="M942" s="106">
        <f>นครพนม!AO49</f>
        <v>1231922.6299999999</v>
      </c>
      <c r="N942" s="102"/>
      <c r="O942" s="102"/>
      <c r="P942" s="102"/>
      <c r="Q942" s="94">
        <f t="shared" si="34"/>
        <v>47341.070000000065</v>
      </c>
      <c r="R942" s="95">
        <f t="shared" si="35"/>
        <v>472.57617288511267</v>
      </c>
    </row>
    <row r="943" spans="1:18" x14ac:dyDescent="0.35">
      <c r="A943" s="101">
        <v>14</v>
      </c>
      <c r="B943" s="102" t="s">
        <v>56</v>
      </c>
      <c r="C943" s="102" t="s">
        <v>545</v>
      </c>
      <c r="D943" s="102" t="s">
        <v>84</v>
      </c>
      <c r="E943" s="102" t="s">
        <v>546</v>
      </c>
      <c r="F943" s="102" t="s">
        <v>178</v>
      </c>
      <c r="G943" s="102" t="s">
        <v>1310</v>
      </c>
      <c r="H943" s="103">
        <v>2688</v>
      </c>
      <c r="I943" s="101">
        <v>2</v>
      </c>
      <c r="J943" s="104">
        <f>นครพนม!F50</f>
        <v>283919.21999999997</v>
      </c>
      <c r="K943" s="105">
        <f>นครพนม!AM50</f>
        <v>918847.16</v>
      </c>
      <c r="L943" s="106">
        <f>นครพนม!AN50</f>
        <v>1269511.76</v>
      </c>
      <c r="M943" s="106">
        <f>นครพนม!AO50</f>
        <v>1192275.6100000001</v>
      </c>
      <c r="N943" s="102"/>
      <c r="O943" s="102"/>
      <c r="P943" s="102"/>
      <c r="Q943" s="94">
        <f t="shared" si="34"/>
        <v>77236.149999999907</v>
      </c>
      <c r="R943" s="95">
        <f t="shared" si="35"/>
        <v>472.28860119047619</v>
      </c>
    </row>
    <row r="944" spans="1:18" x14ac:dyDescent="0.35">
      <c r="A944" s="101">
        <v>15</v>
      </c>
      <c r="B944" s="102" t="s">
        <v>56</v>
      </c>
      <c r="C944" s="102" t="s">
        <v>545</v>
      </c>
      <c r="D944" s="102" t="s">
        <v>84</v>
      </c>
      <c r="E944" s="102" t="s">
        <v>546</v>
      </c>
      <c r="F944" s="102" t="s">
        <v>178</v>
      </c>
      <c r="G944" s="102" t="s">
        <v>1311</v>
      </c>
      <c r="H944" s="103">
        <v>2663</v>
      </c>
      <c r="I944" s="101">
        <v>2</v>
      </c>
      <c r="J944" s="104">
        <f>นครพนม!F51</f>
        <v>711831.6</v>
      </c>
      <c r="K944" s="105">
        <f>นครพนม!AM51</f>
        <v>856649.94</v>
      </c>
      <c r="L944" s="106">
        <f>นครพนม!AN51</f>
        <v>1485390.12</v>
      </c>
      <c r="M944" s="106">
        <f>นครพนม!AO51</f>
        <v>1352640.13</v>
      </c>
      <c r="N944" s="102"/>
      <c r="O944" s="102"/>
      <c r="P944" s="102"/>
      <c r="Q944" s="94">
        <f t="shared" si="34"/>
        <v>132749.99000000022</v>
      </c>
      <c r="R944" s="95">
        <f t="shared" si="35"/>
        <v>557.78825384904246</v>
      </c>
    </row>
    <row r="945" spans="1:18" x14ac:dyDescent="0.35">
      <c r="A945" s="101">
        <v>16</v>
      </c>
      <c r="B945" s="102" t="s">
        <v>56</v>
      </c>
      <c r="C945" s="102" t="s">
        <v>545</v>
      </c>
      <c r="D945" s="102" t="s">
        <v>84</v>
      </c>
      <c r="E945" s="102" t="s">
        <v>546</v>
      </c>
      <c r="F945" s="102" t="s">
        <v>178</v>
      </c>
      <c r="G945" s="102" t="s">
        <v>1312</v>
      </c>
      <c r="H945" s="103">
        <v>1880</v>
      </c>
      <c r="I945" s="101">
        <v>2</v>
      </c>
      <c r="J945" s="104">
        <f>นครพนม!F52</f>
        <v>628465.49</v>
      </c>
      <c r="K945" s="105">
        <f>นครพนม!AM52</f>
        <v>668824.22</v>
      </c>
      <c r="L945" s="106">
        <f>นครพนม!AN52</f>
        <v>509138.1</v>
      </c>
      <c r="M945" s="106">
        <f>นครพนม!AO52</f>
        <v>289114.83999999997</v>
      </c>
      <c r="N945" s="102"/>
      <c r="O945" s="102"/>
      <c r="P945" s="102"/>
      <c r="Q945" s="94">
        <f t="shared" si="34"/>
        <v>220023.26</v>
      </c>
      <c r="R945" s="95">
        <f t="shared" si="35"/>
        <v>270.81813829787234</v>
      </c>
    </row>
    <row r="946" spans="1:18" x14ac:dyDescent="0.35">
      <c r="A946" s="115">
        <v>17</v>
      </c>
      <c r="B946" s="116" t="s">
        <v>56</v>
      </c>
      <c r="C946" s="116" t="s">
        <v>545</v>
      </c>
      <c r="D946" s="116" t="s">
        <v>84</v>
      </c>
      <c r="E946" s="116" t="s">
        <v>546</v>
      </c>
      <c r="F946" s="116" t="s">
        <v>178</v>
      </c>
      <c r="G946" s="116" t="s">
        <v>1313</v>
      </c>
      <c r="H946" s="117">
        <v>2375</v>
      </c>
      <c r="I946" s="115">
        <v>2</v>
      </c>
      <c r="J946" s="104">
        <f>นครพนม!F53</f>
        <v>64726.7</v>
      </c>
      <c r="K946" s="105">
        <f>นครพนม!AM53</f>
        <v>131951.13</v>
      </c>
      <c r="L946" s="106">
        <f>นครพนม!AN53</f>
        <v>908840.6</v>
      </c>
      <c r="M946" s="106">
        <f>นครพนม!AO53</f>
        <v>1060353.8700000001</v>
      </c>
      <c r="N946" s="102"/>
      <c r="O946" s="102"/>
      <c r="P946" s="102"/>
      <c r="Q946" s="94">
        <f t="shared" si="34"/>
        <v>-151513.27000000014</v>
      </c>
      <c r="R946" s="95">
        <f t="shared" si="35"/>
        <v>382.66972631578949</v>
      </c>
    </row>
    <row r="947" spans="1:18" x14ac:dyDescent="0.35">
      <c r="A947" s="115">
        <v>18</v>
      </c>
      <c r="B947" s="116" t="s">
        <v>56</v>
      </c>
      <c r="C947" s="116" t="s">
        <v>545</v>
      </c>
      <c r="D947" s="116" t="s">
        <v>84</v>
      </c>
      <c r="E947" s="116" t="s">
        <v>546</v>
      </c>
      <c r="F947" s="116" t="s">
        <v>178</v>
      </c>
      <c r="G947" s="116" t="s">
        <v>1314</v>
      </c>
      <c r="H947" s="117">
        <v>1804</v>
      </c>
      <c r="I947" s="115">
        <v>2</v>
      </c>
      <c r="J947" s="104">
        <f>นครพนม!F54</f>
        <v>61785.52</v>
      </c>
      <c r="K947" s="105">
        <f>นครพนม!AM54</f>
        <v>24983.179999999993</v>
      </c>
      <c r="L947" s="106">
        <f>นครพนม!AN54</f>
        <v>949401.95</v>
      </c>
      <c r="M947" s="106">
        <f>นครพนม!AO54</f>
        <v>893659.74</v>
      </c>
      <c r="N947" s="102"/>
      <c r="O947" s="102"/>
      <c r="P947" s="102"/>
      <c r="Q947" s="94">
        <f t="shared" si="34"/>
        <v>55742.209999999963</v>
      </c>
      <c r="R947" s="95">
        <f t="shared" si="35"/>
        <v>526.27602549889127</v>
      </c>
    </row>
    <row r="948" spans="1:18" s="113" customFormat="1" x14ac:dyDescent="0.35">
      <c r="A948" s="107">
        <v>3</v>
      </c>
      <c r="B948" s="108" t="s">
        <v>56</v>
      </c>
      <c r="C948" s="108"/>
      <c r="D948" s="108"/>
      <c r="E948" s="108" t="s">
        <v>75</v>
      </c>
      <c r="F948" s="108"/>
      <c r="G948" s="108" t="s">
        <v>548</v>
      </c>
      <c r="H948" s="114">
        <f>SUM(H930:H947)</f>
        <v>40283</v>
      </c>
      <c r="I948" s="107"/>
      <c r="J948" s="110">
        <f>SUM(J930:J947)</f>
        <v>5875867.3299999991</v>
      </c>
      <c r="K948" s="110">
        <f>SUM(K930:K947)</f>
        <v>8301604.1999999993</v>
      </c>
      <c r="L948" s="110">
        <f>SUM(L930:L947)</f>
        <v>18901249.710000001</v>
      </c>
      <c r="M948" s="110">
        <f>SUM(M930:M947)</f>
        <v>16644934.519999998</v>
      </c>
      <c r="N948" s="108">
        <v>17</v>
      </c>
      <c r="O948" s="108">
        <v>17</v>
      </c>
      <c r="P948" s="108">
        <f>N948-O948</f>
        <v>0</v>
      </c>
      <c r="Q948" s="111">
        <f t="shared" si="34"/>
        <v>2256315.1900000032</v>
      </c>
      <c r="R948" s="112">
        <f>L948/H948</f>
        <v>469.2115708859817</v>
      </c>
    </row>
    <row r="949" spans="1:18" x14ac:dyDescent="0.35">
      <c r="A949" s="101">
        <v>1</v>
      </c>
      <c r="B949" s="102" t="s">
        <v>56</v>
      </c>
      <c r="C949" s="102" t="s">
        <v>549</v>
      </c>
      <c r="D949" s="102" t="s">
        <v>91</v>
      </c>
      <c r="E949" s="102" t="s">
        <v>550</v>
      </c>
      <c r="F949" s="102" t="s">
        <v>208</v>
      </c>
      <c r="G949" s="102" t="s">
        <v>551</v>
      </c>
      <c r="H949" s="103"/>
      <c r="I949" s="101"/>
      <c r="J949" s="104"/>
      <c r="K949" s="105"/>
      <c r="L949" s="106"/>
      <c r="M949" s="106"/>
      <c r="N949" s="102"/>
      <c r="O949" s="102"/>
      <c r="P949" s="102"/>
    </row>
    <row r="950" spans="1:18" x14ac:dyDescent="0.35">
      <c r="A950" s="101">
        <v>2</v>
      </c>
      <c r="B950" s="102" t="s">
        <v>56</v>
      </c>
      <c r="C950" s="102" t="s">
        <v>549</v>
      </c>
      <c r="D950" s="102" t="s">
        <v>91</v>
      </c>
      <c r="E950" s="102" t="s">
        <v>550</v>
      </c>
      <c r="F950" s="102" t="s">
        <v>178</v>
      </c>
      <c r="G950" s="102" t="s">
        <v>1315</v>
      </c>
      <c r="H950" s="103">
        <v>2423</v>
      </c>
      <c r="I950" s="101">
        <v>2</v>
      </c>
      <c r="J950" s="104">
        <f>นครพนม!F55</f>
        <v>724581.26</v>
      </c>
      <c r="K950" s="105">
        <f>นครพนม!AM55</f>
        <v>732329.67</v>
      </c>
      <c r="L950" s="106">
        <f>นครพนม!AN55</f>
        <v>1785660.7799999998</v>
      </c>
      <c r="M950" s="106">
        <f>นครพนม!AO55</f>
        <v>1313501.6500000001</v>
      </c>
      <c r="N950" s="102"/>
      <c r="O950" s="102"/>
      <c r="P950" s="102"/>
      <c r="Q950" s="94">
        <f t="shared" si="34"/>
        <v>472159.12999999966</v>
      </c>
      <c r="R950" s="95">
        <f t="shared" si="35"/>
        <v>736.96276516714806</v>
      </c>
    </row>
    <row r="951" spans="1:18" x14ac:dyDescent="0.35">
      <c r="A951" s="101">
        <v>3</v>
      </c>
      <c r="B951" s="102" t="s">
        <v>56</v>
      </c>
      <c r="C951" s="102" t="s">
        <v>549</v>
      </c>
      <c r="D951" s="102" t="s">
        <v>91</v>
      </c>
      <c r="E951" s="102" t="s">
        <v>550</v>
      </c>
      <c r="F951" s="102" t="s">
        <v>178</v>
      </c>
      <c r="G951" s="102" t="s">
        <v>1316</v>
      </c>
      <c r="H951" s="103">
        <v>1424</v>
      </c>
      <c r="I951" s="101">
        <v>1</v>
      </c>
      <c r="J951" s="104">
        <f>นครพนม!F56</f>
        <v>362572.43</v>
      </c>
      <c r="K951" s="105">
        <f>นครพนม!AM56</f>
        <v>402944.69</v>
      </c>
      <c r="L951" s="106">
        <f>นครพนม!AN56</f>
        <v>855209.66</v>
      </c>
      <c r="M951" s="106">
        <f>นครพนม!AO56</f>
        <v>755838.20000000007</v>
      </c>
      <c r="N951" s="102"/>
      <c r="O951" s="102"/>
      <c r="P951" s="102"/>
      <c r="Q951" s="94">
        <f t="shared" si="34"/>
        <v>99371.459999999963</v>
      </c>
      <c r="R951" s="95">
        <f t="shared" si="35"/>
        <v>600.56858146067418</v>
      </c>
    </row>
    <row r="952" spans="1:18" x14ac:dyDescent="0.35">
      <c r="A952" s="101">
        <v>4</v>
      </c>
      <c r="B952" s="102" t="s">
        <v>56</v>
      </c>
      <c r="C952" s="102" t="s">
        <v>549</v>
      </c>
      <c r="D952" s="102" t="s">
        <v>91</v>
      </c>
      <c r="E952" s="102" t="s">
        <v>550</v>
      </c>
      <c r="F952" s="102" t="s">
        <v>178</v>
      </c>
      <c r="G952" s="102" t="s">
        <v>1317</v>
      </c>
      <c r="H952" s="103">
        <v>1355</v>
      </c>
      <c r="I952" s="101">
        <v>1</v>
      </c>
      <c r="J952" s="104">
        <f>นครพนม!F57</f>
        <v>229649.06</v>
      </c>
      <c r="K952" s="105">
        <f>นครพนม!AM57</f>
        <v>256443.41</v>
      </c>
      <c r="L952" s="106">
        <f>นครพนม!AN57</f>
        <v>708874.90999999992</v>
      </c>
      <c r="M952" s="106">
        <f>นครพนม!AO57</f>
        <v>781198.09000000008</v>
      </c>
      <c r="N952" s="102"/>
      <c r="O952" s="102"/>
      <c r="P952" s="102"/>
      <c r="Q952" s="94">
        <f t="shared" si="34"/>
        <v>-72323.180000000168</v>
      </c>
      <c r="R952" s="95">
        <f t="shared" si="35"/>
        <v>523.15491512915128</v>
      </c>
    </row>
    <row r="953" spans="1:18" x14ac:dyDescent="0.35">
      <c r="A953" s="101">
        <v>5</v>
      </c>
      <c r="B953" s="102" t="s">
        <v>56</v>
      </c>
      <c r="C953" s="102" t="s">
        <v>549</v>
      </c>
      <c r="D953" s="102" t="s">
        <v>91</v>
      </c>
      <c r="E953" s="102" t="s">
        <v>550</v>
      </c>
      <c r="F953" s="102" t="s">
        <v>178</v>
      </c>
      <c r="G953" s="102" t="s">
        <v>1318</v>
      </c>
      <c r="H953" s="103">
        <v>2385</v>
      </c>
      <c r="I953" s="101">
        <v>2</v>
      </c>
      <c r="J953" s="104">
        <f>นครพนม!F58</f>
        <v>519979.41</v>
      </c>
      <c r="K953" s="105">
        <f>นครพนม!AM58</f>
        <v>566278.90999999992</v>
      </c>
      <c r="L953" s="106">
        <f>นครพนม!AN58</f>
        <v>1227248.8799999999</v>
      </c>
      <c r="M953" s="106">
        <f>นครพนม!AO58</f>
        <v>1168255.8</v>
      </c>
      <c r="N953" s="102"/>
      <c r="O953" s="102"/>
      <c r="P953" s="102"/>
      <c r="Q953" s="94">
        <f t="shared" si="34"/>
        <v>58993.079999999842</v>
      </c>
      <c r="R953" s="95">
        <f t="shared" si="35"/>
        <v>514.56976100628924</v>
      </c>
    </row>
    <row r="954" spans="1:18" x14ac:dyDescent="0.35">
      <c r="A954" s="101">
        <v>6</v>
      </c>
      <c r="B954" s="102" t="s">
        <v>56</v>
      </c>
      <c r="C954" s="102" t="s">
        <v>549</v>
      </c>
      <c r="D954" s="102" t="s">
        <v>91</v>
      </c>
      <c r="E954" s="102" t="s">
        <v>550</v>
      </c>
      <c r="F954" s="102" t="s">
        <v>178</v>
      </c>
      <c r="G954" s="102" t="s">
        <v>1319</v>
      </c>
      <c r="H954" s="103">
        <v>1462</v>
      </c>
      <c r="I954" s="101">
        <v>1</v>
      </c>
      <c r="J954" s="104">
        <f>นครพนม!F59</f>
        <v>392095.89</v>
      </c>
      <c r="K954" s="105">
        <f>นครพนม!AM59</f>
        <v>386213.4</v>
      </c>
      <c r="L954" s="106">
        <f>นครพนม!AN59</f>
        <v>1041734.33</v>
      </c>
      <c r="M954" s="106">
        <f>นครพนม!AO59</f>
        <v>797978.28999999992</v>
      </c>
      <c r="N954" s="102"/>
      <c r="O954" s="102"/>
      <c r="P954" s="102"/>
      <c r="Q954" s="94">
        <f t="shared" si="34"/>
        <v>243756.04000000004</v>
      </c>
      <c r="R954" s="95">
        <f t="shared" si="35"/>
        <v>712.5405813953488</v>
      </c>
    </row>
    <row r="955" spans="1:18" x14ac:dyDescent="0.35">
      <c r="A955" s="101">
        <v>7</v>
      </c>
      <c r="B955" s="102" t="s">
        <v>56</v>
      </c>
      <c r="C955" s="102" t="s">
        <v>549</v>
      </c>
      <c r="D955" s="102" t="s">
        <v>91</v>
      </c>
      <c r="E955" s="102" t="s">
        <v>550</v>
      </c>
      <c r="F955" s="102" t="s">
        <v>178</v>
      </c>
      <c r="G955" s="102" t="s">
        <v>1320</v>
      </c>
      <c r="H955" s="103">
        <v>2682</v>
      </c>
      <c r="I955" s="101">
        <v>2</v>
      </c>
      <c r="J955" s="104">
        <f>นครพนม!F60</f>
        <v>450292.27</v>
      </c>
      <c r="K955" s="105">
        <f>นครพนม!AM60</f>
        <v>497220.23000000004</v>
      </c>
      <c r="L955" s="106">
        <f>นครพนม!AN60</f>
        <v>1580476.5899999999</v>
      </c>
      <c r="M955" s="106">
        <f>นครพนม!AO60</f>
        <v>1291983.21</v>
      </c>
      <c r="N955" s="102"/>
      <c r="O955" s="102"/>
      <c r="P955" s="102"/>
      <c r="Q955" s="94">
        <f t="shared" si="34"/>
        <v>288493.37999999989</v>
      </c>
      <c r="R955" s="95">
        <f t="shared" si="35"/>
        <v>589.29030201342277</v>
      </c>
    </row>
    <row r="956" spans="1:18" x14ac:dyDescent="0.35">
      <c r="A956" s="101">
        <v>8</v>
      </c>
      <c r="B956" s="102" t="s">
        <v>56</v>
      </c>
      <c r="C956" s="102" t="s">
        <v>549</v>
      </c>
      <c r="D956" s="102" t="s">
        <v>91</v>
      </c>
      <c r="E956" s="102" t="s">
        <v>550</v>
      </c>
      <c r="F956" s="102" t="s">
        <v>178</v>
      </c>
      <c r="G956" s="102" t="s">
        <v>1321</v>
      </c>
      <c r="H956" s="103">
        <v>4067</v>
      </c>
      <c r="I956" s="101">
        <v>3</v>
      </c>
      <c r="J956" s="104">
        <f>นครพนม!F61</f>
        <v>240783.66</v>
      </c>
      <c r="K956" s="105">
        <f>นครพนม!AM61</f>
        <v>223974.18</v>
      </c>
      <c r="L956" s="106">
        <f>นครพนม!AN61</f>
        <v>1741028.73</v>
      </c>
      <c r="M956" s="106">
        <f>นครพนม!AO61</f>
        <v>1802356.1299999997</v>
      </c>
      <c r="N956" s="102"/>
      <c r="O956" s="102"/>
      <c r="P956" s="102"/>
      <c r="Q956" s="94">
        <f t="shared" si="34"/>
        <v>-61327.399999999674</v>
      </c>
      <c r="R956" s="95">
        <f t="shared" si="35"/>
        <v>428.08672977624786</v>
      </c>
    </row>
    <row r="957" spans="1:18" x14ac:dyDescent="0.35">
      <c r="A957" s="101">
        <v>9</v>
      </c>
      <c r="B957" s="102" t="s">
        <v>56</v>
      </c>
      <c r="C957" s="102" t="s">
        <v>549</v>
      </c>
      <c r="D957" s="102" t="s">
        <v>91</v>
      </c>
      <c r="E957" s="102" t="s">
        <v>550</v>
      </c>
      <c r="F957" s="102" t="s">
        <v>178</v>
      </c>
      <c r="G957" s="102" t="s">
        <v>1322</v>
      </c>
      <c r="H957" s="103">
        <v>2581</v>
      </c>
      <c r="I957" s="101">
        <v>2</v>
      </c>
      <c r="J957" s="104">
        <f>นครพนม!F62</f>
        <v>271780.65999999997</v>
      </c>
      <c r="K957" s="105">
        <f>นครพนม!AM62</f>
        <v>350861.49</v>
      </c>
      <c r="L957" s="106">
        <f>นครพนม!AN62</f>
        <v>1053598.8700000001</v>
      </c>
      <c r="M957" s="106">
        <f>นครพนม!AO62</f>
        <v>1040220.79</v>
      </c>
      <c r="N957" s="102"/>
      <c r="O957" s="102"/>
      <c r="P957" s="102"/>
      <c r="Q957" s="94">
        <f t="shared" si="34"/>
        <v>13378.080000000075</v>
      </c>
      <c r="R957" s="95">
        <f t="shared" si="35"/>
        <v>408.21343277799309</v>
      </c>
    </row>
    <row r="958" spans="1:18" x14ac:dyDescent="0.35">
      <c r="A958" s="101">
        <v>10</v>
      </c>
      <c r="B958" s="102" t="s">
        <v>56</v>
      </c>
      <c r="C958" s="102" t="s">
        <v>549</v>
      </c>
      <c r="D958" s="102" t="s">
        <v>91</v>
      </c>
      <c r="E958" s="102" t="s">
        <v>550</v>
      </c>
      <c r="F958" s="102" t="s">
        <v>178</v>
      </c>
      <c r="G958" s="102" t="s">
        <v>1323</v>
      </c>
      <c r="H958" s="103">
        <v>1424</v>
      </c>
      <c r="I958" s="101">
        <v>1</v>
      </c>
      <c r="J958" s="104">
        <f>นครพนม!F63</f>
        <v>300800.09999999998</v>
      </c>
      <c r="K958" s="105">
        <f>นครพนม!AM63</f>
        <v>330607.83999999997</v>
      </c>
      <c r="L958" s="106">
        <f>นครพนม!AN63</f>
        <v>1331365.53</v>
      </c>
      <c r="M958" s="106">
        <f>นครพนม!AO63</f>
        <v>1186337.07</v>
      </c>
      <c r="N958" s="102"/>
      <c r="O958" s="102"/>
      <c r="P958" s="102"/>
      <c r="Q958" s="94">
        <f t="shared" si="34"/>
        <v>145028.45999999996</v>
      </c>
      <c r="R958" s="95">
        <f t="shared" si="35"/>
        <v>934.9477036516854</v>
      </c>
    </row>
    <row r="959" spans="1:18" s="113" customFormat="1" x14ac:dyDescent="0.35">
      <c r="A959" s="107">
        <v>4</v>
      </c>
      <c r="B959" s="108" t="s">
        <v>56</v>
      </c>
      <c r="C959" s="108"/>
      <c r="D959" s="108"/>
      <c r="E959" s="108" t="s">
        <v>75</v>
      </c>
      <c r="F959" s="108"/>
      <c r="G959" s="108" t="s">
        <v>552</v>
      </c>
      <c r="H959" s="114">
        <f>SUM(H949:H958)</f>
        <v>19803</v>
      </c>
      <c r="I959" s="107"/>
      <c r="J959" s="110">
        <f>SUM(J949:J958)</f>
        <v>3492534.74</v>
      </c>
      <c r="K959" s="110">
        <f>SUM(K949:K958)</f>
        <v>3746873.8200000003</v>
      </c>
      <c r="L959" s="110">
        <f>SUM(L949:L958)</f>
        <v>11325198.279999999</v>
      </c>
      <c r="M959" s="110">
        <f>SUM(M949:M958)</f>
        <v>10137669.23</v>
      </c>
      <c r="N959" s="108">
        <v>9</v>
      </c>
      <c r="O959" s="108">
        <v>9</v>
      </c>
      <c r="P959" s="108">
        <f>N959-O959</f>
        <v>0</v>
      </c>
      <c r="Q959" s="111">
        <f t="shared" si="34"/>
        <v>1187529.0499999989</v>
      </c>
      <c r="R959" s="112">
        <f>L959/H959</f>
        <v>571.89306064737661</v>
      </c>
    </row>
    <row r="960" spans="1:18" x14ac:dyDescent="0.35">
      <c r="A960" s="101">
        <v>1</v>
      </c>
      <c r="B960" s="102" t="s">
        <v>56</v>
      </c>
      <c r="C960" s="102" t="s">
        <v>553</v>
      </c>
      <c r="D960" s="102" t="s">
        <v>134</v>
      </c>
      <c r="E960" s="102" t="s">
        <v>554</v>
      </c>
      <c r="F960" s="102" t="s">
        <v>327</v>
      </c>
      <c r="G960" s="102" t="s">
        <v>555</v>
      </c>
      <c r="H960" s="103"/>
      <c r="I960" s="101"/>
      <c r="J960" s="104"/>
      <c r="K960" s="105"/>
      <c r="L960" s="106"/>
      <c r="M960" s="106"/>
      <c r="N960" s="102"/>
      <c r="O960" s="102"/>
      <c r="P960" s="102"/>
    </row>
    <row r="961" spans="1:18" x14ac:dyDescent="0.35">
      <c r="A961" s="101">
        <v>2</v>
      </c>
      <c r="B961" s="102" t="s">
        <v>56</v>
      </c>
      <c r="C961" s="102" t="s">
        <v>553</v>
      </c>
      <c r="D961" s="102" t="s">
        <v>134</v>
      </c>
      <c r="E961" s="102" t="s">
        <v>554</v>
      </c>
      <c r="F961" s="102" t="s">
        <v>178</v>
      </c>
      <c r="G961" s="102" t="s">
        <v>1324</v>
      </c>
      <c r="H961" s="103">
        <v>4840</v>
      </c>
      <c r="I961" s="101">
        <v>4</v>
      </c>
      <c r="J961" s="104">
        <f>นครพนม!F64</f>
        <v>588137.18000000005</v>
      </c>
      <c r="K961" s="105">
        <f>นครพนม!AM64</f>
        <v>739110.96000000008</v>
      </c>
      <c r="L961" s="106">
        <f>นครพนม!AN64</f>
        <v>1723755.87</v>
      </c>
      <c r="M961" s="106">
        <f>นครพนม!AO64</f>
        <v>1632102.05</v>
      </c>
      <c r="N961" s="102"/>
      <c r="O961" s="102"/>
      <c r="P961" s="102"/>
      <c r="Q961" s="94">
        <f t="shared" si="34"/>
        <v>91653.820000000065</v>
      </c>
      <c r="R961" s="95">
        <f t="shared" si="35"/>
        <v>356.14790702479343</v>
      </c>
    </row>
    <row r="962" spans="1:18" x14ac:dyDescent="0.35">
      <c r="A962" s="101">
        <v>3</v>
      </c>
      <c r="B962" s="102" t="s">
        <v>56</v>
      </c>
      <c r="C962" s="102" t="s">
        <v>553</v>
      </c>
      <c r="D962" s="102" t="s">
        <v>134</v>
      </c>
      <c r="E962" s="102" t="s">
        <v>554</v>
      </c>
      <c r="F962" s="102" t="s">
        <v>178</v>
      </c>
      <c r="G962" s="102" t="s">
        <v>1325</v>
      </c>
      <c r="H962" s="103">
        <v>1989</v>
      </c>
      <c r="I962" s="101">
        <v>2</v>
      </c>
      <c r="J962" s="104">
        <f>นครพนม!F65</f>
        <v>507520.63</v>
      </c>
      <c r="K962" s="105">
        <f>นครพนม!AM65</f>
        <v>469561.35</v>
      </c>
      <c r="L962" s="106">
        <f>นครพนม!AN65</f>
        <v>850589.75</v>
      </c>
      <c r="M962" s="106">
        <f>นครพนม!AO65</f>
        <v>940699.65</v>
      </c>
      <c r="N962" s="102"/>
      <c r="O962" s="102"/>
      <c r="P962" s="102"/>
      <c r="Q962" s="94">
        <f t="shared" si="34"/>
        <v>-90109.900000000023</v>
      </c>
      <c r="R962" s="95">
        <f t="shared" si="35"/>
        <v>427.64693313222728</v>
      </c>
    </row>
    <row r="963" spans="1:18" x14ac:dyDescent="0.35">
      <c r="A963" s="101">
        <v>4</v>
      </c>
      <c r="B963" s="102" t="s">
        <v>56</v>
      </c>
      <c r="C963" s="102" t="s">
        <v>553</v>
      </c>
      <c r="D963" s="102" t="s">
        <v>134</v>
      </c>
      <c r="E963" s="102" t="s">
        <v>554</v>
      </c>
      <c r="F963" s="102" t="s">
        <v>178</v>
      </c>
      <c r="G963" s="102" t="s">
        <v>1326</v>
      </c>
      <c r="H963" s="103">
        <v>1664</v>
      </c>
      <c r="I963" s="101">
        <v>2</v>
      </c>
      <c r="J963" s="104">
        <f>นครพนม!F66</f>
        <v>500791.68</v>
      </c>
      <c r="K963" s="105">
        <f>นครพนม!AM66</f>
        <v>595553.76</v>
      </c>
      <c r="L963" s="106">
        <f>นครพนม!AN66</f>
        <v>1024631.37</v>
      </c>
      <c r="M963" s="106">
        <f>นครพนม!AO66</f>
        <v>1254135.8600000001</v>
      </c>
      <c r="N963" s="102"/>
      <c r="O963" s="102"/>
      <c r="P963" s="102"/>
      <c r="Q963" s="94">
        <f t="shared" si="34"/>
        <v>-229504.49000000011</v>
      </c>
      <c r="R963" s="95">
        <f t="shared" si="35"/>
        <v>615.76404447115385</v>
      </c>
    </row>
    <row r="964" spans="1:18" x14ac:dyDescent="0.35">
      <c r="A964" s="101">
        <v>5</v>
      </c>
      <c r="B964" s="102" t="s">
        <v>56</v>
      </c>
      <c r="C964" s="102" t="s">
        <v>553</v>
      </c>
      <c r="D964" s="102" t="s">
        <v>134</v>
      </c>
      <c r="E964" s="102" t="s">
        <v>554</v>
      </c>
      <c r="F964" s="102" t="s">
        <v>178</v>
      </c>
      <c r="G964" s="102" t="s">
        <v>1327</v>
      </c>
      <c r="H964" s="103">
        <v>4566</v>
      </c>
      <c r="I964" s="101">
        <v>4</v>
      </c>
      <c r="J964" s="104">
        <f>นครพนม!F67</f>
        <v>361062.61</v>
      </c>
      <c r="K964" s="105">
        <f>นครพนม!AM67</f>
        <v>516019.33999999997</v>
      </c>
      <c r="L964" s="106">
        <f>นครพนม!AN67</f>
        <v>1337792.4300000002</v>
      </c>
      <c r="M964" s="106">
        <f>นครพนม!AO67</f>
        <v>1393907.49</v>
      </c>
      <c r="N964" s="102"/>
      <c r="O964" s="102"/>
      <c r="P964" s="102"/>
      <c r="Q964" s="94">
        <f t="shared" si="34"/>
        <v>-56115.059999999823</v>
      </c>
      <c r="R964" s="95">
        <f t="shared" si="35"/>
        <v>292.99001971090672</v>
      </c>
    </row>
    <row r="965" spans="1:18" x14ac:dyDescent="0.35">
      <c r="A965" s="101">
        <v>6</v>
      </c>
      <c r="B965" s="102" t="s">
        <v>56</v>
      </c>
      <c r="C965" s="102" t="s">
        <v>553</v>
      </c>
      <c r="D965" s="102" t="s">
        <v>134</v>
      </c>
      <c r="E965" s="102" t="s">
        <v>554</v>
      </c>
      <c r="F965" s="102" t="s">
        <v>178</v>
      </c>
      <c r="G965" s="102" t="s">
        <v>1328</v>
      </c>
      <c r="H965" s="103">
        <v>3846</v>
      </c>
      <c r="I965" s="101">
        <v>3</v>
      </c>
      <c r="J965" s="104">
        <f>นครพนม!F68</f>
        <v>729870.76</v>
      </c>
      <c r="K965" s="105">
        <f>นครพนม!AM68</f>
        <v>347186.76</v>
      </c>
      <c r="L965" s="106">
        <f>นครพนม!AN68</f>
        <v>1865906.11</v>
      </c>
      <c r="M965" s="106">
        <f>นครพนม!AO68</f>
        <v>2106690.11</v>
      </c>
      <c r="N965" s="102"/>
      <c r="O965" s="102"/>
      <c r="P965" s="102"/>
      <c r="Q965" s="94">
        <f t="shared" si="34"/>
        <v>-240783.99999999977</v>
      </c>
      <c r="R965" s="95">
        <f t="shared" si="35"/>
        <v>485.15499479979201</v>
      </c>
    </row>
    <row r="966" spans="1:18" x14ac:dyDescent="0.35">
      <c r="A966" s="101">
        <v>7</v>
      </c>
      <c r="B966" s="102" t="s">
        <v>56</v>
      </c>
      <c r="C966" s="102" t="s">
        <v>553</v>
      </c>
      <c r="D966" s="102" t="s">
        <v>134</v>
      </c>
      <c r="E966" s="102" t="s">
        <v>554</v>
      </c>
      <c r="F966" s="102" t="s">
        <v>178</v>
      </c>
      <c r="G966" s="102" t="s">
        <v>1329</v>
      </c>
      <c r="H966" s="103">
        <v>2300</v>
      </c>
      <c r="I966" s="101">
        <v>2</v>
      </c>
      <c r="J966" s="104">
        <f>นครพนม!F69</f>
        <v>647424.69999999995</v>
      </c>
      <c r="K966" s="105">
        <f>นครพนม!AM69</f>
        <v>834446.73</v>
      </c>
      <c r="L966" s="106">
        <f>นครพนม!AN69</f>
        <v>1286411.6299999999</v>
      </c>
      <c r="M966" s="106">
        <f>นครพนม!AO69</f>
        <v>1301354.44</v>
      </c>
      <c r="N966" s="102"/>
      <c r="O966" s="102"/>
      <c r="P966" s="102"/>
      <c r="Q966" s="94">
        <f t="shared" si="34"/>
        <v>-14942.810000000056</v>
      </c>
      <c r="R966" s="95">
        <f t="shared" si="35"/>
        <v>559.30940434782599</v>
      </c>
    </row>
    <row r="967" spans="1:18" x14ac:dyDescent="0.35">
      <c r="A967" s="101">
        <v>8</v>
      </c>
      <c r="B967" s="102" t="s">
        <v>56</v>
      </c>
      <c r="C967" s="102" t="s">
        <v>553</v>
      </c>
      <c r="D967" s="102" t="s">
        <v>134</v>
      </c>
      <c r="E967" s="102" t="s">
        <v>554</v>
      </c>
      <c r="F967" s="102" t="s">
        <v>178</v>
      </c>
      <c r="G967" s="102" t="s">
        <v>1330</v>
      </c>
      <c r="H967" s="103">
        <v>2685</v>
      </c>
      <c r="I967" s="101">
        <v>2</v>
      </c>
      <c r="J967" s="104">
        <f>นครพนม!F70</f>
        <v>797184.64</v>
      </c>
      <c r="K967" s="105">
        <f>นครพนม!AM70</f>
        <v>858821.30999999994</v>
      </c>
      <c r="L967" s="106">
        <f>นครพนม!AN70</f>
        <v>1521048.26</v>
      </c>
      <c r="M967" s="106">
        <f>นครพนม!AO70</f>
        <v>1299770.92</v>
      </c>
      <c r="N967" s="102"/>
      <c r="O967" s="102"/>
      <c r="P967" s="102"/>
      <c r="Q967" s="94">
        <f t="shared" ref="Q967:Q1029" si="36">L967-M967</f>
        <v>221277.34000000008</v>
      </c>
      <c r="R967" s="95">
        <f t="shared" ref="R967:R1028" si="37">L967/H967</f>
        <v>566.49842085661078</v>
      </c>
    </row>
    <row r="968" spans="1:18" x14ac:dyDescent="0.35">
      <c r="A968" s="101">
        <v>9</v>
      </c>
      <c r="B968" s="102" t="s">
        <v>56</v>
      </c>
      <c r="C968" s="102" t="s">
        <v>553</v>
      </c>
      <c r="D968" s="102" t="s">
        <v>134</v>
      </c>
      <c r="E968" s="102" t="s">
        <v>554</v>
      </c>
      <c r="F968" s="102" t="s">
        <v>178</v>
      </c>
      <c r="G968" s="102" t="s">
        <v>1331</v>
      </c>
      <c r="H968" s="103">
        <v>4912</v>
      </c>
      <c r="I968" s="101">
        <v>4</v>
      </c>
      <c r="J968" s="104">
        <f>นครพนม!F71</f>
        <v>644519.37</v>
      </c>
      <c r="K968" s="105">
        <f>นครพนม!AM71</f>
        <v>484691.77</v>
      </c>
      <c r="L968" s="106">
        <f>นครพนม!AN71</f>
        <v>1514814.72</v>
      </c>
      <c r="M968" s="106">
        <f>นครพนม!AO71</f>
        <v>1638629.92</v>
      </c>
      <c r="N968" s="102"/>
      <c r="O968" s="102"/>
      <c r="P968" s="102"/>
      <c r="Q968" s="94">
        <f t="shared" si="36"/>
        <v>-123815.19999999995</v>
      </c>
      <c r="R968" s="95">
        <f t="shared" si="37"/>
        <v>308.39061889250814</v>
      </c>
    </row>
    <row r="969" spans="1:18" x14ac:dyDescent="0.35">
      <c r="A969" s="101">
        <v>10</v>
      </c>
      <c r="B969" s="102" t="s">
        <v>56</v>
      </c>
      <c r="C969" s="102" t="s">
        <v>553</v>
      </c>
      <c r="D969" s="102" t="s">
        <v>134</v>
      </c>
      <c r="E969" s="102" t="s">
        <v>554</v>
      </c>
      <c r="F969" s="102" t="s">
        <v>178</v>
      </c>
      <c r="G969" s="102" t="s">
        <v>1332</v>
      </c>
      <c r="H969" s="103">
        <v>4333</v>
      </c>
      <c r="I969" s="101">
        <v>3</v>
      </c>
      <c r="J969" s="104">
        <f>นครพนม!F72</f>
        <v>398619.29</v>
      </c>
      <c r="K969" s="105">
        <f>นครพนม!AM72</f>
        <v>490953.91999999993</v>
      </c>
      <c r="L969" s="106">
        <f>นครพนม!AN72</f>
        <v>1414277.27</v>
      </c>
      <c r="M969" s="106">
        <f>นครพนม!AO72</f>
        <v>1524992.69</v>
      </c>
      <c r="N969" s="102"/>
      <c r="O969" s="102"/>
      <c r="P969" s="102"/>
      <c r="Q969" s="94">
        <f t="shared" si="36"/>
        <v>-110715.41999999993</v>
      </c>
      <c r="R969" s="95">
        <f t="shared" si="37"/>
        <v>326.39678513731826</v>
      </c>
    </row>
    <row r="970" spans="1:18" x14ac:dyDescent="0.35">
      <c r="A970" s="101">
        <v>11</v>
      </c>
      <c r="B970" s="102" t="s">
        <v>56</v>
      </c>
      <c r="C970" s="102" t="s">
        <v>553</v>
      </c>
      <c r="D970" s="102" t="s">
        <v>134</v>
      </c>
      <c r="E970" s="102" t="s">
        <v>554</v>
      </c>
      <c r="F970" s="102" t="s">
        <v>178</v>
      </c>
      <c r="G970" s="102" t="s">
        <v>1333</v>
      </c>
      <c r="H970" s="103">
        <v>3150</v>
      </c>
      <c r="I970" s="101">
        <v>3</v>
      </c>
      <c r="J970" s="104">
        <f>นครพนม!F73</f>
        <v>555753.15</v>
      </c>
      <c r="K970" s="105">
        <f>นครพนม!AM73</f>
        <v>633961.65</v>
      </c>
      <c r="L970" s="106">
        <f>นครพนม!AN73</f>
        <v>897013.81</v>
      </c>
      <c r="M970" s="106">
        <f>นครพนม!AO73</f>
        <v>962113.1100000001</v>
      </c>
      <c r="N970" s="102"/>
      <c r="O970" s="102"/>
      <c r="P970" s="102"/>
      <c r="Q970" s="94">
        <f t="shared" si="36"/>
        <v>-65099.300000000047</v>
      </c>
      <c r="R970" s="95">
        <f t="shared" si="37"/>
        <v>284.76628888888888</v>
      </c>
    </row>
    <row r="971" spans="1:18" x14ac:dyDescent="0.35">
      <c r="A971" s="101">
        <v>12</v>
      </c>
      <c r="B971" s="102" t="s">
        <v>56</v>
      </c>
      <c r="C971" s="102" t="s">
        <v>553</v>
      </c>
      <c r="D971" s="102" t="s">
        <v>134</v>
      </c>
      <c r="E971" s="102" t="s">
        <v>554</v>
      </c>
      <c r="F971" s="102" t="s">
        <v>178</v>
      </c>
      <c r="G971" s="102" t="s">
        <v>1334</v>
      </c>
      <c r="H971" s="103">
        <v>1574</v>
      </c>
      <c r="I971" s="101">
        <v>2</v>
      </c>
      <c r="J971" s="104">
        <f>นครพนม!F74</f>
        <v>669484.87</v>
      </c>
      <c r="K971" s="105">
        <f>นครพนม!AM74</f>
        <v>652409.74</v>
      </c>
      <c r="L971" s="106">
        <f>นครพนม!AN74</f>
        <v>1250489.1400000001</v>
      </c>
      <c r="M971" s="106">
        <f>นครพนม!AO74</f>
        <v>1226940.96</v>
      </c>
      <c r="N971" s="102"/>
      <c r="O971" s="102"/>
      <c r="P971" s="102"/>
      <c r="Q971" s="94">
        <f t="shared" si="36"/>
        <v>23548.180000000168</v>
      </c>
      <c r="R971" s="95">
        <f t="shared" si="37"/>
        <v>794.46578144853879</v>
      </c>
    </row>
    <row r="972" spans="1:18" x14ac:dyDescent="0.35">
      <c r="A972" s="101">
        <v>13</v>
      </c>
      <c r="B972" s="102" t="s">
        <v>56</v>
      </c>
      <c r="C972" s="102" t="s">
        <v>553</v>
      </c>
      <c r="D972" s="102" t="s">
        <v>134</v>
      </c>
      <c r="E972" s="102" t="s">
        <v>554</v>
      </c>
      <c r="F972" s="102" t="s">
        <v>178</v>
      </c>
      <c r="G972" s="102" t="s">
        <v>1335</v>
      </c>
      <c r="H972" s="103">
        <v>4253</v>
      </c>
      <c r="I972" s="101">
        <v>3</v>
      </c>
      <c r="J972" s="104">
        <f>นครพนม!F75</f>
        <v>294786.2</v>
      </c>
      <c r="K972" s="105">
        <f>นครพนม!AM75</f>
        <v>348568.36</v>
      </c>
      <c r="L972" s="106">
        <f>นครพนม!AN75</f>
        <v>1225033.95</v>
      </c>
      <c r="M972" s="106">
        <f>นครพนม!AO75</f>
        <v>1452960.76</v>
      </c>
      <c r="N972" s="102"/>
      <c r="O972" s="102"/>
      <c r="P972" s="102"/>
      <c r="Q972" s="94">
        <f t="shared" si="36"/>
        <v>-227926.81000000006</v>
      </c>
      <c r="R972" s="95">
        <f t="shared" si="37"/>
        <v>288.03996002821538</v>
      </c>
    </row>
    <row r="973" spans="1:18" x14ac:dyDescent="0.35">
      <c r="A973" s="101">
        <v>14</v>
      </c>
      <c r="B973" s="102" t="s">
        <v>56</v>
      </c>
      <c r="C973" s="102" t="s">
        <v>553</v>
      </c>
      <c r="D973" s="102" t="s">
        <v>134</v>
      </c>
      <c r="E973" s="102" t="s">
        <v>554</v>
      </c>
      <c r="F973" s="102" t="s">
        <v>178</v>
      </c>
      <c r="G973" s="102" t="s">
        <v>1336</v>
      </c>
      <c r="H973" s="103">
        <v>4225</v>
      </c>
      <c r="I973" s="101">
        <v>3</v>
      </c>
      <c r="J973" s="104">
        <f>นครพนม!F76</f>
        <v>624618.96</v>
      </c>
      <c r="K973" s="105">
        <f>นครพนม!AM76</f>
        <v>600248.88</v>
      </c>
      <c r="L973" s="106">
        <f>นครพนม!AN76</f>
        <v>1075089.8799999999</v>
      </c>
      <c r="M973" s="106">
        <f>นครพนม!AO76</f>
        <v>1177329.6500000001</v>
      </c>
      <c r="N973" s="102"/>
      <c r="O973" s="102"/>
      <c r="P973" s="102"/>
      <c r="Q973" s="94">
        <f t="shared" si="36"/>
        <v>-102239.77000000025</v>
      </c>
      <c r="R973" s="95">
        <f t="shared" si="37"/>
        <v>254.45914319526625</v>
      </c>
    </row>
    <row r="974" spans="1:18" x14ac:dyDescent="0.35">
      <c r="A974" s="101">
        <v>15</v>
      </c>
      <c r="B974" s="102" t="s">
        <v>56</v>
      </c>
      <c r="C974" s="102" t="s">
        <v>553</v>
      </c>
      <c r="D974" s="102" t="s">
        <v>134</v>
      </c>
      <c r="E974" s="102" t="s">
        <v>554</v>
      </c>
      <c r="F974" s="102" t="s">
        <v>178</v>
      </c>
      <c r="G974" s="102" t="s">
        <v>1337</v>
      </c>
      <c r="H974" s="103">
        <v>3156</v>
      </c>
      <c r="I974" s="101">
        <v>3</v>
      </c>
      <c r="J974" s="104">
        <f>นครพนม!F77</f>
        <v>320514.48</v>
      </c>
      <c r="K974" s="105">
        <f>นครพนม!AM77</f>
        <v>-147297.27000000002</v>
      </c>
      <c r="L974" s="106">
        <f>นครพนม!AN77</f>
        <v>1197714.96</v>
      </c>
      <c r="M974" s="106">
        <f>นครพนม!AO77</f>
        <v>1357192.7000000002</v>
      </c>
      <c r="N974" s="102"/>
      <c r="O974" s="102"/>
      <c r="P974" s="102"/>
      <c r="Q974" s="94">
        <f t="shared" si="36"/>
        <v>-159477.74000000022</v>
      </c>
      <c r="R974" s="95">
        <f t="shared" si="37"/>
        <v>379.50410646387832</v>
      </c>
    </row>
    <row r="975" spans="1:18" x14ac:dyDescent="0.35">
      <c r="A975" s="101">
        <v>16</v>
      </c>
      <c r="B975" s="102" t="s">
        <v>56</v>
      </c>
      <c r="C975" s="102" t="s">
        <v>553</v>
      </c>
      <c r="D975" s="102" t="s">
        <v>134</v>
      </c>
      <c r="E975" s="102" t="s">
        <v>554</v>
      </c>
      <c r="F975" s="102" t="s">
        <v>178</v>
      </c>
      <c r="G975" s="102" t="s">
        <v>1338</v>
      </c>
      <c r="H975" s="103">
        <v>2114</v>
      </c>
      <c r="I975" s="101">
        <v>2</v>
      </c>
      <c r="J975" s="104">
        <f>นครพนม!F78</f>
        <v>636796.64</v>
      </c>
      <c r="K975" s="105">
        <f>นครพนม!AM78</f>
        <v>737115.66</v>
      </c>
      <c r="L975" s="106">
        <f>นครพนม!AN78</f>
        <v>874373.64</v>
      </c>
      <c r="M975" s="106">
        <f>นครพนม!AO78</f>
        <v>899129.23</v>
      </c>
      <c r="N975" s="102"/>
      <c r="O975" s="102"/>
      <c r="P975" s="102"/>
      <c r="Q975" s="94">
        <f t="shared" si="36"/>
        <v>-24755.589999999967</v>
      </c>
      <c r="R975" s="95">
        <f t="shared" si="37"/>
        <v>413.61099337748345</v>
      </c>
    </row>
    <row r="976" spans="1:18" s="113" customFormat="1" x14ac:dyDescent="0.35">
      <c r="A976" s="107">
        <v>5</v>
      </c>
      <c r="B976" s="108" t="s">
        <v>56</v>
      </c>
      <c r="C976" s="108"/>
      <c r="D976" s="108"/>
      <c r="E976" s="108" t="s">
        <v>75</v>
      </c>
      <c r="F976" s="108"/>
      <c r="G976" s="108" t="s">
        <v>556</v>
      </c>
      <c r="H976" s="114">
        <f>SUM(H960:H974)</f>
        <v>47493</v>
      </c>
      <c r="I976" s="107"/>
      <c r="J976" s="110">
        <f>SUM(J960:J974)</f>
        <v>7640288.5200000014</v>
      </c>
      <c r="K976" s="110">
        <f>SUM(K960:K974)</f>
        <v>7424237.2600000016</v>
      </c>
      <c r="L976" s="110">
        <f>SUM(L960:L974)</f>
        <v>18184569.150000002</v>
      </c>
      <c r="M976" s="110">
        <f>SUM(M960:M974)</f>
        <v>19268820.309999999</v>
      </c>
      <c r="N976" s="108">
        <v>15</v>
      </c>
      <c r="O976" s="108">
        <v>15</v>
      </c>
      <c r="P976" s="108">
        <f>N976-O976</f>
        <v>0</v>
      </c>
      <c r="Q976" s="111">
        <f t="shared" si="36"/>
        <v>-1084251.1599999964</v>
      </c>
      <c r="R976" s="112">
        <f>L976/H976</f>
        <v>382.8894605520814</v>
      </c>
    </row>
    <row r="977" spans="1:18" x14ac:dyDescent="0.35">
      <c r="A977" s="101">
        <v>1</v>
      </c>
      <c r="B977" s="102" t="s">
        <v>56</v>
      </c>
      <c r="C977" s="102" t="s">
        <v>557</v>
      </c>
      <c r="D977" s="102" t="s">
        <v>105</v>
      </c>
      <c r="E977" s="102" t="s">
        <v>558</v>
      </c>
      <c r="F977" s="102" t="s">
        <v>208</v>
      </c>
      <c r="G977" s="102" t="s">
        <v>559</v>
      </c>
      <c r="H977" s="103"/>
      <c r="I977" s="101"/>
      <c r="J977" s="104"/>
      <c r="K977" s="105"/>
      <c r="L977" s="106"/>
      <c r="M977" s="106"/>
      <c r="N977" s="102"/>
      <c r="O977" s="102"/>
      <c r="P977" s="102"/>
    </row>
    <row r="978" spans="1:18" x14ac:dyDescent="0.35">
      <c r="A978" s="101">
        <v>2</v>
      </c>
      <c r="B978" s="102" t="s">
        <v>56</v>
      </c>
      <c r="C978" s="102" t="s">
        <v>557</v>
      </c>
      <c r="D978" s="102" t="s">
        <v>105</v>
      </c>
      <c r="E978" s="102" t="s">
        <v>558</v>
      </c>
      <c r="F978" s="102" t="s">
        <v>178</v>
      </c>
      <c r="G978" s="102" t="s">
        <v>1339</v>
      </c>
      <c r="H978" s="103">
        <v>3378</v>
      </c>
      <c r="I978" s="101">
        <v>3</v>
      </c>
      <c r="J978" s="104">
        <f>นครพนม!F79</f>
        <v>570914.57999999996</v>
      </c>
      <c r="K978" s="105">
        <f>นครพนม!AM79</f>
        <v>621436.11</v>
      </c>
      <c r="L978" s="106">
        <f>นครพนม!AN79</f>
        <v>1902794.9100000001</v>
      </c>
      <c r="M978" s="106">
        <f>นครพนม!AO79</f>
        <v>1463732.04</v>
      </c>
      <c r="N978" s="102"/>
      <c r="O978" s="102"/>
      <c r="P978" s="102"/>
      <c r="Q978" s="94">
        <f t="shared" si="36"/>
        <v>439062.87000000011</v>
      </c>
      <c r="R978" s="95">
        <f t="shared" si="37"/>
        <v>563.29038188277093</v>
      </c>
    </row>
    <row r="979" spans="1:18" x14ac:dyDescent="0.35">
      <c r="A979" s="101">
        <v>3</v>
      </c>
      <c r="B979" s="102" t="s">
        <v>56</v>
      </c>
      <c r="C979" s="102" t="s">
        <v>557</v>
      </c>
      <c r="D979" s="102" t="s">
        <v>105</v>
      </c>
      <c r="E979" s="102" t="s">
        <v>558</v>
      </c>
      <c r="F979" s="102" t="s">
        <v>178</v>
      </c>
      <c r="G979" s="102" t="s">
        <v>1340</v>
      </c>
      <c r="H979" s="103">
        <v>2146</v>
      </c>
      <c r="I979" s="101">
        <v>2</v>
      </c>
      <c r="J979" s="104">
        <f>นครพนม!F80</f>
        <v>265030.37</v>
      </c>
      <c r="K979" s="105">
        <f>นครพนม!AM80</f>
        <v>256547.40000000002</v>
      </c>
      <c r="L979" s="106">
        <f>นครพนม!AN80</f>
        <v>1406528.11</v>
      </c>
      <c r="M979" s="106">
        <f>นครพนม!AO80</f>
        <v>1327684.71</v>
      </c>
      <c r="N979" s="102"/>
      <c r="O979" s="102"/>
      <c r="P979" s="102"/>
      <c r="Q979" s="94">
        <f t="shared" si="36"/>
        <v>78843.40000000014</v>
      </c>
      <c r="R979" s="95">
        <f t="shared" si="37"/>
        <v>655.41850419384912</v>
      </c>
    </row>
    <row r="980" spans="1:18" x14ac:dyDescent="0.35">
      <c r="A980" s="101">
        <v>4</v>
      </c>
      <c r="B980" s="102" t="s">
        <v>56</v>
      </c>
      <c r="C980" s="102" t="s">
        <v>557</v>
      </c>
      <c r="D980" s="102" t="s">
        <v>105</v>
      </c>
      <c r="E980" s="102" t="s">
        <v>558</v>
      </c>
      <c r="F980" s="102" t="s">
        <v>178</v>
      </c>
      <c r="G980" s="102" t="s">
        <v>1341</v>
      </c>
      <c r="H980" s="103">
        <v>4006</v>
      </c>
      <c r="I980" s="101">
        <v>3</v>
      </c>
      <c r="J980" s="104">
        <f>นครพนม!F81</f>
        <v>653623</v>
      </c>
      <c r="K980" s="105">
        <f>นครพนม!AM81</f>
        <v>467475.6</v>
      </c>
      <c r="L980" s="106">
        <f>นครพนม!AN81</f>
        <v>1664864.33</v>
      </c>
      <c r="M980" s="106">
        <f>นครพนม!AO81</f>
        <v>1785054.9000000001</v>
      </c>
      <c r="N980" s="102"/>
      <c r="O980" s="102"/>
      <c r="P980" s="102"/>
      <c r="Q980" s="94">
        <f t="shared" si="36"/>
        <v>-120190.57000000007</v>
      </c>
      <c r="R980" s="95">
        <f t="shared" si="37"/>
        <v>415.59269345981028</v>
      </c>
    </row>
    <row r="981" spans="1:18" x14ac:dyDescent="0.35">
      <c r="A981" s="101">
        <v>5</v>
      </c>
      <c r="B981" s="102" t="s">
        <v>56</v>
      </c>
      <c r="C981" s="102" t="s">
        <v>557</v>
      </c>
      <c r="D981" s="102" t="s">
        <v>105</v>
      </c>
      <c r="E981" s="102" t="s">
        <v>558</v>
      </c>
      <c r="F981" s="102" t="s">
        <v>178</v>
      </c>
      <c r="G981" s="102" t="s">
        <v>1342</v>
      </c>
      <c r="H981" s="103">
        <v>2776</v>
      </c>
      <c r="I981" s="101">
        <v>2</v>
      </c>
      <c r="J981" s="104">
        <f>นครพนม!F82</f>
        <v>337659</v>
      </c>
      <c r="K981" s="105">
        <f>นครพนม!AM82</f>
        <v>178138.14</v>
      </c>
      <c r="L981" s="106">
        <f>นครพนม!AN82</f>
        <v>1464158.8599999999</v>
      </c>
      <c r="M981" s="106">
        <f>นครพนม!AO82</f>
        <v>1560621.23</v>
      </c>
      <c r="N981" s="102"/>
      <c r="O981" s="102"/>
      <c r="P981" s="102"/>
      <c r="Q981" s="94">
        <f t="shared" si="36"/>
        <v>-96462.370000000112</v>
      </c>
      <c r="R981" s="95">
        <f t="shared" si="37"/>
        <v>527.43474783861666</v>
      </c>
    </row>
    <row r="982" spans="1:18" x14ac:dyDescent="0.35">
      <c r="A982" s="101">
        <v>6</v>
      </c>
      <c r="B982" s="102" t="s">
        <v>56</v>
      </c>
      <c r="C982" s="102" t="s">
        <v>557</v>
      </c>
      <c r="D982" s="102" t="s">
        <v>105</v>
      </c>
      <c r="E982" s="102" t="s">
        <v>558</v>
      </c>
      <c r="F982" s="102" t="s">
        <v>178</v>
      </c>
      <c r="G982" s="102" t="s">
        <v>1343</v>
      </c>
      <c r="H982" s="103">
        <v>2929</v>
      </c>
      <c r="I982" s="101">
        <v>2</v>
      </c>
      <c r="J982" s="104">
        <f>นครพนม!F83</f>
        <v>1222997.8799999999</v>
      </c>
      <c r="K982" s="105">
        <f>นครพนม!AM83</f>
        <v>1079890.26</v>
      </c>
      <c r="L982" s="106">
        <f>นครพนม!AN83</f>
        <v>3294236.34</v>
      </c>
      <c r="M982" s="106">
        <f>นครพนม!AO83</f>
        <v>2288770.5099999998</v>
      </c>
      <c r="N982" s="102"/>
      <c r="O982" s="102"/>
      <c r="P982" s="102"/>
      <c r="Q982" s="94">
        <f t="shared" si="36"/>
        <v>1005465.8300000001</v>
      </c>
      <c r="R982" s="95">
        <f t="shared" si="37"/>
        <v>1124.6965995220212</v>
      </c>
    </row>
    <row r="983" spans="1:18" x14ac:dyDescent="0.35">
      <c r="A983" s="101">
        <v>7</v>
      </c>
      <c r="B983" s="102" t="s">
        <v>56</v>
      </c>
      <c r="C983" s="102" t="s">
        <v>557</v>
      </c>
      <c r="D983" s="102" t="s">
        <v>105</v>
      </c>
      <c r="E983" s="102" t="s">
        <v>558</v>
      </c>
      <c r="F983" s="102" t="s">
        <v>178</v>
      </c>
      <c r="G983" s="102" t="s">
        <v>1344</v>
      </c>
      <c r="H983" s="103">
        <v>1882</v>
      </c>
      <c r="I983" s="101">
        <v>2</v>
      </c>
      <c r="J983" s="104">
        <f>นครพนม!F84</f>
        <v>562362.93000000005</v>
      </c>
      <c r="K983" s="105">
        <f>นครพนม!AM84</f>
        <v>661637.43000000017</v>
      </c>
      <c r="L983" s="106">
        <f>นครพนม!AN84</f>
        <v>1847076.4900000002</v>
      </c>
      <c r="M983" s="106">
        <f>นครพนม!AO84</f>
        <v>1455551.78</v>
      </c>
      <c r="N983" s="102"/>
      <c r="O983" s="102"/>
      <c r="P983" s="102"/>
      <c r="Q983" s="94">
        <f t="shared" si="36"/>
        <v>391524.7100000002</v>
      </c>
      <c r="R983" s="95">
        <f t="shared" si="37"/>
        <v>981.44340595111601</v>
      </c>
    </row>
    <row r="984" spans="1:18" x14ac:dyDescent="0.35">
      <c r="A984" s="101">
        <v>8</v>
      </c>
      <c r="B984" s="102" t="s">
        <v>56</v>
      </c>
      <c r="C984" s="102" t="s">
        <v>557</v>
      </c>
      <c r="D984" s="102" t="s">
        <v>105</v>
      </c>
      <c r="E984" s="102" t="s">
        <v>558</v>
      </c>
      <c r="F984" s="102" t="s">
        <v>178</v>
      </c>
      <c r="G984" s="102" t="s">
        <v>1345</v>
      </c>
      <c r="H984" s="103">
        <v>2733</v>
      </c>
      <c r="I984" s="101">
        <v>2</v>
      </c>
      <c r="J984" s="104">
        <f>นครพนม!F85</f>
        <v>532779.17000000004</v>
      </c>
      <c r="K984" s="105">
        <f>นครพนม!AM85</f>
        <v>559356.19000000006</v>
      </c>
      <c r="L984" s="106">
        <f>นครพนม!AN85</f>
        <v>1701851.33</v>
      </c>
      <c r="M984" s="106">
        <f>นครพนม!AO85</f>
        <v>1510440.54</v>
      </c>
      <c r="N984" s="102"/>
      <c r="O984" s="102"/>
      <c r="P984" s="102"/>
      <c r="Q984" s="94">
        <f t="shared" si="36"/>
        <v>191410.79000000004</v>
      </c>
      <c r="R984" s="95">
        <f t="shared" si="37"/>
        <v>622.70447493596782</v>
      </c>
    </row>
    <row r="985" spans="1:18" x14ac:dyDescent="0.35">
      <c r="A985" s="101">
        <v>9</v>
      </c>
      <c r="B985" s="102" t="s">
        <v>56</v>
      </c>
      <c r="C985" s="102" t="s">
        <v>557</v>
      </c>
      <c r="D985" s="102" t="s">
        <v>105</v>
      </c>
      <c r="E985" s="102" t="s">
        <v>558</v>
      </c>
      <c r="F985" s="102" t="s">
        <v>178</v>
      </c>
      <c r="G985" s="102" t="s">
        <v>1346</v>
      </c>
      <c r="H985" s="103">
        <v>1930</v>
      </c>
      <c r="I985" s="101">
        <v>2</v>
      </c>
      <c r="J985" s="104">
        <f>นครพนม!F86</f>
        <v>401441.26</v>
      </c>
      <c r="K985" s="105">
        <f>นครพนม!AM86</f>
        <v>455549.75</v>
      </c>
      <c r="L985" s="106">
        <f>นครพนม!AN86</f>
        <v>1521607.8399999999</v>
      </c>
      <c r="M985" s="106">
        <f>นครพนม!AO86</f>
        <v>1330641.73</v>
      </c>
      <c r="N985" s="102"/>
      <c r="O985" s="102"/>
      <c r="P985" s="102"/>
      <c r="Q985" s="94">
        <f t="shared" si="36"/>
        <v>190966.10999999987</v>
      </c>
      <c r="R985" s="95">
        <f t="shared" si="37"/>
        <v>788.39784455958545</v>
      </c>
    </row>
    <row r="986" spans="1:18" x14ac:dyDescent="0.35">
      <c r="A986" s="101">
        <v>10</v>
      </c>
      <c r="B986" s="102" t="s">
        <v>56</v>
      </c>
      <c r="C986" s="102" t="s">
        <v>557</v>
      </c>
      <c r="D986" s="102" t="s">
        <v>105</v>
      </c>
      <c r="E986" s="102" t="s">
        <v>558</v>
      </c>
      <c r="F986" s="102" t="s">
        <v>178</v>
      </c>
      <c r="G986" s="102" t="s">
        <v>1347</v>
      </c>
      <c r="H986" s="103">
        <v>2859</v>
      </c>
      <c r="I986" s="101">
        <v>2</v>
      </c>
      <c r="J986" s="104">
        <f>นครพนม!F87</f>
        <v>651695.54</v>
      </c>
      <c r="K986" s="105">
        <f>นครพนม!AM87</f>
        <v>586371.71</v>
      </c>
      <c r="L986" s="106">
        <f>นครพนม!AN87</f>
        <v>1710975.1400000001</v>
      </c>
      <c r="M986" s="106">
        <f>นครพนม!AO87</f>
        <v>1563576.26</v>
      </c>
      <c r="N986" s="102"/>
      <c r="O986" s="102"/>
      <c r="P986" s="102"/>
      <c r="Q986" s="94">
        <f t="shared" si="36"/>
        <v>147398.88000000012</v>
      </c>
      <c r="R986" s="95">
        <f t="shared" si="37"/>
        <v>598.45230500174887</v>
      </c>
    </row>
    <row r="987" spans="1:18" s="199" customFormat="1" x14ac:dyDescent="0.35">
      <c r="A987" s="194">
        <v>11</v>
      </c>
      <c r="B987" s="195" t="s">
        <v>56</v>
      </c>
      <c r="C987" s="195" t="s">
        <v>557</v>
      </c>
      <c r="D987" s="195" t="s">
        <v>105</v>
      </c>
      <c r="E987" s="195" t="s">
        <v>558</v>
      </c>
      <c r="F987" s="195" t="s">
        <v>178</v>
      </c>
      <c r="G987" s="102" t="s">
        <v>1348</v>
      </c>
      <c r="H987" s="196">
        <v>1615</v>
      </c>
      <c r="I987" s="194">
        <v>2</v>
      </c>
      <c r="J987" s="104">
        <f>นครพนม!F88</f>
        <v>305788.90000000002</v>
      </c>
      <c r="K987" s="105">
        <f>นครพนม!AM88</f>
        <v>317457.26</v>
      </c>
      <c r="L987" s="106">
        <f>นครพนม!AN88</f>
        <v>1566182.71</v>
      </c>
      <c r="M987" s="106">
        <f>นครพนม!AO88</f>
        <v>1375903.6800000002</v>
      </c>
      <c r="N987" s="195"/>
      <c r="O987" s="195"/>
      <c r="P987" s="195"/>
      <c r="Q987" s="197">
        <f t="shared" si="36"/>
        <v>190279.0299999998</v>
      </c>
      <c r="R987" s="198">
        <f t="shared" si="37"/>
        <v>969.77257585139319</v>
      </c>
    </row>
    <row r="988" spans="1:18" s="113" customFormat="1" x14ac:dyDescent="0.35">
      <c r="A988" s="107">
        <v>6</v>
      </c>
      <c r="B988" s="108" t="s">
        <v>56</v>
      </c>
      <c r="C988" s="108"/>
      <c r="D988" s="108"/>
      <c r="E988" s="108" t="s">
        <v>75</v>
      </c>
      <c r="F988" s="108"/>
      <c r="G988" s="108" t="s">
        <v>560</v>
      </c>
      <c r="H988" s="114">
        <f>SUM(H977:H987)</f>
        <v>26254</v>
      </c>
      <c r="I988" s="107"/>
      <c r="J988" s="110">
        <f>SUM(J977:J987)</f>
        <v>5504292.6300000008</v>
      </c>
      <c r="K988" s="110">
        <f>SUM(K977:K987)</f>
        <v>5183859.8499999996</v>
      </c>
      <c r="L988" s="110">
        <f>SUM(L977:L987)</f>
        <v>18080276.060000002</v>
      </c>
      <c r="M988" s="110">
        <f>SUM(M977:M987)</f>
        <v>15661977.380000001</v>
      </c>
      <c r="N988" s="108">
        <v>10</v>
      </c>
      <c r="O988" s="108">
        <v>10</v>
      </c>
      <c r="P988" s="108">
        <f>N988-O988</f>
        <v>0</v>
      </c>
      <c r="Q988" s="111">
        <f t="shared" si="36"/>
        <v>2418298.6800000016</v>
      </c>
      <c r="R988" s="112">
        <f>L988/H988</f>
        <v>688.66748152662456</v>
      </c>
    </row>
    <row r="989" spans="1:18" x14ac:dyDescent="0.35">
      <c r="A989" s="101">
        <v>1</v>
      </c>
      <c r="B989" s="102" t="s">
        <v>56</v>
      </c>
      <c r="C989" s="102" t="s">
        <v>561</v>
      </c>
      <c r="D989" s="102" t="s">
        <v>112</v>
      </c>
      <c r="E989" s="102" t="s">
        <v>562</v>
      </c>
      <c r="F989" s="102" t="s">
        <v>208</v>
      </c>
      <c r="G989" s="102" t="s">
        <v>563</v>
      </c>
      <c r="H989" s="103"/>
      <c r="I989" s="101"/>
      <c r="J989" s="104"/>
      <c r="K989" s="105"/>
      <c r="L989" s="106"/>
      <c r="M989" s="106"/>
      <c r="N989" s="102"/>
      <c r="O989" s="102"/>
      <c r="P989" s="102"/>
    </row>
    <row r="990" spans="1:18" x14ac:dyDescent="0.35">
      <c r="A990" s="101">
        <v>2</v>
      </c>
      <c r="B990" s="102" t="s">
        <v>56</v>
      </c>
      <c r="C990" s="102" t="s">
        <v>561</v>
      </c>
      <c r="D990" s="102" t="s">
        <v>112</v>
      </c>
      <c r="E990" s="102" t="s">
        <v>562</v>
      </c>
      <c r="F990" s="102" t="s">
        <v>178</v>
      </c>
      <c r="G990" s="102" t="s">
        <v>1349</v>
      </c>
      <c r="H990" s="103">
        <v>3691</v>
      </c>
      <c r="I990" s="101">
        <v>3</v>
      </c>
      <c r="J990" s="104">
        <f>นครพนม!F89</f>
        <v>342506.91</v>
      </c>
      <c r="K990" s="105">
        <f>นครพนม!AM89</f>
        <v>356297.62</v>
      </c>
      <c r="L990" s="106">
        <f>นครพนม!AN89</f>
        <v>540123.93000000005</v>
      </c>
      <c r="M990" s="106">
        <f>นครพนม!AO89</f>
        <v>671846.21</v>
      </c>
      <c r="N990" s="102"/>
      <c r="O990" s="102"/>
      <c r="P990" s="102"/>
      <c r="Q990" s="94">
        <f t="shared" si="36"/>
        <v>-131722.27999999991</v>
      </c>
      <c r="R990" s="95">
        <f t="shared" si="37"/>
        <v>146.33539149282038</v>
      </c>
    </row>
    <row r="991" spans="1:18" x14ac:dyDescent="0.35">
      <c r="A991" s="101">
        <v>3</v>
      </c>
      <c r="B991" s="102" t="s">
        <v>56</v>
      </c>
      <c r="C991" s="102" t="s">
        <v>561</v>
      </c>
      <c r="D991" s="102" t="s">
        <v>112</v>
      </c>
      <c r="E991" s="102" t="s">
        <v>562</v>
      </c>
      <c r="F991" s="102" t="s">
        <v>178</v>
      </c>
      <c r="G991" s="102" t="s">
        <v>1350</v>
      </c>
      <c r="H991" s="103">
        <v>1589</v>
      </c>
      <c r="I991" s="101">
        <v>2</v>
      </c>
      <c r="J991" s="104">
        <f>นครพนม!F90</f>
        <v>484718.74</v>
      </c>
      <c r="K991" s="105">
        <f>นครพนม!AM90</f>
        <v>496465.1</v>
      </c>
      <c r="L991" s="106">
        <f>นครพนม!AN90</f>
        <v>1266738.83</v>
      </c>
      <c r="M991" s="106">
        <f>นครพนม!AO90</f>
        <v>1516610.7000000002</v>
      </c>
      <c r="N991" s="102"/>
      <c r="O991" s="102"/>
      <c r="P991" s="102"/>
      <c r="Q991" s="94">
        <f t="shared" si="36"/>
        <v>-249871.87000000011</v>
      </c>
      <c r="R991" s="95">
        <f t="shared" si="37"/>
        <v>797.19246696035248</v>
      </c>
    </row>
    <row r="992" spans="1:18" x14ac:dyDescent="0.35">
      <c r="A992" s="101">
        <v>4</v>
      </c>
      <c r="B992" s="102" t="s">
        <v>56</v>
      </c>
      <c r="C992" s="102" t="s">
        <v>561</v>
      </c>
      <c r="D992" s="102" t="s">
        <v>112</v>
      </c>
      <c r="E992" s="102" t="s">
        <v>562</v>
      </c>
      <c r="F992" s="102" t="s">
        <v>178</v>
      </c>
      <c r="G992" s="102" t="s">
        <v>1351</v>
      </c>
      <c r="H992" s="103">
        <v>3400</v>
      </c>
      <c r="I992" s="101">
        <v>3</v>
      </c>
      <c r="J992" s="104">
        <f>นครพนม!F91</f>
        <v>533633.25</v>
      </c>
      <c r="K992" s="105">
        <f>นครพนม!AM91</f>
        <v>639612.71</v>
      </c>
      <c r="L992" s="106">
        <f>นครพนม!AN91</f>
        <v>1867569.2799999998</v>
      </c>
      <c r="M992" s="106">
        <f>นครพนม!AO91</f>
        <v>1567626.31</v>
      </c>
      <c r="N992" s="102"/>
      <c r="O992" s="102"/>
      <c r="P992" s="102"/>
      <c r="Q992" s="94">
        <f t="shared" si="36"/>
        <v>299942.96999999974</v>
      </c>
      <c r="R992" s="95">
        <f t="shared" si="37"/>
        <v>549.28508235294112</v>
      </c>
    </row>
    <row r="993" spans="1:18" x14ac:dyDescent="0.35">
      <c r="A993" s="101">
        <v>5</v>
      </c>
      <c r="B993" s="102" t="s">
        <v>56</v>
      </c>
      <c r="C993" s="102" t="s">
        <v>561</v>
      </c>
      <c r="D993" s="102" t="s">
        <v>112</v>
      </c>
      <c r="E993" s="102" t="s">
        <v>562</v>
      </c>
      <c r="F993" s="102" t="s">
        <v>178</v>
      </c>
      <c r="G993" s="102" t="s">
        <v>1352</v>
      </c>
      <c r="H993" s="103">
        <v>2389</v>
      </c>
      <c r="I993" s="101">
        <v>2</v>
      </c>
      <c r="J993" s="104">
        <f>นครพนม!F92</f>
        <v>587061.29</v>
      </c>
      <c r="K993" s="105">
        <f>นครพนม!AM92</f>
        <v>700375.24</v>
      </c>
      <c r="L993" s="106">
        <f>นครพนม!AN92</f>
        <v>1386055.99</v>
      </c>
      <c r="M993" s="106">
        <f>นครพนม!AO92</f>
        <v>1097351.05</v>
      </c>
      <c r="N993" s="102"/>
      <c r="O993" s="102"/>
      <c r="P993" s="102"/>
      <c r="Q993" s="94">
        <f t="shared" si="36"/>
        <v>288704.93999999994</v>
      </c>
      <c r="R993" s="95">
        <f t="shared" si="37"/>
        <v>580.18249895353699</v>
      </c>
    </row>
    <row r="994" spans="1:18" x14ac:dyDescent="0.35">
      <c r="A994" s="101">
        <v>6</v>
      </c>
      <c r="B994" s="102" t="s">
        <v>56</v>
      </c>
      <c r="C994" s="102" t="s">
        <v>561</v>
      </c>
      <c r="D994" s="102" t="s">
        <v>112</v>
      </c>
      <c r="E994" s="102" t="s">
        <v>562</v>
      </c>
      <c r="F994" s="102" t="s">
        <v>178</v>
      </c>
      <c r="G994" s="102" t="s">
        <v>1353</v>
      </c>
      <c r="H994" s="103">
        <v>2341</v>
      </c>
      <c r="I994" s="101">
        <v>2</v>
      </c>
      <c r="J994" s="104">
        <f>นครพนม!F93</f>
        <v>429635.89</v>
      </c>
      <c r="K994" s="105">
        <f>นครพนม!AM93</f>
        <v>453071</v>
      </c>
      <c r="L994" s="106">
        <f>นครพนม!AN93</f>
        <v>1564323.2800000003</v>
      </c>
      <c r="M994" s="106">
        <f>นครพนม!AO93</f>
        <v>1258206.8699999999</v>
      </c>
      <c r="N994" s="102"/>
      <c r="O994" s="102"/>
      <c r="P994" s="102"/>
      <c r="Q994" s="94">
        <f t="shared" si="36"/>
        <v>306116.41000000038</v>
      </c>
      <c r="R994" s="95">
        <f t="shared" si="37"/>
        <v>668.22865442118768</v>
      </c>
    </row>
    <row r="995" spans="1:18" x14ac:dyDescent="0.35">
      <c r="A995" s="101">
        <v>7</v>
      </c>
      <c r="B995" s="102" t="s">
        <v>56</v>
      </c>
      <c r="C995" s="102" t="s">
        <v>561</v>
      </c>
      <c r="D995" s="102" t="s">
        <v>112</v>
      </c>
      <c r="E995" s="102" t="s">
        <v>562</v>
      </c>
      <c r="F995" s="102" t="s">
        <v>178</v>
      </c>
      <c r="G995" s="102" t="s">
        <v>1354</v>
      </c>
      <c r="H995" s="103">
        <v>1781</v>
      </c>
      <c r="I995" s="101">
        <v>2</v>
      </c>
      <c r="J995" s="104">
        <f>นครพนม!F94</f>
        <v>570031.18000000005</v>
      </c>
      <c r="K995" s="105">
        <f>นครพนม!AM94</f>
        <v>589704.62</v>
      </c>
      <c r="L995" s="106">
        <f>นครพนม!AN94</f>
        <v>1138913.24</v>
      </c>
      <c r="M995" s="106">
        <f>นครพนม!AO94</f>
        <v>800809.21</v>
      </c>
      <c r="N995" s="102"/>
      <c r="O995" s="102"/>
      <c r="P995" s="102"/>
      <c r="Q995" s="94">
        <f t="shared" si="36"/>
        <v>338104.03</v>
      </c>
      <c r="R995" s="95">
        <f t="shared" si="37"/>
        <v>639.47964065131953</v>
      </c>
    </row>
    <row r="996" spans="1:18" x14ac:dyDescent="0.35">
      <c r="A996" s="101">
        <v>8</v>
      </c>
      <c r="B996" s="102" t="s">
        <v>56</v>
      </c>
      <c r="C996" s="102" t="s">
        <v>561</v>
      </c>
      <c r="D996" s="102" t="s">
        <v>112</v>
      </c>
      <c r="E996" s="102" t="s">
        <v>562</v>
      </c>
      <c r="F996" s="102" t="s">
        <v>178</v>
      </c>
      <c r="G996" s="102" t="s">
        <v>1355</v>
      </c>
      <c r="H996" s="103">
        <v>2682</v>
      </c>
      <c r="I996" s="101">
        <v>2</v>
      </c>
      <c r="J996" s="104">
        <f>นครพนม!F95</f>
        <v>749186.02</v>
      </c>
      <c r="K996" s="105">
        <f>นครพนม!AM95</f>
        <v>830251.12</v>
      </c>
      <c r="L996" s="106">
        <f>นครพนม!AN95</f>
        <v>1685671.37</v>
      </c>
      <c r="M996" s="106">
        <f>นครพนม!AO95</f>
        <v>1341095.24</v>
      </c>
      <c r="N996" s="102"/>
      <c r="O996" s="102"/>
      <c r="P996" s="102"/>
      <c r="Q996" s="94">
        <f t="shared" si="36"/>
        <v>344576.13000000012</v>
      </c>
      <c r="R996" s="95">
        <f t="shared" si="37"/>
        <v>628.51281506338557</v>
      </c>
    </row>
    <row r="997" spans="1:18" x14ac:dyDescent="0.35">
      <c r="A997" s="101">
        <v>9</v>
      </c>
      <c r="B997" s="102" t="s">
        <v>56</v>
      </c>
      <c r="C997" s="102" t="s">
        <v>561</v>
      </c>
      <c r="D997" s="102" t="s">
        <v>112</v>
      </c>
      <c r="E997" s="102" t="s">
        <v>562</v>
      </c>
      <c r="F997" s="102" t="s">
        <v>178</v>
      </c>
      <c r="G997" s="102" t="s">
        <v>1356</v>
      </c>
      <c r="H997" s="103">
        <v>1785</v>
      </c>
      <c r="I997" s="101">
        <v>2</v>
      </c>
      <c r="J997" s="104">
        <f>นครพนม!F96</f>
        <v>460092.85</v>
      </c>
      <c r="K997" s="105">
        <f>นครพนม!AM96</f>
        <v>558814.85</v>
      </c>
      <c r="L997" s="106">
        <f>นครพนม!AN96</f>
        <v>1398742.34</v>
      </c>
      <c r="M997" s="106">
        <f>นครพนม!AO96</f>
        <v>1173735.1100000001</v>
      </c>
      <c r="N997" s="102"/>
      <c r="O997" s="102"/>
      <c r="P997" s="102"/>
      <c r="Q997" s="94">
        <f t="shared" si="36"/>
        <v>225007.22999999998</v>
      </c>
      <c r="R997" s="95">
        <f t="shared" si="37"/>
        <v>783.60915406162474</v>
      </c>
    </row>
    <row r="998" spans="1:18" x14ac:dyDescent="0.35">
      <c r="A998" s="101">
        <v>10</v>
      </c>
      <c r="B998" s="102" t="s">
        <v>56</v>
      </c>
      <c r="C998" s="102" t="s">
        <v>561</v>
      </c>
      <c r="D998" s="102" t="s">
        <v>112</v>
      </c>
      <c r="E998" s="102" t="s">
        <v>562</v>
      </c>
      <c r="F998" s="102" t="s">
        <v>178</v>
      </c>
      <c r="G998" s="102" t="s">
        <v>1357</v>
      </c>
      <c r="H998" s="103">
        <v>3086</v>
      </c>
      <c r="I998" s="101">
        <v>3</v>
      </c>
      <c r="J998" s="104">
        <f>นครพนม!F97</f>
        <v>512761.13</v>
      </c>
      <c r="K998" s="105">
        <f>นครพนม!AM97</f>
        <v>600624.07999999996</v>
      </c>
      <c r="L998" s="106">
        <f>นครพนม!AN97</f>
        <v>1853770.32</v>
      </c>
      <c r="M998" s="106">
        <f>นครพนม!AO97</f>
        <v>1400626.4</v>
      </c>
      <c r="N998" s="102"/>
      <c r="O998" s="102"/>
      <c r="P998" s="102"/>
      <c r="Q998" s="94">
        <f t="shared" si="36"/>
        <v>453143.92000000016</v>
      </c>
      <c r="R998" s="95">
        <f t="shared" si="37"/>
        <v>600.70327932598832</v>
      </c>
    </row>
    <row r="999" spans="1:18" x14ac:dyDescent="0.35">
      <c r="A999" s="101">
        <v>11</v>
      </c>
      <c r="B999" s="102" t="s">
        <v>56</v>
      </c>
      <c r="C999" s="102" t="s">
        <v>561</v>
      </c>
      <c r="D999" s="102" t="s">
        <v>112</v>
      </c>
      <c r="E999" s="102" t="s">
        <v>562</v>
      </c>
      <c r="F999" s="102" t="s">
        <v>178</v>
      </c>
      <c r="G999" s="102" t="s">
        <v>1358</v>
      </c>
      <c r="H999" s="103">
        <v>2935</v>
      </c>
      <c r="I999" s="101">
        <v>2</v>
      </c>
      <c r="J999" s="104">
        <f>นครพนม!F98</f>
        <v>442755.85</v>
      </c>
      <c r="K999" s="105">
        <f>นครพนม!AM98</f>
        <v>512597.06999999995</v>
      </c>
      <c r="L999" s="106">
        <f>นครพนม!AN98</f>
        <v>1462966.96</v>
      </c>
      <c r="M999" s="106">
        <f>นครพนม!AO98</f>
        <v>1193950.29</v>
      </c>
      <c r="N999" s="102"/>
      <c r="O999" s="102"/>
      <c r="P999" s="102"/>
      <c r="Q999" s="94">
        <f t="shared" si="36"/>
        <v>269016.66999999993</v>
      </c>
      <c r="R999" s="95">
        <f t="shared" si="37"/>
        <v>498.45552299829643</v>
      </c>
    </row>
    <row r="1000" spans="1:18" x14ac:dyDescent="0.35">
      <c r="A1000" s="101">
        <v>12</v>
      </c>
      <c r="B1000" s="102" t="s">
        <v>56</v>
      </c>
      <c r="C1000" s="102" t="s">
        <v>561</v>
      </c>
      <c r="D1000" s="102" t="s">
        <v>112</v>
      </c>
      <c r="E1000" s="102" t="s">
        <v>562</v>
      </c>
      <c r="F1000" s="102" t="s">
        <v>178</v>
      </c>
      <c r="G1000" s="102" t="s">
        <v>1359</v>
      </c>
      <c r="H1000" s="103">
        <v>3083</v>
      </c>
      <c r="I1000" s="101">
        <v>3</v>
      </c>
      <c r="J1000" s="104">
        <f>นครพนม!F99</f>
        <v>451386.74</v>
      </c>
      <c r="K1000" s="105">
        <f>นครพนม!AM99</f>
        <v>589491.77</v>
      </c>
      <c r="L1000" s="106">
        <f>นครพนม!AN99</f>
        <v>1695964.5299999998</v>
      </c>
      <c r="M1000" s="106">
        <f>นครพนม!AO99</f>
        <v>1426777.9100000001</v>
      </c>
      <c r="N1000" s="102"/>
      <c r="O1000" s="102"/>
      <c r="P1000" s="102"/>
      <c r="Q1000" s="94">
        <f t="shared" si="36"/>
        <v>269186.61999999965</v>
      </c>
      <c r="R1000" s="95">
        <f t="shared" si="37"/>
        <v>550.10202075900088</v>
      </c>
    </row>
    <row r="1001" spans="1:18" x14ac:dyDescent="0.35">
      <c r="A1001" s="101">
        <v>13</v>
      </c>
      <c r="B1001" s="102" t="s">
        <v>56</v>
      </c>
      <c r="C1001" s="102" t="s">
        <v>561</v>
      </c>
      <c r="D1001" s="102" t="s">
        <v>112</v>
      </c>
      <c r="E1001" s="102" t="s">
        <v>562</v>
      </c>
      <c r="F1001" s="102" t="s">
        <v>178</v>
      </c>
      <c r="G1001" s="102" t="s">
        <v>1360</v>
      </c>
      <c r="H1001" s="103">
        <v>2178</v>
      </c>
      <c r="I1001" s="101">
        <v>2</v>
      </c>
      <c r="J1001" s="104">
        <f>นครพนม!F100</f>
        <v>394584.09</v>
      </c>
      <c r="K1001" s="105">
        <f>นครพนม!AM100</f>
        <v>535093.26</v>
      </c>
      <c r="L1001" s="106">
        <f>นครพนม!AN100</f>
        <v>1403879.78</v>
      </c>
      <c r="M1001" s="106">
        <f>นครพนม!AO100</f>
        <v>1085919.33</v>
      </c>
      <c r="N1001" s="102"/>
      <c r="O1001" s="102"/>
      <c r="P1001" s="102"/>
      <c r="Q1001" s="94">
        <f t="shared" si="36"/>
        <v>317960.44999999995</v>
      </c>
      <c r="R1001" s="95">
        <f t="shared" si="37"/>
        <v>644.57290174471996</v>
      </c>
    </row>
    <row r="1002" spans="1:18" x14ac:dyDescent="0.35">
      <c r="A1002" s="101">
        <v>14</v>
      </c>
      <c r="B1002" s="102" t="s">
        <v>56</v>
      </c>
      <c r="C1002" s="102" t="s">
        <v>561</v>
      </c>
      <c r="D1002" s="102" t="s">
        <v>112</v>
      </c>
      <c r="E1002" s="102" t="s">
        <v>562</v>
      </c>
      <c r="F1002" s="102" t="s">
        <v>178</v>
      </c>
      <c r="G1002" s="102" t="s">
        <v>1361</v>
      </c>
      <c r="H1002" s="103">
        <v>1955</v>
      </c>
      <c r="I1002" s="101">
        <v>2</v>
      </c>
      <c r="J1002" s="104">
        <f>นครพนม!F101</f>
        <v>499488.73</v>
      </c>
      <c r="K1002" s="105">
        <f>นครพนม!AM101</f>
        <v>628554.07999999996</v>
      </c>
      <c r="L1002" s="106">
        <f>นครพนม!AN101</f>
        <v>1420296.21</v>
      </c>
      <c r="M1002" s="106">
        <f>นครพนม!AO101</f>
        <v>1604018.9</v>
      </c>
      <c r="N1002" s="102"/>
      <c r="O1002" s="102"/>
      <c r="P1002" s="102"/>
      <c r="Q1002" s="94">
        <f t="shared" si="36"/>
        <v>-183722.68999999994</v>
      </c>
      <c r="R1002" s="95">
        <f t="shared" si="37"/>
        <v>726.49422506393864</v>
      </c>
    </row>
    <row r="1003" spans="1:18" x14ac:dyDescent="0.35">
      <c r="A1003" s="101">
        <v>15</v>
      </c>
      <c r="B1003" s="102" t="s">
        <v>56</v>
      </c>
      <c r="C1003" s="102" t="s">
        <v>561</v>
      </c>
      <c r="D1003" s="102" t="s">
        <v>112</v>
      </c>
      <c r="E1003" s="102" t="s">
        <v>562</v>
      </c>
      <c r="F1003" s="102" t="s">
        <v>178</v>
      </c>
      <c r="G1003" s="102" t="s">
        <v>1362</v>
      </c>
      <c r="H1003" s="103">
        <v>2753</v>
      </c>
      <c r="I1003" s="101">
        <v>2</v>
      </c>
      <c r="J1003" s="104">
        <f>นครพนม!F102</f>
        <v>508074.02</v>
      </c>
      <c r="K1003" s="105">
        <f>นครพนม!AM102</f>
        <v>1374323.8900000001</v>
      </c>
      <c r="L1003" s="106">
        <f>นครพนม!AN102</f>
        <v>2429892.2800000003</v>
      </c>
      <c r="M1003" s="106">
        <f>นครพนม!AO102</f>
        <v>1372157.58</v>
      </c>
      <c r="N1003" s="102"/>
      <c r="O1003" s="102"/>
      <c r="P1003" s="102"/>
      <c r="Q1003" s="94">
        <f t="shared" si="36"/>
        <v>1057734.7000000002</v>
      </c>
      <c r="R1003" s="95">
        <f t="shared" si="37"/>
        <v>882.63431892480935</v>
      </c>
    </row>
    <row r="1004" spans="1:18" x14ac:dyDescent="0.35">
      <c r="A1004" s="101">
        <v>16</v>
      </c>
      <c r="B1004" s="102" t="s">
        <v>56</v>
      </c>
      <c r="C1004" s="102" t="s">
        <v>561</v>
      </c>
      <c r="D1004" s="102" t="s">
        <v>112</v>
      </c>
      <c r="E1004" s="102" t="s">
        <v>562</v>
      </c>
      <c r="F1004" s="102" t="s">
        <v>178</v>
      </c>
      <c r="G1004" s="102" t="s">
        <v>1363</v>
      </c>
      <c r="H1004" s="103">
        <v>2934</v>
      </c>
      <c r="I1004" s="101">
        <v>2</v>
      </c>
      <c r="J1004" s="104">
        <f>นครพนม!F103</f>
        <v>505379.92</v>
      </c>
      <c r="K1004" s="105">
        <f>นครพนม!AM103</f>
        <v>611925.47</v>
      </c>
      <c r="L1004" s="106">
        <f>นครพนม!AN103</f>
        <v>1500243.8599999999</v>
      </c>
      <c r="M1004" s="106">
        <f>นครพนม!AO103</f>
        <v>1450834.49</v>
      </c>
      <c r="N1004" s="102"/>
      <c r="O1004" s="102"/>
      <c r="P1004" s="102"/>
      <c r="Q1004" s="94">
        <f t="shared" si="36"/>
        <v>49409.369999999879</v>
      </c>
      <c r="R1004" s="95">
        <f t="shared" si="37"/>
        <v>511.33055896387179</v>
      </c>
    </row>
    <row r="1005" spans="1:18" x14ac:dyDescent="0.35">
      <c r="A1005" s="101">
        <v>17</v>
      </c>
      <c r="B1005" s="102" t="s">
        <v>56</v>
      </c>
      <c r="C1005" s="102" t="s">
        <v>561</v>
      </c>
      <c r="D1005" s="102" t="s">
        <v>112</v>
      </c>
      <c r="E1005" s="102" t="s">
        <v>562</v>
      </c>
      <c r="F1005" s="102" t="s">
        <v>178</v>
      </c>
      <c r="G1005" s="102" t="s">
        <v>1364</v>
      </c>
      <c r="H1005" s="103">
        <v>3440</v>
      </c>
      <c r="I1005" s="101">
        <v>3</v>
      </c>
      <c r="J1005" s="104">
        <f>นครพนม!F104</f>
        <v>513781.88</v>
      </c>
      <c r="K1005" s="105">
        <f>นครพนม!AM104</f>
        <v>632492.64</v>
      </c>
      <c r="L1005" s="106">
        <f>นครพนม!AN104</f>
        <v>1656659.8900000001</v>
      </c>
      <c r="M1005" s="106">
        <f>นครพนม!AO104</f>
        <v>1462508.85</v>
      </c>
      <c r="N1005" s="102"/>
      <c r="O1005" s="102"/>
      <c r="P1005" s="102"/>
      <c r="Q1005" s="94">
        <f t="shared" si="36"/>
        <v>194151.04000000004</v>
      </c>
      <c r="R1005" s="95">
        <f t="shared" si="37"/>
        <v>481.58717732558142</v>
      </c>
    </row>
    <row r="1006" spans="1:18" x14ac:dyDescent="0.35">
      <c r="A1006" s="101">
        <v>18</v>
      </c>
      <c r="B1006" s="102" t="s">
        <v>56</v>
      </c>
      <c r="C1006" s="102" t="s">
        <v>561</v>
      </c>
      <c r="D1006" s="102" t="s">
        <v>112</v>
      </c>
      <c r="E1006" s="102" t="s">
        <v>562</v>
      </c>
      <c r="F1006" s="102" t="s">
        <v>178</v>
      </c>
      <c r="G1006" s="102" t="s">
        <v>1365</v>
      </c>
      <c r="H1006" s="103">
        <v>1937</v>
      </c>
      <c r="I1006" s="101">
        <v>2</v>
      </c>
      <c r="J1006" s="104">
        <f>นครพนม!F105</f>
        <v>655314.34</v>
      </c>
      <c r="K1006" s="105">
        <f>นครพนม!AM105</f>
        <v>674135.78999999992</v>
      </c>
      <c r="L1006" s="106">
        <f>นครพนม!AN105</f>
        <v>1777645.4900000002</v>
      </c>
      <c r="M1006" s="106">
        <f>นครพนม!AO105</f>
        <v>1580083.8499999999</v>
      </c>
      <c r="N1006" s="102"/>
      <c r="O1006" s="102"/>
      <c r="P1006" s="102"/>
      <c r="Q1006" s="94">
        <f t="shared" si="36"/>
        <v>197561.64000000036</v>
      </c>
      <c r="R1006" s="95">
        <f t="shared" si="37"/>
        <v>917.73128033040791</v>
      </c>
    </row>
    <row r="1007" spans="1:18" x14ac:dyDescent="0.35">
      <c r="A1007" s="101">
        <v>19</v>
      </c>
      <c r="B1007" s="102" t="s">
        <v>56</v>
      </c>
      <c r="C1007" s="102" t="s">
        <v>561</v>
      </c>
      <c r="D1007" s="102" t="s">
        <v>112</v>
      </c>
      <c r="E1007" s="102" t="s">
        <v>562</v>
      </c>
      <c r="F1007" s="102" t="s">
        <v>178</v>
      </c>
      <c r="G1007" s="102" t="s">
        <v>1366</v>
      </c>
      <c r="H1007" s="103">
        <v>2642</v>
      </c>
      <c r="I1007" s="101">
        <v>2</v>
      </c>
      <c r="J1007" s="104">
        <f>นครพนม!F106</f>
        <v>416247.03999999998</v>
      </c>
      <c r="K1007" s="105">
        <f>นครพนม!AM106</f>
        <v>459022.56999999995</v>
      </c>
      <c r="L1007" s="106">
        <f>นครพนม!AN106</f>
        <v>1485422.11</v>
      </c>
      <c r="M1007" s="106">
        <f>นครพนม!AO106</f>
        <v>1374602.5499999998</v>
      </c>
      <c r="N1007" s="102"/>
      <c r="O1007" s="102"/>
      <c r="P1007" s="102"/>
      <c r="Q1007" s="94">
        <f t="shared" si="36"/>
        <v>110819.56000000029</v>
      </c>
      <c r="R1007" s="95">
        <f t="shared" si="37"/>
        <v>562.23395533686607</v>
      </c>
    </row>
    <row r="1008" spans="1:18" x14ac:dyDescent="0.35">
      <c r="A1008" s="101">
        <v>20</v>
      </c>
      <c r="B1008" s="102" t="s">
        <v>56</v>
      </c>
      <c r="C1008" s="102" t="s">
        <v>561</v>
      </c>
      <c r="D1008" s="102" t="s">
        <v>112</v>
      </c>
      <c r="E1008" s="102" t="s">
        <v>562</v>
      </c>
      <c r="F1008" s="102" t="s">
        <v>178</v>
      </c>
      <c r="G1008" s="102" t="s">
        <v>1367</v>
      </c>
      <c r="H1008" s="103">
        <v>2293</v>
      </c>
      <c r="I1008" s="101">
        <v>2</v>
      </c>
      <c r="J1008" s="104">
        <f>นครพนม!F107</f>
        <v>1069974.94</v>
      </c>
      <c r="K1008" s="105">
        <f>นครพนม!AM107</f>
        <v>1093120.26</v>
      </c>
      <c r="L1008" s="106">
        <f>นครพนม!AN107</f>
        <v>1574767.3</v>
      </c>
      <c r="M1008" s="106">
        <f>นครพนม!AO107</f>
        <v>1107034.18</v>
      </c>
      <c r="N1008" s="102"/>
      <c r="O1008" s="102"/>
      <c r="P1008" s="102"/>
      <c r="Q1008" s="94">
        <f t="shared" si="36"/>
        <v>467733.12000000011</v>
      </c>
      <c r="R1008" s="95">
        <f t="shared" si="37"/>
        <v>686.77160924552993</v>
      </c>
    </row>
    <row r="1009" spans="1:18" s="113" customFormat="1" x14ac:dyDescent="0.35">
      <c r="A1009" s="107">
        <v>7</v>
      </c>
      <c r="B1009" s="108" t="s">
        <v>56</v>
      </c>
      <c r="C1009" s="108"/>
      <c r="D1009" s="108"/>
      <c r="E1009" s="200" t="s">
        <v>75</v>
      </c>
      <c r="F1009" s="200"/>
      <c r="G1009" s="200" t="s">
        <v>564</v>
      </c>
      <c r="H1009" s="114">
        <f>SUM(H989:H1008)</f>
        <v>48894</v>
      </c>
      <c r="I1009" s="107"/>
      <c r="J1009" s="110">
        <f>SUM(J989:J1008)</f>
        <v>10126614.809999999</v>
      </c>
      <c r="K1009" s="110">
        <f>SUM(K989:K1008)</f>
        <v>12335973.140000001</v>
      </c>
      <c r="L1009" s="110">
        <f>SUM(L989:L1008)</f>
        <v>29109646.990000006</v>
      </c>
      <c r="M1009" s="110">
        <f>SUM(M989:M1008)</f>
        <v>24485795.030000001</v>
      </c>
      <c r="N1009" s="108">
        <v>19</v>
      </c>
      <c r="O1009" s="108">
        <v>19</v>
      </c>
      <c r="P1009" s="108">
        <f>N1009-O1009</f>
        <v>0</v>
      </c>
      <c r="Q1009" s="111">
        <f t="shared" si="36"/>
        <v>4623851.9600000046</v>
      </c>
      <c r="R1009" s="112">
        <f>L1009/H1009</f>
        <v>595.36235509469475</v>
      </c>
    </row>
    <row r="1010" spans="1:18" x14ac:dyDescent="0.35">
      <c r="A1010" s="101">
        <v>1</v>
      </c>
      <c r="B1010" s="102" t="s">
        <v>56</v>
      </c>
      <c r="C1010" s="102" t="s">
        <v>565</v>
      </c>
      <c r="D1010" s="102" t="s">
        <v>119</v>
      </c>
      <c r="E1010" s="102" t="s">
        <v>566</v>
      </c>
      <c r="F1010" s="102" t="s">
        <v>208</v>
      </c>
      <c r="G1010" s="102" t="s">
        <v>567</v>
      </c>
      <c r="H1010" s="103"/>
      <c r="I1010" s="101"/>
      <c r="J1010" s="104"/>
      <c r="K1010" s="105"/>
      <c r="L1010" s="106"/>
      <c r="M1010" s="106"/>
      <c r="N1010" s="102"/>
      <c r="O1010" s="102"/>
      <c r="P1010" s="102"/>
    </row>
    <row r="1011" spans="1:18" x14ac:dyDescent="0.35">
      <c r="A1011" s="101">
        <v>2</v>
      </c>
      <c r="B1011" s="102" t="s">
        <v>56</v>
      </c>
      <c r="C1011" s="102" t="s">
        <v>565</v>
      </c>
      <c r="D1011" s="102" t="s">
        <v>119</v>
      </c>
      <c r="E1011" s="102" t="s">
        <v>566</v>
      </c>
      <c r="F1011" s="102" t="s">
        <v>178</v>
      </c>
      <c r="G1011" s="102" t="s">
        <v>1368</v>
      </c>
      <c r="H1011" s="103">
        <v>2877</v>
      </c>
      <c r="I1011" s="101">
        <v>2</v>
      </c>
      <c r="J1011" s="104">
        <f>นครพนม!F108</f>
        <v>546086.06000000006</v>
      </c>
      <c r="K1011" s="105">
        <f>นครพนม!AM108</f>
        <v>574078.82000000007</v>
      </c>
      <c r="L1011" s="106">
        <f>นครพนม!AN108</f>
        <v>1649843.8599999999</v>
      </c>
      <c r="M1011" s="106">
        <f>นครพนม!AO108</f>
        <v>1325240.48</v>
      </c>
      <c r="N1011" s="102"/>
      <c r="O1011" s="102"/>
      <c r="P1011" s="102"/>
      <c r="Q1011" s="94">
        <f t="shared" si="36"/>
        <v>324603.37999999989</v>
      </c>
      <c r="R1011" s="95">
        <f t="shared" si="37"/>
        <v>573.45980535279796</v>
      </c>
    </row>
    <row r="1012" spans="1:18" x14ac:dyDescent="0.35">
      <c r="A1012" s="101">
        <v>3</v>
      </c>
      <c r="B1012" s="102" t="s">
        <v>56</v>
      </c>
      <c r="C1012" s="102" t="s">
        <v>565</v>
      </c>
      <c r="D1012" s="102" t="s">
        <v>119</v>
      </c>
      <c r="E1012" s="102" t="s">
        <v>566</v>
      </c>
      <c r="F1012" s="102" t="s">
        <v>178</v>
      </c>
      <c r="G1012" s="102" t="s">
        <v>1369</v>
      </c>
      <c r="H1012" s="103">
        <v>2927</v>
      </c>
      <c r="I1012" s="101">
        <v>2</v>
      </c>
      <c r="J1012" s="104">
        <f>นครพนม!F109</f>
        <v>736302.28</v>
      </c>
      <c r="K1012" s="105">
        <f>นครพนม!AM109</f>
        <v>742202.07000000007</v>
      </c>
      <c r="L1012" s="106">
        <f>นครพนม!AN109</f>
        <v>1447508.26</v>
      </c>
      <c r="M1012" s="106">
        <f>นครพนม!AO109</f>
        <v>1312964.1399999999</v>
      </c>
      <c r="N1012" s="102"/>
      <c r="O1012" s="102"/>
      <c r="P1012" s="102"/>
      <c r="Q1012" s="94">
        <f t="shared" si="36"/>
        <v>134544.12000000011</v>
      </c>
      <c r="R1012" s="95">
        <f t="shared" si="37"/>
        <v>494.53647420567131</v>
      </c>
    </row>
    <row r="1013" spans="1:18" x14ac:dyDescent="0.35">
      <c r="A1013" s="101">
        <v>4</v>
      </c>
      <c r="B1013" s="102" t="s">
        <v>56</v>
      </c>
      <c r="C1013" s="102" t="s">
        <v>565</v>
      </c>
      <c r="D1013" s="102" t="s">
        <v>119</v>
      </c>
      <c r="E1013" s="102" t="s">
        <v>566</v>
      </c>
      <c r="F1013" s="102" t="s">
        <v>178</v>
      </c>
      <c r="G1013" s="102" t="s">
        <v>1370</v>
      </c>
      <c r="H1013" s="103">
        <v>4184</v>
      </c>
      <c r="I1013" s="101">
        <v>3</v>
      </c>
      <c r="J1013" s="104">
        <f>นครพนม!F110</f>
        <v>566626.57999999996</v>
      </c>
      <c r="K1013" s="105">
        <f>นครพนม!AM110</f>
        <v>583670.21999999986</v>
      </c>
      <c r="L1013" s="106">
        <f>นครพนม!AN110</f>
        <v>1802848.83</v>
      </c>
      <c r="M1013" s="106">
        <f>นครพนม!AO110</f>
        <v>1512877.77</v>
      </c>
      <c r="N1013" s="102"/>
      <c r="O1013" s="102"/>
      <c r="P1013" s="102"/>
      <c r="Q1013" s="94">
        <f t="shared" si="36"/>
        <v>289971.06000000006</v>
      </c>
      <c r="R1013" s="95">
        <f t="shared" si="37"/>
        <v>430.89121175908224</v>
      </c>
    </row>
    <row r="1014" spans="1:18" x14ac:dyDescent="0.35">
      <c r="A1014" s="101">
        <v>5</v>
      </c>
      <c r="B1014" s="102" t="s">
        <v>56</v>
      </c>
      <c r="C1014" s="102" t="s">
        <v>565</v>
      </c>
      <c r="D1014" s="102" t="s">
        <v>119</v>
      </c>
      <c r="E1014" s="102" t="s">
        <v>566</v>
      </c>
      <c r="F1014" s="102" t="s">
        <v>178</v>
      </c>
      <c r="G1014" s="102" t="s">
        <v>1371</v>
      </c>
      <c r="H1014" s="103">
        <v>4677</v>
      </c>
      <c r="I1014" s="101">
        <v>4</v>
      </c>
      <c r="J1014" s="104">
        <f>นครพนม!F111</f>
        <v>633405.62</v>
      </c>
      <c r="K1014" s="105">
        <f>นครพนม!AM111</f>
        <v>717195.59000000008</v>
      </c>
      <c r="L1014" s="106">
        <f>นครพนม!AN111</f>
        <v>2009567.91</v>
      </c>
      <c r="M1014" s="106">
        <f>นครพนม!AO111</f>
        <v>1469231.77</v>
      </c>
      <c r="N1014" s="102"/>
      <c r="O1014" s="102"/>
      <c r="P1014" s="102"/>
      <c r="Q1014" s="94">
        <f t="shared" si="36"/>
        <v>540336.1399999999</v>
      </c>
      <c r="R1014" s="95">
        <f t="shared" si="37"/>
        <v>429.67028223220012</v>
      </c>
    </row>
    <row r="1015" spans="1:18" x14ac:dyDescent="0.35">
      <c r="A1015" s="101">
        <v>6</v>
      </c>
      <c r="B1015" s="102" t="s">
        <v>56</v>
      </c>
      <c r="C1015" s="102" t="s">
        <v>565</v>
      </c>
      <c r="D1015" s="102" t="s">
        <v>119</v>
      </c>
      <c r="E1015" s="102" t="s">
        <v>566</v>
      </c>
      <c r="F1015" s="102" t="s">
        <v>178</v>
      </c>
      <c r="G1015" s="102" t="s">
        <v>1372</v>
      </c>
      <c r="H1015" s="103">
        <v>2227</v>
      </c>
      <c r="I1015" s="101">
        <v>2</v>
      </c>
      <c r="J1015" s="104">
        <f>นครพนม!F112</f>
        <v>454921.77</v>
      </c>
      <c r="K1015" s="105">
        <f>นครพนม!AM112</f>
        <v>555930.68000000005</v>
      </c>
      <c r="L1015" s="106">
        <f>นครพนม!AN112</f>
        <v>1441296.71</v>
      </c>
      <c r="M1015" s="106">
        <f>นครพนม!AO112</f>
        <v>1176052.9100000001</v>
      </c>
      <c r="N1015" s="102"/>
      <c r="O1015" s="102"/>
      <c r="P1015" s="102"/>
      <c r="Q1015" s="94">
        <f t="shared" si="36"/>
        <v>265243.79999999981</v>
      </c>
      <c r="R1015" s="95">
        <f t="shared" si="37"/>
        <v>647.19205657835653</v>
      </c>
    </row>
    <row r="1016" spans="1:18" x14ac:dyDescent="0.35">
      <c r="A1016" s="101">
        <v>7</v>
      </c>
      <c r="B1016" s="102" t="s">
        <v>56</v>
      </c>
      <c r="C1016" s="102" t="s">
        <v>565</v>
      </c>
      <c r="D1016" s="102" t="s">
        <v>119</v>
      </c>
      <c r="E1016" s="102" t="s">
        <v>566</v>
      </c>
      <c r="F1016" s="102" t="s">
        <v>178</v>
      </c>
      <c r="G1016" s="102" t="s">
        <v>1373</v>
      </c>
      <c r="H1016" s="103">
        <v>815</v>
      </c>
      <c r="I1016" s="101">
        <v>1</v>
      </c>
      <c r="J1016" s="104">
        <f>นครพนม!F113</f>
        <v>501612.17</v>
      </c>
      <c r="K1016" s="105">
        <f>นครพนม!AM113</f>
        <v>501649.87</v>
      </c>
      <c r="L1016" s="106">
        <f>นครพนม!AN113</f>
        <v>1201922.1100000001</v>
      </c>
      <c r="M1016" s="106">
        <f>นครพนม!AO113</f>
        <v>930403.05</v>
      </c>
      <c r="N1016" s="102"/>
      <c r="O1016" s="102"/>
      <c r="P1016" s="102"/>
      <c r="Q1016" s="94">
        <f t="shared" si="36"/>
        <v>271519.06000000006</v>
      </c>
      <c r="R1016" s="95">
        <f t="shared" si="37"/>
        <v>1474.7510552147241</v>
      </c>
    </row>
    <row r="1017" spans="1:18" x14ac:dyDescent="0.35">
      <c r="A1017" s="101">
        <v>8</v>
      </c>
      <c r="B1017" s="102" t="s">
        <v>56</v>
      </c>
      <c r="C1017" s="102" t="s">
        <v>565</v>
      </c>
      <c r="D1017" s="102" t="s">
        <v>119</v>
      </c>
      <c r="E1017" s="102" t="s">
        <v>566</v>
      </c>
      <c r="F1017" s="102" t="s">
        <v>178</v>
      </c>
      <c r="G1017" s="102" t="s">
        <v>1374</v>
      </c>
      <c r="H1017" s="103">
        <v>3601</v>
      </c>
      <c r="I1017" s="101">
        <v>3</v>
      </c>
      <c r="J1017" s="104">
        <f>นครพนม!F114</f>
        <v>319809.32</v>
      </c>
      <c r="K1017" s="105">
        <f>นครพนม!AM114</f>
        <v>325836.54000000004</v>
      </c>
      <c r="L1017" s="106">
        <f>นครพนม!AN114</f>
        <v>1602282.6600000001</v>
      </c>
      <c r="M1017" s="106">
        <f>นครพนม!AO114</f>
        <v>1476499.02</v>
      </c>
      <c r="N1017" s="102"/>
      <c r="O1017" s="102"/>
      <c r="P1017" s="102"/>
      <c r="Q1017" s="94">
        <f t="shared" si="36"/>
        <v>125783.64000000013</v>
      </c>
      <c r="R1017" s="95">
        <f t="shared" si="37"/>
        <v>444.95491807831161</v>
      </c>
    </row>
    <row r="1018" spans="1:18" x14ac:dyDescent="0.35">
      <c r="A1018" s="101">
        <v>9</v>
      </c>
      <c r="B1018" s="102" t="s">
        <v>56</v>
      </c>
      <c r="C1018" s="102" t="s">
        <v>565</v>
      </c>
      <c r="D1018" s="102" t="s">
        <v>119</v>
      </c>
      <c r="E1018" s="102" t="s">
        <v>566</v>
      </c>
      <c r="F1018" s="102" t="s">
        <v>178</v>
      </c>
      <c r="G1018" s="102" t="s">
        <v>1375</v>
      </c>
      <c r="H1018" s="103">
        <v>2371</v>
      </c>
      <c r="I1018" s="101">
        <v>2</v>
      </c>
      <c r="J1018" s="104">
        <f>นครพนม!F115</f>
        <v>499520.77</v>
      </c>
      <c r="K1018" s="105">
        <f>นครพนม!AM115</f>
        <v>587418.72</v>
      </c>
      <c r="L1018" s="106">
        <f>นครพนม!AN115</f>
        <v>1394654.7000000002</v>
      </c>
      <c r="M1018" s="106">
        <f>นครพนม!AO115</f>
        <v>1121607.31</v>
      </c>
      <c r="N1018" s="102"/>
      <c r="O1018" s="102"/>
      <c r="P1018" s="102"/>
      <c r="Q1018" s="94">
        <f t="shared" si="36"/>
        <v>273047.39000000013</v>
      </c>
      <c r="R1018" s="95">
        <f t="shared" si="37"/>
        <v>588.21370729649948</v>
      </c>
    </row>
    <row r="1019" spans="1:18" x14ac:dyDescent="0.35">
      <c r="A1019" s="101">
        <v>10</v>
      </c>
      <c r="B1019" s="102" t="s">
        <v>56</v>
      </c>
      <c r="C1019" s="102" t="s">
        <v>565</v>
      </c>
      <c r="D1019" s="102" t="s">
        <v>119</v>
      </c>
      <c r="E1019" s="102" t="s">
        <v>566</v>
      </c>
      <c r="F1019" s="102" t="s">
        <v>178</v>
      </c>
      <c r="G1019" s="102" t="s">
        <v>1376</v>
      </c>
      <c r="H1019" s="103">
        <v>1293</v>
      </c>
      <c r="I1019" s="101">
        <v>1</v>
      </c>
      <c r="J1019" s="104">
        <f>นครพนม!F116</f>
        <v>501977.78</v>
      </c>
      <c r="K1019" s="105">
        <f>นครพนม!AM116</f>
        <v>539543.59000000008</v>
      </c>
      <c r="L1019" s="106">
        <f>นครพนม!AN116</f>
        <v>1230392.33</v>
      </c>
      <c r="M1019" s="106">
        <f>นครพนม!AO116</f>
        <v>1040813.4199999999</v>
      </c>
      <c r="N1019" s="102"/>
      <c r="O1019" s="102"/>
      <c r="P1019" s="102"/>
      <c r="Q1019" s="94">
        <f t="shared" si="36"/>
        <v>189578.91000000015</v>
      </c>
      <c r="R1019" s="95">
        <f t="shared" si="37"/>
        <v>951.57952822892503</v>
      </c>
    </row>
    <row r="1020" spans="1:18" x14ac:dyDescent="0.35">
      <c r="A1020" s="101">
        <v>11</v>
      </c>
      <c r="B1020" s="102" t="s">
        <v>56</v>
      </c>
      <c r="C1020" s="102" t="s">
        <v>565</v>
      </c>
      <c r="D1020" s="102" t="s">
        <v>119</v>
      </c>
      <c r="E1020" s="102" t="s">
        <v>566</v>
      </c>
      <c r="F1020" s="102" t="s">
        <v>178</v>
      </c>
      <c r="G1020" s="102" t="s">
        <v>1377</v>
      </c>
      <c r="H1020" s="103">
        <v>3237</v>
      </c>
      <c r="I1020" s="101">
        <v>3</v>
      </c>
      <c r="J1020" s="104">
        <f>นครพนม!F117</f>
        <v>579047.77</v>
      </c>
      <c r="K1020" s="105">
        <f>นครพนม!AM117</f>
        <v>590130.51</v>
      </c>
      <c r="L1020" s="106">
        <f>นครพนม!AN117</f>
        <v>2274555.87</v>
      </c>
      <c r="M1020" s="106">
        <f>นครพนม!AO117</f>
        <v>1768781.64</v>
      </c>
      <c r="N1020" s="102"/>
      <c r="O1020" s="102"/>
      <c r="P1020" s="102"/>
      <c r="Q1020" s="94">
        <f t="shared" si="36"/>
        <v>505774.23000000021</v>
      </c>
      <c r="R1020" s="95">
        <f t="shared" si="37"/>
        <v>702.67404077849869</v>
      </c>
    </row>
    <row r="1021" spans="1:18" x14ac:dyDescent="0.35">
      <c r="A1021" s="101">
        <v>12</v>
      </c>
      <c r="B1021" s="102" t="s">
        <v>56</v>
      </c>
      <c r="C1021" s="102" t="s">
        <v>565</v>
      </c>
      <c r="D1021" s="102" t="s">
        <v>119</v>
      </c>
      <c r="E1021" s="102" t="s">
        <v>566</v>
      </c>
      <c r="F1021" s="102" t="s">
        <v>178</v>
      </c>
      <c r="G1021" s="102" t="s">
        <v>1378</v>
      </c>
      <c r="H1021" s="103">
        <v>1500</v>
      </c>
      <c r="I1021" s="101">
        <v>1</v>
      </c>
      <c r="J1021" s="104">
        <f>นครพนม!F118</f>
        <v>561910.19999999995</v>
      </c>
      <c r="K1021" s="105">
        <f>นครพนม!AM118</f>
        <v>584507.48</v>
      </c>
      <c r="L1021" s="106">
        <f>นครพนม!AN118</f>
        <v>1447384.15</v>
      </c>
      <c r="M1021" s="106">
        <f>นครพนม!AO118</f>
        <v>1119599.1800000002</v>
      </c>
      <c r="N1021" s="102"/>
      <c r="O1021" s="102"/>
      <c r="P1021" s="102"/>
      <c r="Q1021" s="94">
        <f t="shared" si="36"/>
        <v>327784.96999999974</v>
      </c>
      <c r="R1021" s="95">
        <f t="shared" si="37"/>
        <v>964.92276666666658</v>
      </c>
    </row>
    <row r="1022" spans="1:18" x14ac:dyDescent="0.35">
      <c r="A1022" s="101">
        <v>13</v>
      </c>
      <c r="B1022" s="102" t="s">
        <v>56</v>
      </c>
      <c r="C1022" s="102" t="s">
        <v>565</v>
      </c>
      <c r="D1022" s="102" t="s">
        <v>119</v>
      </c>
      <c r="E1022" s="102" t="s">
        <v>566</v>
      </c>
      <c r="F1022" s="102" t="s">
        <v>178</v>
      </c>
      <c r="G1022" s="102" t="s">
        <v>1379</v>
      </c>
      <c r="H1022" s="103">
        <v>2077</v>
      </c>
      <c r="I1022" s="101">
        <v>2</v>
      </c>
      <c r="J1022" s="104">
        <f>นครพนม!F119</f>
        <v>351992.97</v>
      </c>
      <c r="K1022" s="105">
        <f>นครพนม!AM119</f>
        <v>395500.64999999997</v>
      </c>
      <c r="L1022" s="106">
        <f>นครพนม!AN119</f>
        <v>1635471.74</v>
      </c>
      <c r="M1022" s="106">
        <f>นครพนม!AO119</f>
        <v>1379171.09</v>
      </c>
      <c r="N1022" s="102"/>
      <c r="O1022" s="102"/>
      <c r="P1022" s="102"/>
      <c r="Q1022" s="94">
        <f t="shared" si="36"/>
        <v>256300.64999999991</v>
      </c>
      <c r="R1022" s="95">
        <f t="shared" si="37"/>
        <v>787.42019258545974</v>
      </c>
    </row>
    <row r="1023" spans="1:18" x14ac:dyDescent="0.35">
      <c r="A1023" s="101">
        <v>14</v>
      </c>
      <c r="B1023" s="102" t="s">
        <v>56</v>
      </c>
      <c r="C1023" s="102" t="s">
        <v>565</v>
      </c>
      <c r="D1023" s="102" t="s">
        <v>119</v>
      </c>
      <c r="E1023" s="102" t="s">
        <v>566</v>
      </c>
      <c r="F1023" s="102" t="s">
        <v>178</v>
      </c>
      <c r="G1023" s="102" t="s">
        <v>1380</v>
      </c>
      <c r="H1023" s="103">
        <v>2981</v>
      </c>
      <c r="I1023" s="101">
        <v>2</v>
      </c>
      <c r="J1023" s="104">
        <f>นครพนม!F120</f>
        <v>401295.74</v>
      </c>
      <c r="K1023" s="105">
        <f>นครพนม!AM120</f>
        <v>433869.38</v>
      </c>
      <c r="L1023" s="106">
        <f>นครพนม!AN120</f>
        <v>1494358.76</v>
      </c>
      <c r="M1023" s="106">
        <f>นครพนม!AO120</f>
        <v>1348493.58</v>
      </c>
      <c r="N1023" s="102"/>
      <c r="O1023" s="102"/>
      <c r="P1023" s="102"/>
      <c r="Q1023" s="94">
        <f t="shared" si="36"/>
        <v>145865.17999999993</v>
      </c>
      <c r="R1023" s="95">
        <f t="shared" si="37"/>
        <v>501.29445152633343</v>
      </c>
    </row>
    <row r="1024" spans="1:18" x14ac:dyDescent="0.35">
      <c r="A1024" s="101">
        <v>15</v>
      </c>
      <c r="B1024" s="102" t="s">
        <v>56</v>
      </c>
      <c r="C1024" s="102" t="s">
        <v>565</v>
      </c>
      <c r="D1024" s="102" t="s">
        <v>119</v>
      </c>
      <c r="E1024" s="102" t="s">
        <v>566</v>
      </c>
      <c r="F1024" s="102" t="s">
        <v>178</v>
      </c>
      <c r="G1024" s="102" t="s">
        <v>1381</v>
      </c>
      <c r="H1024" s="103">
        <v>2573</v>
      </c>
      <c r="I1024" s="101">
        <v>2</v>
      </c>
      <c r="J1024" s="104">
        <f>นครพนม!F121</f>
        <v>751509.26</v>
      </c>
      <c r="K1024" s="105">
        <f>นครพนม!AM121</f>
        <v>635624.56000000006</v>
      </c>
      <c r="L1024" s="106">
        <f>นครพนม!AN121</f>
        <v>1652523.82</v>
      </c>
      <c r="M1024" s="106">
        <f>นครพนม!AO121</f>
        <v>1240869.29</v>
      </c>
      <c r="N1024" s="102"/>
      <c r="O1024" s="102"/>
      <c r="P1024" s="102"/>
      <c r="Q1024" s="94">
        <f t="shared" si="36"/>
        <v>411654.53</v>
      </c>
      <c r="R1024" s="95">
        <f t="shared" si="37"/>
        <v>642.2556626506024</v>
      </c>
    </row>
    <row r="1025" spans="1:18" x14ac:dyDescent="0.35">
      <c r="A1025" s="101">
        <v>16</v>
      </c>
      <c r="B1025" s="102" t="s">
        <v>56</v>
      </c>
      <c r="C1025" s="102" t="s">
        <v>565</v>
      </c>
      <c r="D1025" s="102" t="s">
        <v>119</v>
      </c>
      <c r="E1025" s="102" t="s">
        <v>566</v>
      </c>
      <c r="F1025" s="102" t="s">
        <v>178</v>
      </c>
      <c r="G1025" s="102" t="s">
        <v>1382</v>
      </c>
      <c r="H1025" s="103">
        <v>1978</v>
      </c>
      <c r="I1025" s="101">
        <v>2</v>
      </c>
      <c r="J1025" s="104">
        <f>นครพนม!F122</f>
        <v>402446.84</v>
      </c>
      <c r="K1025" s="105">
        <f>นครพนม!AM122</f>
        <v>669444.42999999993</v>
      </c>
      <c r="L1025" s="106">
        <f>นครพนม!AN122</f>
        <v>961312.35</v>
      </c>
      <c r="M1025" s="106">
        <f>นครพนม!AO122</f>
        <v>782567.32</v>
      </c>
      <c r="N1025" s="102"/>
      <c r="O1025" s="102"/>
      <c r="P1025" s="102"/>
      <c r="Q1025" s="94">
        <f t="shared" si="36"/>
        <v>178745.03000000003</v>
      </c>
      <c r="R1025" s="95">
        <f t="shared" si="37"/>
        <v>486.00219919110214</v>
      </c>
    </row>
    <row r="1026" spans="1:18" x14ac:dyDescent="0.35">
      <c r="A1026" s="101">
        <v>17</v>
      </c>
      <c r="B1026" s="102" t="s">
        <v>56</v>
      </c>
      <c r="C1026" s="102" t="s">
        <v>565</v>
      </c>
      <c r="D1026" s="102" t="s">
        <v>119</v>
      </c>
      <c r="E1026" s="102" t="s">
        <v>566</v>
      </c>
      <c r="F1026" s="102" t="s">
        <v>178</v>
      </c>
      <c r="G1026" s="102" t="s">
        <v>1383</v>
      </c>
      <c r="H1026" s="103">
        <v>2350</v>
      </c>
      <c r="I1026" s="101">
        <v>2</v>
      </c>
      <c r="J1026" s="104">
        <f>นครพนม!F123</f>
        <v>483430.64</v>
      </c>
      <c r="K1026" s="105">
        <f>นครพนม!AM123</f>
        <v>508921.08000000007</v>
      </c>
      <c r="L1026" s="106">
        <f>นครพนม!AN123</f>
        <v>1423412.81</v>
      </c>
      <c r="M1026" s="106">
        <f>นครพนม!AO123</f>
        <v>1227006.5799999998</v>
      </c>
      <c r="N1026" s="102"/>
      <c r="O1026" s="102"/>
      <c r="P1026" s="102"/>
      <c r="Q1026" s="94">
        <f t="shared" si="36"/>
        <v>196406.23000000021</v>
      </c>
      <c r="R1026" s="95">
        <f t="shared" si="37"/>
        <v>605.70757872340425</v>
      </c>
    </row>
    <row r="1027" spans="1:18" x14ac:dyDescent="0.35">
      <c r="A1027" s="101">
        <v>18</v>
      </c>
      <c r="B1027" s="102" t="s">
        <v>56</v>
      </c>
      <c r="C1027" s="102" t="s">
        <v>565</v>
      </c>
      <c r="D1027" s="102" t="s">
        <v>119</v>
      </c>
      <c r="E1027" s="102" t="s">
        <v>566</v>
      </c>
      <c r="F1027" s="102" t="s">
        <v>178</v>
      </c>
      <c r="G1027" s="102" t="s">
        <v>1384</v>
      </c>
      <c r="H1027" s="103">
        <v>1698</v>
      </c>
      <c r="I1027" s="101">
        <v>2</v>
      </c>
      <c r="J1027" s="104">
        <f>นครพนม!F124</f>
        <v>486330.59</v>
      </c>
      <c r="K1027" s="105">
        <f>นครพนม!AM124</f>
        <v>635653.41</v>
      </c>
      <c r="L1027" s="106">
        <f>นครพนม!AN124</f>
        <v>1076079.02</v>
      </c>
      <c r="M1027" s="106">
        <f>นครพนม!AO124</f>
        <v>680427.69000000006</v>
      </c>
      <c r="N1027" s="102"/>
      <c r="O1027" s="102"/>
      <c r="P1027" s="102"/>
      <c r="Q1027" s="94">
        <f t="shared" si="36"/>
        <v>395651.32999999996</v>
      </c>
      <c r="R1027" s="95">
        <f t="shared" si="37"/>
        <v>633.73322732626616</v>
      </c>
    </row>
    <row r="1028" spans="1:18" x14ac:dyDescent="0.35">
      <c r="A1028" s="101">
        <v>19</v>
      </c>
      <c r="B1028" s="102" t="s">
        <v>56</v>
      </c>
      <c r="C1028" s="102" t="s">
        <v>565</v>
      </c>
      <c r="D1028" s="102" t="s">
        <v>119</v>
      </c>
      <c r="E1028" s="102" t="s">
        <v>566</v>
      </c>
      <c r="F1028" s="102" t="s">
        <v>178</v>
      </c>
      <c r="G1028" s="102" t="s">
        <v>1385</v>
      </c>
      <c r="H1028" s="103">
        <v>2110</v>
      </c>
      <c r="I1028" s="101">
        <v>2</v>
      </c>
      <c r="J1028" s="104">
        <f>นครพนม!F125</f>
        <v>750037.71</v>
      </c>
      <c r="K1028" s="105">
        <f>นครพนม!AM125</f>
        <v>733437.5199999999</v>
      </c>
      <c r="L1028" s="106">
        <f>นครพนม!AN125</f>
        <v>1526910.94</v>
      </c>
      <c r="M1028" s="106">
        <f>นครพนม!AO125</f>
        <v>816036.31</v>
      </c>
      <c r="N1028" s="102"/>
      <c r="O1028" s="102"/>
      <c r="P1028" s="102"/>
      <c r="Q1028" s="94">
        <f t="shared" si="36"/>
        <v>710874.62999999989</v>
      </c>
      <c r="R1028" s="95">
        <f t="shared" si="37"/>
        <v>723.65447393364923</v>
      </c>
    </row>
    <row r="1029" spans="1:18" s="113" customFormat="1" x14ac:dyDescent="0.35">
      <c r="A1029" s="107">
        <v>8</v>
      </c>
      <c r="B1029" s="108" t="s">
        <v>56</v>
      </c>
      <c r="C1029" s="108"/>
      <c r="D1029" s="108"/>
      <c r="E1029" s="108" t="s">
        <v>75</v>
      </c>
      <c r="F1029" s="108"/>
      <c r="G1029" s="108" t="s">
        <v>568</v>
      </c>
      <c r="H1029" s="114">
        <f>SUM(H1010:H1028)</f>
        <v>45476</v>
      </c>
      <c r="I1029" s="107"/>
      <c r="J1029" s="110">
        <f>SUM(J1010:J1028)</f>
        <v>9528264.0700000003</v>
      </c>
      <c r="K1029" s="145">
        <f>SUM(K1010:K1028)</f>
        <v>10314615.119999999</v>
      </c>
      <c r="L1029" s="110">
        <f>SUM(L1010:L1028)</f>
        <v>27272326.829999998</v>
      </c>
      <c r="M1029" s="110">
        <f>SUM(M1010:M1028)</f>
        <v>21728642.549999997</v>
      </c>
      <c r="N1029" s="108">
        <v>18</v>
      </c>
      <c r="O1029" s="108">
        <v>18</v>
      </c>
      <c r="P1029" s="108">
        <f>N1029-O1029</f>
        <v>0</v>
      </c>
      <c r="Q1029" s="111">
        <f t="shared" si="36"/>
        <v>5543684.2800000012</v>
      </c>
      <c r="R1029" s="112">
        <f>L1029/H1029</f>
        <v>599.70812802357284</v>
      </c>
    </row>
    <row r="1030" spans="1:18" x14ac:dyDescent="0.35">
      <c r="A1030" s="101">
        <v>1</v>
      </c>
      <c r="B1030" s="102" t="s">
        <v>56</v>
      </c>
      <c r="C1030" s="102" t="s">
        <v>569</v>
      </c>
      <c r="D1030" s="102" t="s">
        <v>125</v>
      </c>
      <c r="E1030" s="102" t="s">
        <v>570</v>
      </c>
      <c r="F1030" s="102" t="s">
        <v>208</v>
      </c>
      <c r="G1030" s="102" t="s">
        <v>571</v>
      </c>
      <c r="H1030" s="103"/>
      <c r="I1030" s="101"/>
      <c r="J1030" s="104"/>
      <c r="K1030" s="105"/>
      <c r="L1030" s="106"/>
      <c r="M1030" s="106"/>
      <c r="N1030" s="102"/>
      <c r="O1030" s="102"/>
      <c r="P1030" s="102"/>
    </row>
    <row r="1031" spans="1:18" x14ac:dyDescent="0.35">
      <c r="A1031" s="101">
        <v>2</v>
      </c>
      <c r="B1031" s="102" t="s">
        <v>56</v>
      </c>
      <c r="C1031" s="102" t="s">
        <v>569</v>
      </c>
      <c r="D1031" s="102" t="s">
        <v>125</v>
      </c>
      <c r="E1031" s="102" t="s">
        <v>570</v>
      </c>
      <c r="F1031" s="102" t="s">
        <v>178</v>
      </c>
      <c r="G1031" s="102" t="s">
        <v>1386</v>
      </c>
      <c r="H1031" s="103">
        <v>3653</v>
      </c>
      <c r="I1031" s="101">
        <v>3</v>
      </c>
      <c r="J1031" s="104">
        <f>นครพนม!F126</f>
        <v>206117.42</v>
      </c>
      <c r="K1031" s="105">
        <f>นครพนม!AM126</f>
        <v>447115.80000000005</v>
      </c>
      <c r="L1031" s="106">
        <f>นครพนม!AN126</f>
        <v>1532603.04</v>
      </c>
      <c r="M1031" s="106">
        <f>นครพนม!AO126</f>
        <v>1689497.3800000001</v>
      </c>
      <c r="N1031" s="102"/>
      <c r="O1031" s="102"/>
      <c r="P1031" s="102"/>
      <c r="Q1031" s="94">
        <f t="shared" ref="Q1031:Q1068" si="38">L1031-M1031</f>
        <v>-156894.34000000008</v>
      </c>
      <c r="R1031" s="95">
        <f t="shared" ref="R1031:R1069" si="39">L1031/H1031</f>
        <v>419.5464111689023</v>
      </c>
    </row>
    <row r="1032" spans="1:18" x14ac:dyDescent="0.35">
      <c r="A1032" s="101">
        <v>3</v>
      </c>
      <c r="B1032" s="102" t="s">
        <v>56</v>
      </c>
      <c r="C1032" s="102" t="s">
        <v>569</v>
      </c>
      <c r="D1032" s="102" t="s">
        <v>125</v>
      </c>
      <c r="E1032" s="102" t="s">
        <v>570</v>
      </c>
      <c r="F1032" s="102" t="s">
        <v>178</v>
      </c>
      <c r="G1032" s="102" t="s">
        <v>1387</v>
      </c>
      <c r="H1032" s="103">
        <v>1433</v>
      </c>
      <c r="I1032" s="101">
        <v>1</v>
      </c>
      <c r="J1032" s="104">
        <f>นครพนม!F127</f>
        <v>121420.65</v>
      </c>
      <c r="K1032" s="105">
        <f>นครพนม!AM127</f>
        <v>152970.9</v>
      </c>
      <c r="L1032" s="106">
        <f>นครพนม!AN127</f>
        <v>799332.67</v>
      </c>
      <c r="M1032" s="106">
        <f>นครพนม!AO127</f>
        <v>795858.7</v>
      </c>
      <c r="N1032" s="102"/>
      <c r="O1032" s="102"/>
      <c r="P1032" s="102"/>
      <c r="Q1032" s="94">
        <f t="shared" si="38"/>
        <v>3473.9700000000885</v>
      </c>
      <c r="R1032" s="95">
        <f t="shared" si="39"/>
        <v>557.80367759944181</v>
      </c>
    </row>
    <row r="1033" spans="1:18" x14ac:dyDescent="0.35">
      <c r="A1033" s="101">
        <v>4</v>
      </c>
      <c r="B1033" s="102" t="s">
        <v>56</v>
      </c>
      <c r="C1033" s="102" t="s">
        <v>569</v>
      </c>
      <c r="D1033" s="102" t="s">
        <v>125</v>
      </c>
      <c r="E1033" s="102" t="s">
        <v>570</v>
      </c>
      <c r="F1033" s="102" t="s">
        <v>178</v>
      </c>
      <c r="G1033" s="102" t="s">
        <v>1388</v>
      </c>
      <c r="H1033" s="103">
        <v>2145</v>
      </c>
      <c r="I1033" s="101">
        <v>2</v>
      </c>
      <c r="J1033" s="104">
        <f>นครพนม!F128</f>
        <v>247449.89</v>
      </c>
      <c r="K1033" s="105">
        <f>นครพนม!AM128</f>
        <v>505074.5</v>
      </c>
      <c r="L1033" s="106">
        <f>นครพนม!AN128</f>
        <v>1357331.98</v>
      </c>
      <c r="M1033" s="106">
        <f>นครพนม!AO128</f>
        <v>1405609.15</v>
      </c>
      <c r="N1033" s="102"/>
      <c r="O1033" s="102"/>
      <c r="P1033" s="102"/>
      <c r="Q1033" s="94">
        <f t="shared" si="38"/>
        <v>-48277.169999999925</v>
      </c>
      <c r="R1033" s="95">
        <f t="shared" si="39"/>
        <v>632.78880186480183</v>
      </c>
    </row>
    <row r="1034" spans="1:18" x14ac:dyDescent="0.35">
      <c r="A1034" s="101">
        <v>5</v>
      </c>
      <c r="B1034" s="102" t="s">
        <v>56</v>
      </c>
      <c r="C1034" s="102" t="s">
        <v>569</v>
      </c>
      <c r="D1034" s="102" t="s">
        <v>125</v>
      </c>
      <c r="E1034" s="102" t="s">
        <v>570</v>
      </c>
      <c r="F1034" s="102" t="s">
        <v>178</v>
      </c>
      <c r="G1034" s="102" t="s">
        <v>1389</v>
      </c>
      <c r="H1034" s="103">
        <v>2238</v>
      </c>
      <c r="I1034" s="101">
        <v>2</v>
      </c>
      <c r="J1034" s="104">
        <f>นครพนม!F129</f>
        <v>322110.28000000003</v>
      </c>
      <c r="K1034" s="105">
        <f>นครพนม!AM129</f>
        <v>365069.58</v>
      </c>
      <c r="L1034" s="106">
        <f>นครพนม!AN129</f>
        <v>1189685.26</v>
      </c>
      <c r="M1034" s="106">
        <f>นครพนม!AO129</f>
        <v>1345878.97</v>
      </c>
      <c r="N1034" s="102"/>
      <c r="O1034" s="102"/>
      <c r="P1034" s="102"/>
      <c r="Q1034" s="94">
        <f t="shared" si="38"/>
        <v>-156193.70999999996</v>
      </c>
      <c r="R1034" s="95">
        <f t="shared" si="39"/>
        <v>531.58411974977662</v>
      </c>
    </row>
    <row r="1035" spans="1:18" x14ac:dyDescent="0.35">
      <c r="A1035" s="101">
        <v>6</v>
      </c>
      <c r="B1035" s="102" t="s">
        <v>56</v>
      </c>
      <c r="C1035" s="102" t="s">
        <v>569</v>
      </c>
      <c r="D1035" s="102" t="s">
        <v>125</v>
      </c>
      <c r="E1035" s="102" t="s">
        <v>570</v>
      </c>
      <c r="F1035" s="102" t="s">
        <v>178</v>
      </c>
      <c r="G1035" s="102" t="s">
        <v>1390</v>
      </c>
      <c r="H1035" s="103">
        <v>2480</v>
      </c>
      <c r="I1035" s="101">
        <v>2</v>
      </c>
      <c r="J1035" s="104">
        <f>นครพนม!F130</f>
        <v>281827.48</v>
      </c>
      <c r="K1035" s="105">
        <f>นครพนม!AM130</f>
        <v>313460.68</v>
      </c>
      <c r="L1035" s="106">
        <f>นครพนม!AN130</f>
        <v>1015485.9299999999</v>
      </c>
      <c r="M1035" s="106">
        <f>นครพนม!AO130</f>
        <v>1192335.8999999999</v>
      </c>
      <c r="N1035" s="102"/>
      <c r="O1035" s="102"/>
      <c r="P1035" s="102"/>
      <c r="Q1035" s="94">
        <f t="shared" si="38"/>
        <v>-176849.96999999997</v>
      </c>
      <c r="R1035" s="95">
        <f t="shared" si="39"/>
        <v>409.47013306451612</v>
      </c>
    </row>
    <row r="1036" spans="1:18" x14ac:dyDescent="0.35">
      <c r="A1036" s="101">
        <v>7</v>
      </c>
      <c r="B1036" s="102" t="s">
        <v>56</v>
      </c>
      <c r="C1036" s="102" t="s">
        <v>569</v>
      </c>
      <c r="D1036" s="102" t="s">
        <v>125</v>
      </c>
      <c r="E1036" s="102" t="s">
        <v>570</v>
      </c>
      <c r="F1036" s="102" t="s">
        <v>178</v>
      </c>
      <c r="G1036" s="102" t="s">
        <v>1391</v>
      </c>
      <c r="H1036" s="103">
        <v>3442</v>
      </c>
      <c r="I1036" s="101">
        <v>3</v>
      </c>
      <c r="J1036" s="104">
        <f>นครพนม!F131</f>
        <v>264572.12</v>
      </c>
      <c r="K1036" s="105">
        <f>นครพนม!AM131</f>
        <v>276523.51</v>
      </c>
      <c r="L1036" s="106">
        <f>นครพนม!AN131</f>
        <v>1397833.3900000001</v>
      </c>
      <c r="M1036" s="106">
        <f>นครพนม!AO131</f>
        <v>1434267.4000000001</v>
      </c>
      <c r="N1036" s="102"/>
      <c r="O1036" s="102"/>
      <c r="P1036" s="102"/>
      <c r="Q1036" s="94">
        <f t="shared" si="38"/>
        <v>-36434.010000000009</v>
      </c>
      <c r="R1036" s="95">
        <f t="shared" si="39"/>
        <v>406.11080476467174</v>
      </c>
    </row>
    <row r="1037" spans="1:18" x14ac:dyDescent="0.35">
      <c r="A1037" s="101">
        <v>8</v>
      </c>
      <c r="B1037" s="102" t="s">
        <v>56</v>
      </c>
      <c r="C1037" s="102" t="s">
        <v>569</v>
      </c>
      <c r="D1037" s="102" t="s">
        <v>125</v>
      </c>
      <c r="E1037" s="102" t="s">
        <v>570</v>
      </c>
      <c r="F1037" s="102" t="s">
        <v>178</v>
      </c>
      <c r="G1037" s="102" t="s">
        <v>1392</v>
      </c>
      <c r="H1037" s="103">
        <v>3463</v>
      </c>
      <c r="I1037" s="101">
        <v>3</v>
      </c>
      <c r="J1037" s="104">
        <f>นครพนม!F132</f>
        <v>398824.91</v>
      </c>
      <c r="K1037" s="105">
        <f>นครพนม!AM132</f>
        <v>404309.12</v>
      </c>
      <c r="L1037" s="106">
        <f>นครพนม!AN132</f>
        <v>1217267.71</v>
      </c>
      <c r="M1037" s="106">
        <f>นครพนม!AO132</f>
        <v>1396606.8900000001</v>
      </c>
      <c r="N1037" s="102"/>
      <c r="O1037" s="102"/>
      <c r="P1037" s="102"/>
      <c r="Q1037" s="94">
        <f t="shared" si="38"/>
        <v>-179339.18000000017</v>
      </c>
      <c r="R1037" s="95">
        <f t="shared" si="39"/>
        <v>351.50670228125904</v>
      </c>
    </row>
    <row r="1038" spans="1:18" x14ac:dyDescent="0.35">
      <c r="A1038" s="101">
        <v>9</v>
      </c>
      <c r="B1038" s="102" t="s">
        <v>56</v>
      </c>
      <c r="C1038" s="102" t="s">
        <v>569</v>
      </c>
      <c r="D1038" s="102" t="s">
        <v>125</v>
      </c>
      <c r="E1038" s="102" t="s">
        <v>570</v>
      </c>
      <c r="F1038" s="102" t="s">
        <v>178</v>
      </c>
      <c r="G1038" s="102" t="s">
        <v>1393</v>
      </c>
      <c r="H1038" s="103">
        <v>3634</v>
      </c>
      <c r="I1038" s="101">
        <v>3</v>
      </c>
      <c r="J1038" s="104">
        <f>นครพนม!F133</f>
        <v>215841.68</v>
      </c>
      <c r="K1038" s="105">
        <f>นครพนม!AM133</f>
        <v>344275.3</v>
      </c>
      <c r="L1038" s="106">
        <f>นครพนม!AN133</f>
        <v>1198362.27</v>
      </c>
      <c r="M1038" s="106">
        <f>นครพนม!AO133</f>
        <v>1222578.79</v>
      </c>
      <c r="N1038" s="102"/>
      <c r="O1038" s="102"/>
      <c r="P1038" s="102"/>
      <c r="Q1038" s="94">
        <f t="shared" si="38"/>
        <v>-24216.520000000019</v>
      </c>
      <c r="R1038" s="95">
        <f t="shared" si="39"/>
        <v>329.76397083104018</v>
      </c>
    </row>
    <row r="1039" spans="1:18" x14ac:dyDescent="0.35">
      <c r="A1039" s="101">
        <v>10</v>
      </c>
      <c r="B1039" s="102" t="s">
        <v>56</v>
      </c>
      <c r="C1039" s="102" t="s">
        <v>569</v>
      </c>
      <c r="D1039" s="102" t="s">
        <v>125</v>
      </c>
      <c r="E1039" s="102" t="s">
        <v>570</v>
      </c>
      <c r="F1039" s="102" t="s">
        <v>178</v>
      </c>
      <c r="G1039" s="102" t="s">
        <v>1394</v>
      </c>
      <c r="H1039" s="103">
        <v>4283</v>
      </c>
      <c r="I1039" s="101">
        <v>3</v>
      </c>
      <c r="J1039" s="104">
        <f>นครพนม!F134</f>
        <v>285365.14</v>
      </c>
      <c r="K1039" s="105">
        <f>นครพนม!AM134</f>
        <v>334144.28000000003</v>
      </c>
      <c r="L1039" s="106">
        <f>นครพนม!AN134</f>
        <v>1275848.1499999999</v>
      </c>
      <c r="M1039" s="106">
        <f>นครพนม!AO134</f>
        <v>1478834.59</v>
      </c>
      <c r="N1039" s="102"/>
      <c r="O1039" s="102"/>
      <c r="P1039" s="102"/>
      <c r="Q1039" s="94">
        <f t="shared" si="38"/>
        <v>-202986.44000000018</v>
      </c>
      <c r="R1039" s="95">
        <f t="shared" si="39"/>
        <v>297.88656315666589</v>
      </c>
    </row>
    <row r="1040" spans="1:18" s="113" customFormat="1" x14ac:dyDescent="0.35">
      <c r="A1040" s="107">
        <v>9</v>
      </c>
      <c r="B1040" s="108" t="s">
        <v>56</v>
      </c>
      <c r="C1040" s="108"/>
      <c r="D1040" s="108"/>
      <c r="E1040" s="108" t="s">
        <v>75</v>
      </c>
      <c r="F1040" s="108"/>
      <c r="G1040" s="108" t="s">
        <v>572</v>
      </c>
      <c r="H1040" s="114">
        <f>SUM(H1030:H1039)</f>
        <v>26771</v>
      </c>
      <c r="I1040" s="107"/>
      <c r="J1040" s="110">
        <f>SUM(J1030:J1039)</f>
        <v>2343529.5699999998</v>
      </c>
      <c r="K1040" s="110">
        <f>SUM(K1030:K1039)</f>
        <v>3142943.67</v>
      </c>
      <c r="L1040" s="110">
        <f>SUM(L1030:L1039)</f>
        <v>10983750.4</v>
      </c>
      <c r="M1040" s="110">
        <f>SUM(M1030:M1039)</f>
        <v>11961467.77</v>
      </c>
      <c r="N1040" s="108">
        <v>9</v>
      </c>
      <c r="O1040" s="108">
        <v>9</v>
      </c>
      <c r="P1040" s="108">
        <f>N1040-O1040</f>
        <v>0</v>
      </c>
      <c r="Q1040" s="111">
        <f t="shared" si="38"/>
        <v>-977717.36999999918</v>
      </c>
      <c r="R1040" s="112">
        <f>L1040/H1040</f>
        <v>410.28539837884279</v>
      </c>
    </row>
    <row r="1041" spans="1:18" x14ac:dyDescent="0.35">
      <c r="A1041" s="101">
        <v>1</v>
      </c>
      <c r="B1041" s="102" t="s">
        <v>56</v>
      </c>
      <c r="C1041" s="102" t="s">
        <v>573</v>
      </c>
      <c r="D1041" s="102" t="s">
        <v>130</v>
      </c>
      <c r="E1041" s="102" t="s">
        <v>574</v>
      </c>
      <c r="F1041" s="102" t="s">
        <v>208</v>
      </c>
      <c r="G1041" s="102" t="s">
        <v>575</v>
      </c>
      <c r="H1041" s="103"/>
      <c r="I1041" s="101"/>
      <c r="J1041" s="104"/>
      <c r="K1041" s="105"/>
      <c r="L1041" s="106"/>
      <c r="M1041" s="106"/>
      <c r="N1041" s="102"/>
      <c r="O1041" s="102"/>
      <c r="P1041" s="102"/>
    </row>
    <row r="1042" spans="1:18" x14ac:dyDescent="0.35">
      <c r="A1042" s="101">
        <v>2</v>
      </c>
      <c r="B1042" s="102" t="s">
        <v>56</v>
      </c>
      <c r="C1042" s="102" t="s">
        <v>573</v>
      </c>
      <c r="D1042" s="102" t="s">
        <v>130</v>
      </c>
      <c r="E1042" s="102" t="s">
        <v>574</v>
      </c>
      <c r="F1042" s="102" t="s">
        <v>178</v>
      </c>
      <c r="G1042" s="102" t="s">
        <v>1395</v>
      </c>
      <c r="H1042" s="103">
        <v>2029</v>
      </c>
      <c r="I1042" s="101">
        <v>2</v>
      </c>
      <c r="J1042" s="104">
        <f>นครพนม!F135</f>
        <v>511734.74</v>
      </c>
      <c r="K1042" s="105">
        <f>นครพนม!AM135</f>
        <v>905175.95</v>
      </c>
      <c r="L1042" s="106">
        <f>นครพนม!AN135</f>
        <v>1337189.95</v>
      </c>
      <c r="M1042" s="106">
        <f>นครพนม!AO135</f>
        <v>1208471.82</v>
      </c>
      <c r="N1042" s="102"/>
      <c r="O1042" s="102"/>
      <c r="P1042" s="102"/>
      <c r="R1042" s="95">
        <f t="shared" si="39"/>
        <v>659.03891079349432</v>
      </c>
    </row>
    <row r="1043" spans="1:18" x14ac:dyDescent="0.35">
      <c r="A1043" s="101">
        <v>3</v>
      </c>
      <c r="B1043" s="102" t="s">
        <v>56</v>
      </c>
      <c r="C1043" s="102" t="s">
        <v>573</v>
      </c>
      <c r="D1043" s="102" t="s">
        <v>130</v>
      </c>
      <c r="E1043" s="102" t="s">
        <v>574</v>
      </c>
      <c r="F1043" s="102" t="s">
        <v>178</v>
      </c>
      <c r="G1043" s="102" t="s">
        <v>1396</v>
      </c>
      <c r="H1043" s="103">
        <v>3205</v>
      </c>
      <c r="I1043" s="101">
        <v>3</v>
      </c>
      <c r="J1043" s="104">
        <f>นครพนม!F136</f>
        <v>307590.31</v>
      </c>
      <c r="K1043" s="105">
        <f>นครพนม!AM136</f>
        <v>473654.19</v>
      </c>
      <c r="L1043" s="106">
        <f>นครพนม!AN136</f>
        <v>1124840.44</v>
      </c>
      <c r="M1043" s="106">
        <f>นครพนม!AO136</f>
        <v>942863.96</v>
      </c>
      <c r="N1043" s="102"/>
      <c r="O1043" s="102"/>
      <c r="P1043" s="102"/>
      <c r="Q1043" s="94">
        <f t="shared" si="38"/>
        <v>181976.47999999998</v>
      </c>
      <c r="R1043" s="95">
        <f t="shared" si="39"/>
        <v>350.964255850234</v>
      </c>
    </row>
    <row r="1044" spans="1:18" x14ac:dyDescent="0.35">
      <c r="A1044" s="101">
        <v>4</v>
      </c>
      <c r="B1044" s="102" t="s">
        <v>56</v>
      </c>
      <c r="C1044" s="102" t="s">
        <v>573</v>
      </c>
      <c r="D1044" s="102" t="s">
        <v>130</v>
      </c>
      <c r="E1044" s="102" t="s">
        <v>574</v>
      </c>
      <c r="F1044" s="102" t="s">
        <v>178</v>
      </c>
      <c r="G1044" s="102" t="s">
        <v>1397</v>
      </c>
      <c r="H1044" s="103">
        <v>1268</v>
      </c>
      <c r="I1044" s="101">
        <v>1</v>
      </c>
      <c r="J1044" s="104">
        <f>นครพนม!F137</f>
        <v>604614.43000000005</v>
      </c>
      <c r="K1044" s="105">
        <f>นครพนม!AM137</f>
        <v>654561.44000000006</v>
      </c>
      <c r="L1044" s="106">
        <f>นครพนม!AN137</f>
        <v>431509.61000000004</v>
      </c>
      <c r="M1044" s="106">
        <f>นครพนม!AO137</f>
        <v>200370.6</v>
      </c>
      <c r="N1044" s="102"/>
      <c r="O1044" s="102"/>
      <c r="P1044" s="102"/>
      <c r="Q1044" s="94">
        <f t="shared" si="38"/>
        <v>231139.01000000004</v>
      </c>
      <c r="R1044" s="95">
        <f t="shared" si="39"/>
        <v>340.30726340694008</v>
      </c>
    </row>
    <row r="1045" spans="1:18" x14ac:dyDescent="0.35">
      <c r="A1045" s="101">
        <v>5</v>
      </c>
      <c r="B1045" s="102" t="s">
        <v>56</v>
      </c>
      <c r="C1045" s="102" t="s">
        <v>573</v>
      </c>
      <c r="D1045" s="102" t="s">
        <v>130</v>
      </c>
      <c r="E1045" s="102" t="s">
        <v>574</v>
      </c>
      <c r="F1045" s="102" t="s">
        <v>178</v>
      </c>
      <c r="G1045" s="102" t="s">
        <v>1398</v>
      </c>
      <c r="H1045" s="103">
        <v>2239</v>
      </c>
      <c r="I1045" s="101">
        <v>2</v>
      </c>
      <c r="J1045" s="104">
        <f>นครพนม!F138</f>
        <v>181509.9</v>
      </c>
      <c r="K1045" s="105">
        <f>นครพนม!AM138</f>
        <v>599374.80000000005</v>
      </c>
      <c r="L1045" s="106">
        <f>นครพนม!AN138</f>
        <v>438021.13</v>
      </c>
      <c r="M1045" s="106">
        <f>นครพนม!AO138</f>
        <v>584818.68999999994</v>
      </c>
      <c r="N1045" s="102"/>
      <c r="O1045" s="102"/>
      <c r="P1045" s="102"/>
      <c r="Q1045" s="94">
        <f t="shared" si="38"/>
        <v>-146797.55999999994</v>
      </c>
      <c r="R1045" s="95">
        <f t="shared" si="39"/>
        <v>195.63248325145153</v>
      </c>
    </row>
    <row r="1046" spans="1:18" x14ac:dyDescent="0.35">
      <c r="A1046" s="101">
        <v>6</v>
      </c>
      <c r="B1046" s="102" t="s">
        <v>56</v>
      </c>
      <c r="C1046" s="102" t="s">
        <v>573</v>
      </c>
      <c r="D1046" s="102" t="s">
        <v>130</v>
      </c>
      <c r="E1046" s="102" t="s">
        <v>574</v>
      </c>
      <c r="F1046" s="102" t="s">
        <v>178</v>
      </c>
      <c r="G1046" s="102" t="s">
        <v>1399</v>
      </c>
      <c r="H1046" s="103">
        <v>4836</v>
      </c>
      <c r="I1046" s="101">
        <v>4</v>
      </c>
      <c r="J1046" s="104">
        <f>นครพนม!F139</f>
        <v>343938.08</v>
      </c>
      <c r="K1046" s="105">
        <f>นครพนม!AM139</f>
        <v>524614.24</v>
      </c>
      <c r="L1046" s="106">
        <f>นครพนม!AN139</f>
        <v>1499120.78</v>
      </c>
      <c r="M1046" s="106">
        <f>นครพนม!AO139</f>
        <v>1595829.1600000001</v>
      </c>
      <c r="N1046" s="102"/>
      <c r="O1046" s="102"/>
      <c r="P1046" s="102"/>
      <c r="Q1046" s="94">
        <f t="shared" si="38"/>
        <v>-96708.380000000121</v>
      </c>
      <c r="R1046" s="95">
        <f t="shared" si="39"/>
        <v>309.99188999172873</v>
      </c>
    </row>
    <row r="1047" spans="1:18" x14ac:dyDescent="0.35">
      <c r="A1047" s="101">
        <v>7</v>
      </c>
      <c r="B1047" s="102" t="s">
        <v>56</v>
      </c>
      <c r="C1047" s="102" t="s">
        <v>573</v>
      </c>
      <c r="D1047" s="102" t="s">
        <v>130</v>
      </c>
      <c r="E1047" s="102" t="s">
        <v>574</v>
      </c>
      <c r="F1047" s="102" t="s">
        <v>178</v>
      </c>
      <c r="G1047" s="102" t="s">
        <v>1400</v>
      </c>
      <c r="H1047" s="103">
        <v>4185</v>
      </c>
      <c r="I1047" s="101">
        <v>3</v>
      </c>
      <c r="J1047" s="104">
        <f>นครพนม!F140</f>
        <v>483431.88</v>
      </c>
      <c r="K1047" s="105">
        <f>นครพนม!AM140</f>
        <v>820915.23</v>
      </c>
      <c r="L1047" s="106">
        <f>นครพนม!AN140</f>
        <v>1168193.7799999998</v>
      </c>
      <c r="M1047" s="106">
        <f>นครพนม!AO140</f>
        <v>837696.9</v>
      </c>
      <c r="N1047" s="102"/>
      <c r="O1047" s="102"/>
      <c r="P1047" s="102"/>
      <c r="Q1047" s="94">
        <f t="shared" si="38"/>
        <v>330496.87999999977</v>
      </c>
      <c r="R1047" s="95">
        <f t="shared" si="39"/>
        <v>279.1382986857825</v>
      </c>
    </row>
    <row r="1048" spans="1:18" x14ac:dyDescent="0.35">
      <c r="A1048" s="101">
        <v>8</v>
      </c>
      <c r="B1048" s="102" t="s">
        <v>56</v>
      </c>
      <c r="C1048" s="102" t="s">
        <v>573</v>
      </c>
      <c r="D1048" s="102" t="s">
        <v>130</v>
      </c>
      <c r="E1048" s="102" t="s">
        <v>574</v>
      </c>
      <c r="F1048" s="102" t="s">
        <v>178</v>
      </c>
      <c r="G1048" s="102" t="s">
        <v>1401</v>
      </c>
      <c r="H1048" s="103">
        <v>4152</v>
      </c>
      <c r="I1048" s="101">
        <v>3</v>
      </c>
      <c r="J1048" s="104">
        <f>นครพนม!F141</f>
        <v>603881.48</v>
      </c>
      <c r="K1048" s="105">
        <f>นครพนม!AM141</f>
        <v>647581.52</v>
      </c>
      <c r="L1048" s="106">
        <f>นครพนม!AN141</f>
        <v>1515120.25</v>
      </c>
      <c r="M1048" s="106">
        <f>นครพนม!AO141</f>
        <v>1410885.62</v>
      </c>
      <c r="N1048" s="102"/>
      <c r="O1048" s="102"/>
      <c r="P1048" s="102"/>
      <c r="Q1048" s="94">
        <f t="shared" si="38"/>
        <v>104234.62999999989</v>
      </c>
      <c r="R1048" s="95">
        <f t="shared" si="39"/>
        <v>364.9133550096339</v>
      </c>
    </row>
    <row r="1049" spans="1:18" x14ac:dyDescent="0.35">
      <c r="A1049" s="101">
        <v>9</v>
      </c>
      <c r="B1049" s="102" t="s">
        <v>56</v>
      </c>
      <c r="C1049" s="102" t="s">
        <v>573</v>
      </c>
      <c r="D1049" s="102" t="s">
        <v>130</v>
      </c>
      <c r="E1049" s="102" t="s">
        <v>574</v>
      </c>
      <c r="F1049" s="102" t="s">
        <v>178</v>
      </c>
      <c r="G1049" s="102" t="s">
        <v>1402</v>
      </c>
      <c r="H1049" s="103">
        <v>2523</v>
      </c>
      <c r="I1049" s="101">
        <v>2</v>
      </c>
      <c r="J1049" s="104">
        <f>นครพนม!F142</f>
        <v>390427.3</v>
      </c>
      <c r="K1049" s="104">
        <f>นครพนม!AM142</f>
        <v>424017.3</v>
      </c>
      <c r="L1049" s="106">
        <f>นครพนม!AN142</f>
        <v>1548723.81</v>
      </c>
      <c r="M1049" s="106">
        <f>นครพนม!AO142</f>
        <v>1649182.04</v>
      </c>
      <c r="N1049" s="102"/>
      <c r="O1049" s="102"/>
      <c r="P1049" s="102"/>
      <c r="Q1049" s="94">
        <f t="shared" si="38"/>
        <v>-100458.22999999998</v>
      </c>
      <c r="R1049" s="95">
        <f t="shared" si="39"/>
        <v>613.84217598097507</v>
      </c>
    </row>
    <row r="1050" spans="1:18" x14ac:dyDescent="0.35">
      <c r="A1050" s="101">
        <v>10</v>
      </c>
      <c r="B1050" s="102" t="s">
        <v>56</v>
      </c>
      <c r="C1050" s="102" t="s">
        <v>573</v>
      </c>
      <c r="D1050" s="102" t="s">
        <v>130</v>
      </c>
      <c r="E1050" s="102" t="s">
        <v>574</v>
      </c>
      <c r="F1050" s="102" t="s">
        <v>178</v>
      </c>
      <c r="G1050" s="102" t="s">
        <v>1403</v>
      </c>
      <c r="H1050" s="103">
        <v>3309</v>
      </c>
      <c r="I1050" s="101">
        <v>3</v>
      </c>
      <c r="J1050" s="104">
        <f>นครพนม!F143</f>
        <v>436757.22</v>
      </c>
      <c r="K1050" s="104">
        <f>นครพนม!AM143</f>
        <v>472851.48</v>
      </c>
      <c r="L1050" s="106">
        <f>นครพนม!AN143</f>
        <v>1245936.55</v>
      </c>
      <c r="M1050" s="106">
        <f>นครพนม!AO143</f>
        <v>1186832.6499999999</v>
      </c>
      <c r="N1050" s="102"/>
      <c r="O1050" s="102"/>
      <c r="P1050" s="102"/>
      <c r="Q1050" s="94">
        <f t="shared" si="38"/>
        <v>59103.90000000014</v>
      </c>
      <c r="R1050" s="95">
        <f t="shared" si="39"/>
        <v>376.52963130855244</v>
      </c>
    </row>
    <row r="1051" spans="1:18" x14ac:dyDescent="0.35">
      <c r="A1051" s="101">
        <v>11</v>
      </c>
      <c r="B1051" s="102" t="s">
        <v>56</v>
      </c>
      <c r="C1051" s="102" t="s">
        <v>573</v>
      </c>
      <c r="D1051" s="102" t="s">
        <v>130</v>
      </c>
      <c r="E1051" s="102" t="s">
        <v>574</v>
      </c>
      <c r="F1051" s="102" t="s">
        <v>178</v>
      </c>
      <c r="G1051" s="102" t="s">
        <v>1404</v>
      </c>
      <c r="H1051" s="103">
        <v>3484</v>
      </c>
      <c r="I1051" s="101">
        <v>3</v>
      </c>
      <c r="J1051" s="104">
        <f>นครพนม!F144</f>
        <v>447455.43</v>
      </c>
      <c r="K1051" s="105">
        <f>นครพนม!AM144</f>
        <v>728737.11</v>
      </c>
      <c r="L1051" s="106">
        <f>นครพนม!AN144</f>
        <v>962320.1</v>
      </c>
      <c r="M1051" s="106">
        <f>นครพนม!AO144</f>
        <v>1130630.1399999999</v>
      </c>
      <c r="N1051" s="102"/>
      <c r="O1051" s="102"/>
      <c r="P1051" s="102"/>
      <c r="Q1051" s="94">
        <f t="shared" si="38"/>
        <v>-168310.03999999992</v>
      </c>
      <c r="R1051" s="95">
        <f t="shared" si="39"/>
        <v>276.21128013777269</v>
      </c>
    </row>
    <row r="1052" spans="1:18" x14ac:dyDescent="0.35">
      <c r="A1052" s="101">
        <v>12</v>
      </c>
      <c r="B1052" s="102" t="s">
        <v>56</v>
      </c>
      <c r="C1052" s="102" t="s">
        <v>573</v>
      </c>
      <c r="D1052" s="102" t="s">
        <v>130</v>
      </c>
      <c r="E1052" s="102" t="s">
        <v>574</v>
      </c>
      <c r="F1052" s="102" t="s">
        <v>178</v>
      </c>
      <c r="G1052" s="102" t="s">
        <v>1405</v>
      </c>
      <c r="H1052" s="103">
        <v>3542</v>
      </c>
      <c r="I1052" s="101">
        <v>3</v>
      </c>
      <c r="J1052" s="104">
        <f>นครพนม!F145</f>
        <v>667749.79</v>
      </c>
      <c r="K1052" s="105">
        <f>นครพนม!AM145</f>
        <v>746508.67</v>
      </c>
      <c r="L1052" s="106">
        <f>นครพนม!AN145</f>
        <v>845274.09000000008</v>
      </c>
      <c r="M1052" s="106">
        <f>นครพนม!AO145</f>
        <v>504838.69999999995</v>
      </c>
      <c r="N1052" s="102"/>
      <c r="O1052" s="102"/>
      <c r="P1052" s="102"/>
      <c r="Q1052" s="94">
        <f t="shared" si="38"/>
        <v>340435.39000000013</v>
      </c>
      <c r="R1052" s="95">
        <f t="shared" si="39"/>
        <v>238.64316487859969</v>
      </c>
    </row>
    <row r="1053" spans="1:18" s="113" customFormat="1" x14ac:dyDescent="0.35">
      <c r="A1053" s="107">
        <v>10</v>
      </c>
      <c r="B1053" s="108" t="s">
        <v>56</v>
      </c>
      <c r="C1053" s="108"/>
      <c r="D1053" s="108"/>
      <c r="E1053" s="108" t="s">
        <v>75</v>
      </c>
      <c r="F1053" s="108"/>
      <c r="G1053" s="108" t="s">
        <v>576</v>
      </c>
      <c r="H1053" s="114">
        <f>SUM(H1041:H1052)</f>
        <v>34772</v>
      </c>
      <c r="I1053" s="107"/>
      <c r="J1053" s="110">
        <f>SUM(J1041:J1052)</f>
        <v>4979090.5599999996</v>
      </c>
      <c r="K1053" s="145">
        <f>SUM(K1041:K1052)</f>
        <v>6997991.9300000006</v>
      </c>
      <c r="L1053" s="110">
        <f>SUM(L1041:L1052)</f>
        <v>12116250.49</v>
      </c>
      <c r="M1053" s="110">
        <f>SUM(M1041:M1052)</f>
        <v>11252420.280000001</v>
      </c>
      <c r="N1053" s="108">
        <v>11</v>
      </c>
      <c r="O1053" s="108">
        <v>11</v>
      </c>
      <c r="P1053" s="108">
        <f>N1053-O1053</f>
        <v>0</v>
      </c>
      <c r="Q1053" s="111">
        <f t="shared" si="38"/>
        <v>863830.20999999903</v>
      </c>
      <c r="R1053" s="112">
        <f>L1053/H1053</f>
        <v>348.44847837340387</v>
      </c>
    </row>
    <row r="1054" spans="1:18" x14ac:dyDescent="0.35">
      <c r="A1054" s="101">
        <v>1</v>
      </c>
      <c r="B1054" s="102" t="s">
        <v>56</v>
      </c>
      <c r="C1054" s="102" t="s">
        <v>577</v>
      </c>
      <c r="D1054" s="102" t="s">
        <v>98</v>
      </c>
      <c r="E1054" s="102" t="s">
        <v>578</v>
      </c>
      <c r="F1054" s="102" t="s">
        <v>208</v>
      </c>
      <c r="G1054" s="102" t="s">
        <v>579</v>
      </c>
      <c r="H1054" s="103"/>
      <c r="I1054" s="101"/>
      <c r="J1054" s="104"/>
      <c r="K1054" s="105"/>
      <c r="L1054" s="106"/>
      <c r="M1054" s="106"/>
      <c r="N1054" s="102"/>
      <c r="O1054" s="102"/>
      <c r="P1054" s="102"/>
    </row>
    <row r="1055" spans="1:18" x14ac:dyDescent="0.35">
      <c r="A1055" s="101">
        <v>2</v>
      </c>
      <c r="B1055" s="102" t="s">
        <v>56</v>
      </c>
      <c r="C1055" s="102" t="s">
        <v>577</v>
      </c>
      <c r="D1055" s="102" t="s">
        <v>98</v>
      </c>
      <c r="E1055" s="102" t="s">
        <v>578</v>
      </c>
      <c r="F1055" s="102" t="s">
        <v>178</v>
      </c>
      <c r="G1055" s="102" t="s">
        <v>1406</v>
      </c>
      <c r="H1055" s="103">
        <v>2245</v>
      </c>
      <c r="I1055" s="101">
        <v>2</v>
      </c>
      <c r="J1055" s="104">
        <f>นครพนม!F146</f>
        <v>361992.49</v>
      </c>
      <c r="K1055" s="105">
        <f>นครพนม!AM146</f>
        <v>569186.46</v>
      </c>
      <c r="L1055" s="106">
        <f>นครพนม!AN146</f>
        <v>1259613.77</v>
      </c>
      <c r="M1055" s="106">
        <f>นครพนม!AO146</f>
        <v>900677.74</v>
      </c>
      <c r="N1055" s="102"/>
      <c r="O1055" s="102"/>
      <c r="P1055" s="102"/>
      <c r="Q1055" s="94">
        <f t="shared" si="38"/>
        <v>358936.03</v>
      </c>
      <c r="R1055" s="95">
        <f t="shared" si="39"/>
        <v>561.07517594654792</v>
      </c>
    </row>
    <row r="1056" spans="1:18" x14ac:dyDescent="0.35">
      <c r="A1056" s="101">
        <v>3</v>
      </c>
      <c r="B1056" s="102" t="s">
        <v>56</v>
      </c>
      <c r="C1056" s="102" t="s">
        <v>577</v>
      </c>
      <c r="D1056" s="102" t="s">
        <v>98</v>
      </c>
      <c r="E1056" s="102" t="s">
        <v>578</v>
      </c>
      <c r="F1056" s="102" t="s">
        <v>178</v>
      </c>
      <c r="G1056" s="102" t="s">
        <v>1407</v>
      </c>
      <c r="H1056" s="103">
        <v>3530</v>
      </c>
      <c r="I1056" s="101">
        <v>3</v>
      </c>
      <c r="J1056" s="104">
        <f>นครพนม!F147</f>
        <v>348057.65</v>
      </c>
      <c r="K1056" s="105">
        <f>นครพนม!AM147</f>
        <v>403225.25</v>
      </c>
      <c r="L1056" s="106">
        <f>นครพนม!AN147</f>
        <v>1818038.4000000001</v>
      </c>
      <c r="M1056" s="106">
        <f>นครพนม!AO147</f>
        <v>1515611.6700000002</v>
      </c>
      <c r="N1056" s="102"/>
      <c r="O1056" s="102"/>
      <c r="P1056" s="102"/>
      <c r="Q1056" s="94">
        <f t="shared" si="38"/>
        <v>302426.73</v>
      </c>
      <c r="R1056" s="95">
        <f t="shared" si="39"/>
        <v>515.02504249291792</v>
      </c>
    </row>
    <row r="1057" spans="1:18" x14ac:dyDescent="0.35">
      <c r="A1057" s="101">
        <v>4</v>
      </c>
      <c r="B1057" s="102" t="s">
        <v>56</v>
      </c>
      <c r="C1057" s="102" t="s">
        <v>577</v>
      </c>
      <c r="D1057" s="102" t="s">
        <v>98</v>
      </c>
      <c r="E1057" s="102" t="s">
        <v>578</v>
      </c>
      <c r="F1057" s="102" t="s">
        <v>178</v>
      </c>
      <c r="G1057" s="102" t="s">
        <v>1408</v>
      </c>
      <c r="H1057" s="103">
        <v>4925</v>
      </c>
      <c r="I1057" s="101">
        <v>4</v>
      </c>
      <c r="J1057" s="104">
        <f>นครพนม!F148</f>
        <v>631264.19999999995</v>
      </c>
      <c r="K1057" s="105">
        <f>นครพนม!AM148</f>
        <v>643707.15999999992</v>
      </c>
      <c r="L1057" s="106">
        <f>นครพนม!AN148</f>
        <v>1684072.02</v>
      </c>
      <c r="M1057" s="106">
        <f>นครพนม!AO148</f>
        <v>1442409.12</v>
      </c>
      <c r="N1057" s="102"/>
      <c r="O1057" s="102"/>
      <c r="P1057" s="102"/>
      <c r="Q1057" s="94">
        <f t="shared" si="38"/>
        <v>241662.89999999991</v>
      </c>
      <c r="R1057" s="95">
        <f t="shared" si="39"/>
        <v>341.94355736040609</v>
      </c>
    </row>
    <row r="1058" spans="1:18" x14ac:dyDescent="0.35">
      <c r="A1058" s="101">
        <v>5</v>
      </c>
      <c r="B1058" s="102" t="s">
        <v>56</v>
      </c>
      <c r="C1058" s="102" t="s">
        <v>580</v>
      </c>
      <c r="D1058" s="102" t="s">
        <v>98</v>
      </c>
      <c r="E1058" s="102" t="s">
        <v>578</v>
      </c>
      <c r="F1058" s="102" t="s">
        <v>178</v>
      </c>
      <c r="G1058" s="102" t="s">
        <v>1409</v>
      </c>
      <c r="H1058" s="103">
        <v>2110</v>
      </c>
      <c r="I1058" s="101">
        <v>2</v>
      </c>
      <c r="J1058" s="104">
        <f>นครพนม!F149</f>
        <v>490248.58</v>
      </c>
      <c r="K1058" s="105">
        <f>นครพนม!AM149</f>
        <v>488437.93</v>
      </c>
      <c r="L1058" s="106">
        <f>นครพนม!AN149</f>
        <v>1627658.9999999998</v>
      </c>
      <c r="M1058" s="106">
        <f>นครพนม!AO149</f>
        <v>1726003.61</v>
      </c>
      <c r="N1058" s="102"/>
      <c r="O1058" s="102"/>
      <c r="P1058" s="102"/>
      <c r="Q1058" s="94">
        <f t="shared" si="38"/>
        <v>-98344.610000000335</v>
      </c>
      <c r="R1058" s="95">
        <f t="shared" si="39"/>
        <v>771.40236966824637</v>
      </c>
    </row>
    <row r="1059" spans="1:18" x14ac:dyDescent="0.35">
      <c r="A1059" s="101">
        <v>6</v>
      </c>
      <c r="B1059" s="102" t="s">
        <v>56</v>
      </c>
      <c r="C1059" s="102" t="s">
        <v>581</v>
      </c>
      <c r="D1059" s="102" t="s">
        <v>98</v>
      </c>
      <c r="E1059" s="102" t="s">
        <v>578</v>
      </c>
      <c r="F1059" s="102" t="s">
        <v>178</v>
      </c>
      <c r="G1059" s="102" t="s">
        <v>1410</v>
      </c>
      <c r="H1059" s="103">
        <v>2011</v>
      </c>
      <c r="I1059" s="101">
        <v>2</v>
      </c>
      <c r="J1059" s="104">
        <f>นครพนม!F150</f>
        <v>350352.33</v>
      </c>
      <c r="K1059" s="105">
        <f>นครพนม!AM150</f>
        <v>446292.74</v>
      </c>
      <c r="L1059" s="106">
        <f>นครพนม!AN150</f>
        <v>1107078.8099999998</v>
      </c>
      <c r="M1059" s="106">
        <f>นครพนม!AO150</f>
        <v>920670.28</v>
      </c>
      <c r="N1059" s="102"/>
      <c r="O1059" s="102"/>
      <c r="P1059" s="102"/>
      <c r="Q1059" s="94">
        <f>L1059-M1059</f>
        <v>186408.5299999998</v>
      </c>
      <c r="R1059" s="95">
        <f>L1059/H1059</f>
        <v>550.51159124813512</v>
      </c>
    </row>
    <row r="1060" spans="1:18" s="113" customFormat="1" x14ac:dyDescent="0.35">
      <c r="A1060" s="107">
        <v>11</v>
      </c>
      <c r="B1060" s="108" t="s">
        <v>56</v>
      </c>
      <c r="C1060" s="108"/>
      <c r="D1060" s="108"/>
      <c r="E1060" s="108" t="s">
        <v>75</v>
      </c>
      <c r="F1060" s="108"/>
      <c r="G1060" s="108" t="s">
        <v>582</v>
      </c>
      <c r="H1060" s="114">
        <f>SUM(H1055:H1059)</f>
        <v>14821</v>
      </c>
      <c r="I1060" s="107"/>
      <c r="J1060" s="110">
        <f>SUM(J1054:J1059)</f>
        <v>2181915.25</v>
      </c>
      <c r="K1060" s="145">
        <f>SUM(K1054:K1059)</f>
        <v>2550849.54</v>
      </c>
      <c r="L1060" s="110">
        <f>SUM(L1055:L1059)</f>
        <v>7496461.9999999991</v>
      </c>
      <c r="M1060" s="110">
        <f>SUM(M1055:M1059)</f>
        <v>6505372.4200000009</v>
      </c>
      <c r="N1060" s="108">
        <v>5</v>
      </c>
      <c r="O1060" s="108">
        <v>5</v>
      </c>
      <c r="P1060" s="108">
        <f>N1060-O1060</f>
        <v>0</v>
      </c>
      <c r="Q1060" s="111">
        <f t="shared" si="38"/>
        <v>991089.57999999821</v>
      </c>
      <c r="R1060" s="112">
        <f>L1060/H1060</f>
        <v>505.80001349436606</v>
      </c>
    </row>
    <row r="1061" spans="1:18" x14ac:dyDescent="0.35">
      <c r="A1061" s="101">
        <v>1</v>
      </c>
      <c r="B1061" s="102" t="s">
        <v>56</v>
      </c>
      <c r="C1061" s="102" t="s">
        <v>561</v>
      </c>
      <c r="D1061" s="102" t="s">
        <v>112</v>
      </c>
      <c r="E1061" s="102" t="s">
        <v>583</v>
      </c>
      <c r="F1061" s="102" t="s">
        <v>208</v>
      </c>
      <c r="G1061" s="102" t="s">
        <v>584</v>
      </c>
      <c r="H1061" s="103"/>
      <c r="I1061" s="101"/>
      <c r="J1061" s="104"/>
      <c r="K1061" s="105"/>
      <c r="L1061" s="106"/>
      <c r="M1061" s="106"/>
      <c r="N1061" s="102"/>
      <c r="O1061" s="102"/>
      <c r="P1061" s="102"/>
    </row>
    <row r="1062" spans="1:18" x14ac:dyDescent="0.35">
      <c r="A1062" s="101">
        <v>2</v>
      </c>
      <c r="B1062" s="102" t="s">
        <v>56</v>
      </c>
      <c r="C1062" s="102" t="s">
        <v>561</v>
      </c>
      <c r="D1062" s="102" t="s">
        <v>112</v>
      </c>
      <c r="E1062" s="102" t="s">
        <v>583</v>
      </c>
      <c r="F1062" s="102" t="s">
        <v>178</v>
      </c>
      <c r="G1062" s="102" t="s">
        <v>1411</v>
      </c>
      <c r="H1062" s="103">
        <v>2552</v>
      </c>
      <c r="I1062" s="101">
        <v>2</v>
      </c>
      <c r="J1062" s="104">
        <f>นครพนม!F151</f>
        <v>328071.17</v>
      </c>
      <c r="K1062" s="105">
        <f>นครพนม!AM151</f>
        <v>385187.39999999997</v>
      </c>
      <c r="L1062" s="106">
        <f>นครพนม!AN151</f>
        <v>1263793.1200000001</v>
      </c>
      <c r="M1062" s="106">
        <f>นครพนม!AO151</f>
        <v>1188838.6400000001</v>
      </c>
      <c r="N1062" s="102"/>
      <c r="O1062" s="102"/>
      <c r="P1062" s="102"/>
      <c r="Q1062" s="94">
        <f t="shared" si="38"/>
        <v>74954.479999999981</v>
      </c>
      <c r="R1062" s="95">
        <f t="shared" si="39"/>
        <v>495.21673981191225</v>
      </c>
    </row>
    <row r="1063" spans="1:18" x14ac:dyDescent="0.35">
      <c r="A1063" s="101">
        <v>3</v>
      </c>
      <c r="B1063" s="102" t="s">
        <v>56</v>
      </c>
      <c r="C1063" s="102" t="s">
        <v>561</v>
      </c>
      <c r="D1063" s="102" t="s">
        <v>112</v>
      </c>
      <c r="E1063" s="102" t="s">
        <v>583</v>
      </c>
      <c r="F1063" s="102" t="s">
        <v>178</v>
      </c>
      <c r="G1063" s="102" t="s">
        <v>1412</v>
      </c>
      <c r="H1063" s="103">
        <v>996</v>
      </c>
      <c r="I1063" s="101">
        <v>1</v>
      </c>
      <c r="J1063" s="104">
        <f>นครพนม!F152</f>
        <v>299136.61</v>
      </c>
      <c r="K1063" s="105">
        <f>นครพนม!AM152</f>
        <v>369642.32999999996</v>
      </c>
      <c r="L1063" s="106">
        <f>นครพนม!AN152</f>
        <v>1006235.74</v>
      </c>
      <c r="M1063" s="106">
        <f>นครพนม!AO152</f>
        <v>958094.14999999991</v>
      </c>
      <c r="N1063" s="102"/>
      <c r="O1063" s="102"/>
      <c r="P1063" s="102"/>
      <c r="Q1063" s="94">
        <f t="shared" si="38"/>
        <v>48141.590000000084</v>
      </c>
      <c r="R1063" s="95">
        <f t="shared" si="39"/>
        <v>1010.2768473895583</v>
      </c>
    </row>
    <row r="1064" spans="1:18" x14ac:dyDescent="0.35">
      <c r="A1064" s="101">
        <v>4</v>
      </c>
      <c r="B1064" s="102" t="s">
        <v>56</v>
      </c>
      <c r="C1064" s="102" t="s">
        <v>561</v>
      </c>
      <c r="D1064" s="102" t="s">
        <v>112</v>
      </c>
      <c r="E1064" s="102" t="s">
        <v>583</v>
      </c>
      <c r="F1064" s="102" t="s">
        <v>178</v>
      </c>
      <c r="G1064" s="102" t="s">
        <v>1413</v>
      </c>
      <c r="H1064" s="103">
        <v>3861</v>
      </c>
      <c r="I1064" s="101">
        <v>3</v>
      </c>
      <c r="J1064" s="104">
        <f>นครพนม!F153</f>
        <v>380786.45</v>
      </c>
      <c r="K1064" s="105">
        <f>นครพนม!AM153</f>
        <v>298818.51</v>
      </c>
      <c r="L1064" s="106">
        <f>นครพนม!AN153</f>
        <v>1433522.35</v>
      </c>
      <c r="M1064" s="106">
        <f>นครพนม!AO153</f>
        <v>1407543.33</v>
      </c>
      <c r="N1064" s="102"/>
      <c r="O1064" s="102"/>
      <c r="P1064" s="102"/>
      <c r="Q1064" s="94">
        <f t="shared" si="38"/>
        <v>25979.020000000019</v>
      </c>
      <c r="R1064" s="95">
        <f t="shared" si="39"/>
        <v>371.28265993265995</v>
      </c>
    </row>
    <row r="1065" spans="1:18" x14ac:dyDescent="0.35">
      <c r="A1065" s="101">
        <v>5</v>
      </c>
      <c r="B1065" s="102" t="s">
        <v>56</v>
      </c>
      <c r="C1065" s="102" t="s">
        <v>561</v>
      </c>
      <c r="D1065" s="102" t="s">
        <v>112</v>
      </c>
      <c r="E1065" s="102" t="s">
        <v>583</v>
      </c>
      <c r="F1065" s="102" t="s">
        <v>178</v>
      </c>
      <c r="G1065" s="102" t="s">
        <v>1414</v>
      </c>
      <c r="H1065" s="103">
        <v>1812</v>
      </c>
      <c r="I1065" s="101">
        <v>2</v>
      </c>
      <c r="J1065" s="104">
        <f>นครพนม!F154</f>
        <v>328889.51</v>
      </c>
      <c r="K1065" s="105">
        <f>นครพนม!AM154</f>
        <v>303804.62</v>
      </c>
      <c r="L1065" s="106">
        <f>นครพนม!AN154</f>
        <v>1160484.6200000001</v>
      </c>
      <c r="M1065" s="106">
        <f>นครพนม!AO154</f>
        <v>1144312.69</v>
      </c>
      <c r="N1065" s="102"/>
      <c r="O1065" s="102"/>
      <c r="P1065" s="102"/>
      <c r="Q1065" s="94">
        <f t="shared" si="38"/>
        <v>16171.930000000168</v>
      </c>
      <c r="R1065" s="95">
        <f t="shared" si="39"/>
        <v>640.44405077262695</v>
      </c>
    </row>
    <row r="1066" spans="1:18" s="113" customFormat="1" x14ac:dyDescent="0.35">
      <c r="A1066" s="107">
        <v>12</v>
      </c>
      <c r="B1066" s="108" t="s">
        <v>56</v>
      </c>
      <c r="C1066" s="108"/>
      <c r="D1066" s="108"/>
      <c r="E1066" s="108" t="s">
        <v>75</v>
      </c>
      <c r="F1066" s="108"/>
      <c r="G1066" s="108" t="s">
        <v>585</v>
      </c>
      <c r="H1066" s="114">
        <f>SUM(H1062:H1065)</f>
        <v>9221</v>
      </c>
      <c r="I1066" s="107"/>
      <c r="J1066" s="110">
        <f>SUM(J1061:J1065)</f>
        <v>1336883.74</v>
      </c>
      <c r="K1066" s="145">
        <f>SUM(K1061:K1065)</f>
        <v>1357452.8599999999</v>
      </c>
      <c r="L1066" s="110">
        <f>SUM(L1061:L1065)</f>
        <v>4864035.83</v>
      </c>
      <c r="M1066" s="110">
        <f>SUM(M1061:M1065)</f>
        <v>4698788.8100000005</v>
      </c>
      <c r="N1066" s="108">
        <v>4</v>
      </c>
      <c r="O1066" s="108">
        <v>4</v>
      </c>
      <c r="P1066" s="108">
        <f>N1066-O1066</f>
        <v>0</v>
      </c>
      <c r="Q1066" s="111">
        <f t="shared" si="38"/>
        <v>165247.01999999955</v>
      </c>
      <c r="R1066" s="112">
        <f t="shared" si="39"/>
        <v>527.49548096735714</v>
      </c>
    </row>
    <row r="1067" spans="1:18" s="113" customFormat="1" x14ac:dyDescent="0.35">
      <c r="A1067" s="180"/>
      <c r="B1067" s="181" t="s">
        <v>56</v>
      </c>
      <c r="C1067" s="181" t="s">
        <v>56</v>
      </c>
      <c r="D1067" s="181" t="s">
        <v>56</v>
      </c>
      <c r="E1067" s="181" t="s">
        <v>56</v>
      </c>
      <c r="F1067" s="181"/>
      <c r="G1067" s="181" t="s">
        <v>586</v>
      </c>
      <c r="H1067" s="182">
        <f>H918+H929+H948+H959+H976+H988+H1009+H1029+H1040+H1053+H1060+H1066</f>
        <v>429728</v>
      </c>
      <c r="I1067" s="180"/>
      <c r="J1067" s="183">
        <f t="shared" ref="J1067:O1067" si="40">J918+J929+J948+J959+J976+J988+J1009+J1029+J1040+J1053+J1060+J1066</f>
        <v>64380171.320000015</v>
      </c>
      <c r="K1067" s="184">
        <f t="shared" si="40"/>
        <v>75852468.300000012</v>
      </c>
      <c r="L1067" s="183">
        <f t="shared" si="40"/>
        <v>203399581.80000001</v>
      </c>
      <c r="M1067" s="183">
        <f t="shared" si="40"/>
        <v>187928935.69</v>
      </c>
      <c r="N1067" s="181">
        <f t="shared" si="40"/>
        <v>151</v>
      </c>
      <c r="O1067" s="181">
        <f t="shared" si="40"/>
        <v>151</v>
      </c>
      <c r="P1067" s="181">
        <f>N1067-O1067</f>
        <v>0</v>
      </c>
      <c r="Q1067" s="111">
        <f t="shared" si="38"/>
        <v>15470646.110000014</v>
      </c>
      <c r="R1067" s="112">
        <f t="shared" si="39"/>
        <v>473.32168674138063</v>
      </c>
    </row>
    <row r="1068" spans="1:18" x14ac:dyDescent="0.35">
      <c r="A1068" s="201"/>
      <c r="B1068" s="202"/>
      <c r="C1068" s="202"/>
      <c r="D1068" s="202"/>
      <c r="E1068" s="405" t="s">
        <v>587</v>
      </c>
      <c r="F1068" s="406"/>
      <c r="G1068" s="407"/>
      <c r="H1068" s="203"/>
      <c r="I1068" s="201"/>
      <c r="J1068" s="204">
        <f>J1067/O1067</f>
        <v>426358.75046357623</v>
      </c>
      <c r="K1068" s="205">
        <f>K1067/O1067</f>
        <v>502334.22715231794</v>
      </c>
      <c r="L1068" s="204">
        <f>L1067/O1067</f>
        <v>1347017.098013245</v>
      </c>
      <c r="M1068" s="204">
        <f>M1067/O1067</f>
        <v>1244562.4880132449</v>
      </c>
      <c r="N1068" s="206"/>
      <c r="O1068" s="206"/>
      <c r="P1068" s="202"/>
      <c r="Q1068" s="94">
        <f t="shared" si="38"/>
        <v>102454.6100000001</v>
      </c>
      <c r="R1068" s="112"/>
    </row>
    <row r="1069" spans="1:18" s="113" customFormat="1" x14ac:dyDescent="0.35">
      <c r="A1069" s="206"/>
      <c r="B1069" s="206"/>
      <c r="C1069" s="206"/>
      <c r="D1069" s="206"/>
      <c r="E1069" s="380" t="s">
        <v>592</v>
      </c>
      <c r="F1069" s="381"/>
      <c r="G1069" s="382"/>
      <c r="H1069" s="207">
        <f>H82+H179+H433+H590+H684+H890+H1067</f>
        <v>3414136</v>
      </c>
      <c r="I1069" s="208"/>
      <c r="J1069" s="204">
        <f t="shared" ref="J1069:P1069" si="41">J82+J179+J433+J590+J684+J890+J1067</f>
        <v>558642198.63000011</v>
      </c>
      <c r="K1069" s="205">
        <f t="shared" si="41"/>
        <v>601632861.69500005</v>
      </c>
      <c r="L1069" s="204">
        <f t="shared" si="41"/>
        <v>1665135141.8599999</v>
      </c>
      <c r="M1069" s="204">
        <f t="shared" si="41"/>
        <v>1493093280.4950001</v>
      </c>
      <c r="N1069" s="209">
        <f t="shared" si="41"/>
        <v>874</v>
      </c>
      <c r="O1069" s="209">
        <f t="shared" si="41"/>
        <v>874</v>
      </c>
      <c r="P1069" s="209">
        <f t="shared" si="41"/>
        <v>0</v>
      </c>
      <c r="Q1069" s="111">
        <f>L1069-M1069</f>
        <v>172041861.36499977</v>
      </c>
      <c r="R1069" s="112">
        <f t="shared" si="39"/>
        <v>487.71787118615072</v>
      </c>
    </row>
    <row r="1070" spans="1:18" s="113" customFormat="1" x14ac:dyDescent="0.35">
      <c r="A1070" s="206"/>
      <c r="B1070" s="206"/>
      <c r="C1070" s="206"/>
      <c r="D1070" s="206"/>
      <c r="E1070" s="380" t="s">
        <v>593</v>
      </c>
      <c r="F1070" s="381"/>
      <c r="G1070" s="382"/>
      <c r="H1070" s="207"/>
      <c r="I1070" s="208"/>
      <c r="J1070" s="204">
        <f>J1069/O1069</f>
        <v>639178.7169679635</v>
      </c>
      <c r="K1070" s="204">
        <f>K1069/O1069</f>
        <v>688367.11864416488</v>
      </c>
      <c r="L1070" s="204">
        <f>L1069/O1069</f>
        <v>1905188.9494965675</v>
      </c>
      <c r="M1070" s="204">
        <f>M1069/O1069</f>
        <v>1708344.7145251718</v>
      </c>
      <c r="N1070" s="206"/>
      <c r="O1070" s="206"/>
      <c r="P1070" s="206"/>
      <c r="Q1070" s="111">
        <f>L1070-M1070</f>
        <v>196844.23497139569</v>
      </c>
      <c r="R1070" s="112"/>
    </row>
    <row r="1073" spans="11:13" x14ac:dyDescent="0.35">
      <c r="K1073" s="211"/>
      <c r="M1073" s="211"/>
    </row>
    <row r="1074" spans="11:13" x14ac:dyDescent="0.35">
      <c r="K1074" s="211"/>
      <c r="M1074" s="211"/>
    </row>
    <row r="1075" spans="11:13" x14ac:dyDescent="0.35">
      <c r="K1075" s="211"/>
      <c r="M1075" s="211"/>
    </row>
    <row r="1076" spans="11:13" x14ac:dyDescent="0.35">
      <c r="K1076" s="211"/>
      <c r="M1076" s="211"/>
    </row>
    <row r="1077" spans="11:13" x14ac:dyDescent="0.35">
      <c r="K1077" s="211"/>
      <c r="M1077" s="211"/>
    </row>
    <row r="1078" spans="11:13" x14ac:dyDescent="0.35">
      <c r="K1078" s="211"/>
      <c r="M1078" s="211"/>
    </row>
    <row r="1079" spans="11:13" x14ac:dyDescent="0.35">
      <c r="K1079" s="211"/>
      <c r="M1079" s="211"/>
    </row>
    <row r="1080" spans="11:13" x14ac:dyDescent="0.35">
      <c r="K1080" s="211"/>
      <c r="M1080" s="211"/>
    </row>
    <row r="1081" spans="11:13" x14ac:dyDescent="0.35">
      <c r="K1081" s="211"/>
      <c r="M1081" s="211"/>
    </row>
  </sheetData>
  <autoFilter ref="A4:WVN1070"/>
  <mergeCells count="28"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  <mergeCell ref="S3:S4"/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K151"/>
  <sheetViews>
    <sheetView topLeftCell="AC1" zoomScale="93" zoomScaleNormal="93" workbookViewId="0">
      <selection activeCell="AG11" sqref="AG11"/>
    </sheetView>
  </sheetViews>
  <sheetFormatPr defaultColWidth="4.875" defaultRowHeight="14.25" x14ac:dyDescent="0.2"/>
  <cols>
    <col min="1" max="1" width="6.125" style="266" bestFit="1" customWidth="1"/>
    <col min="2" max="2" width="13.25" style="266" bestFit="1" customWidth="1"/>
    <col min="3" max="3" width="8.25" style="266" bestFit="1" customWidth="1"/>
    <col min="4" max="4" width="27.375" style="266" bestFit="1" customWidth="1"/>
    <col min="5" max="5" width="27.375" style="252"/>
    <col min="6" max="8" width="27.375" style="245"/>
    <col min="9" max="11" width="27.375" style="252"/>
    <col min="12" max="15" width="27.375" style="246"/>
    <col min="16" max="19" width="27.375" style="252"/>
    <col min="20" max="25" width="27.375" style="40"/>
    <col min="26" max="30" width="27.375" style="247"/>
    <col min="31" max="31" width="34" style="247" bestFit="1" customWidth="1"/>
    <col min="32" max="32" width="15.125" style="268" bestFit="1" customWidth="1"/>
    <col min="33" max="33" width="15.75" style="281" bestFit="1" customWidth="1"/>
    <col min="34" max="34" width="14" style="270" bestFit="1" customWidth="1"/>
    <col min="35" max="35" width="15.875" style="282" bestFit="1" customWidth="1"/>
    <col min="36" max="36" width="16.625" style="283" bestFit="1" customWidth="1"/>
    <col min="37" max="37" width="14.875" style="270" bestFit="1" customWidth="1"/>
    <col min="38" max="16384" width="4.875" style="274"/>
  </cols>
  <sheetData>
    <row r="1" spans="1:37" x14ac:dyDescent="0.2">
      <c r="E1" s="252" t="s">
        <v>2457</v>
      </c>
      <c r="F1" s="245" t="s">
        <v>2458</v>
      </c>
      <c r="G1" s="245" t="s">
        <v>2459</v>
      </c>
      <c r="H1" s="245" t="s">
        <v>2460</v>
      </c>
      <c r="I1" s="252" t="s">
        <v>2461</v>
      </c>
      <c r="J1" s="252" t="s">
        <v>2462</v>
      </c>
      <c r="K1" s="252" t="s">
        <v>2463</v>
      </c>
      <c r="L1" s="246" t="s">
        <v>2464</v>
      </c>
      <c r="M1" s="246" t="s">
        <v>2465</v>
      </c>
      <c r="N1" s="246" t="s">
        <v>2466</v>
      </c>
      <c r="O1" s="246" t="s">
        <v>2467</v>
      </c>
      <c r="P1" s="252" t="s">
        <v>2468</v>
      </c>
      <c r="Q1" s="252" t="s">
        <v>2469</v>
      </c>
      <c r="R1" s="252" t="s">
        <v>2470</v>
      </c>
      <c r="S1" s="252" t="s">
        <v>2471</v>
      </c>
      <c r="T1" s="40" t="s">
        <v>2472</v>
      </c>
      <c r="U1" s="40" t="s">
        <v>2473</v>
      </c>
      <c r="V1" s="40" t="s">
        <v>2474</v>
      </c>
      <c r="W1" s="40" t="s">
        <v>2475</v>
      </c>
      <c r="X1" s="40" t="s">
        <v>2476</v>
      </c>
      <c r="Y1" s="40" t="s">
        <v>2477</v>
      </c>
      <c r="Z1" s="247" t="s">
        <v>2478</v>
      </c>
      <c r="AA1" s="247" t="s">
        <v>2479</v>
      </c>
      <c r="AB1" s="247" t="s">
        <v>2480</v>
      </c>
      <c r="AC1" s="247" t="s">
        <v>2481</v>
      </c>
      <c r="AD1" s="247" t="s">
        <v>2482</v>
      </c>
      <c r="AE1" s="247" t="s">
        <v>2483</v>
      </c>
      <c r="AF1" s="268" t="s">
        <v>6</v>
      </c>
      <c r="AG1" s="269" t="s">
        <v>7</v>
      </c>
      <c r="AH1" s="270" t="s">
        <v>8</v>
      </c>
      <c r="AI1" s="271" t="s">
        <v>9</v>
      </c>
      <c r="AJ1" s="272" t="s">
        <v>10</v>
      </c>
      <c r="AK1" s="273" t="s">
        <v>11</v>
      </c>
    </row>
    <row r="2" spans="1:37" x14ac:dyDescent="0.2">
      <c r="E2" s="252" t="s">
        <v>2484</v>
      </c>
      <c r="F2" s="245" t="s">
        <v>2485</v>
      </c>
      <c r="G2" s="245" t="s">
        <v>2486</v>
      </c>
      <c r="H2" s="245" t="s">
        <v>2487</v>
      </c>
      <c r="I2" s="252" t="s">
        <v>2488</v>
      </c>
      <c r="J2" s="252" t="s">
        <v>2489</v>
      </c>
      <c r="K2" s="252" t="s">
        <v>2490</v>
      </c>
      <c r="L2" s="246" t="s">
        <v>2491</v>
      </c>
      <c r="M2" s="246" t="s">
        <v>2492</v>
      </c>
      <c r="N2" s="246" t="s">
        <v>2493</v>
      </c>
      <c r="O2" s="246" t="s">
        <v>2494</v>
      </c>
      <c r="P2" s="252" t="s">
        <v>2495</v>
      </c>
      <c r="Q2" s="252" t="s">
        <v>2496</v>
      </c>
      <c r="R2" s="252" t="s">
        <v>2497</v>
      </c>
      <c r="S2" s="252" t="s">
        <v>2498</v>
      </c>
      <c r="T2" s="40" t="s">
        <v>2499</v>
      </c>
      <c r="U2" s="40" t="s">
        <v>2500</v>
      </c>
      <c r="V2" s="40" t="s">
        <v>2501</v>
      </c>
      <c r="W2" s="40" t="s">
        <v>2502</v>
      </c>
      <c r="X2" s="40" t="s">
        <v>2503</v>
      </c>
      <c r="Y2" s="40" t="s">
        <v>2504</v>
      </c>
      <c r="Z2" s="247" t="s">
        <v>2505</v>
      </c>
      <c r="AA2" s="247" t="s">
        <v>2506</v>
      </c>
      <c r="AB2" s="247" t="s">
        <v>2507</v>
      </c>
      <c r="AC2" s="247" t="s">
        <v>2508</v>
      </c>
      <c r="AD2" s="247" t="s">
        <v>2509</v>
      </c>
      <c r="AE2" s="247" t="s">
        <v>2510</v>
      </c>
    </row>
    <row r="3" spans="1:37" x14ac:dyDescent="0.2">
      <c r="E3" s="252" t="s">
        <v>2511</v>
      </c>
      <c r="F3" s="245">
        <v>46934820.289999999</v>
      </c>
      <c r="G3" s="245">
        <v>1355681.05</v>
      </c>
      <c r="H3" s="245">
        <v>3524942.54</v>
      </c>
      <c r="I3" s="252">
        <v>66088812.119999997</v>
      </c>
      <c r="J3" s="252">
        <v>26950090.030000001</v>
      </c>
      <c r="K3" s="252">
        <v>74001</v>
      </c>
      <c r="L3" s="246">
        <v>585642</v>
      </c>
      <c r="M3" s="246">
        <v>1141645.27</v>
      </c>
      <c r="N3" s="246">
        <v>18926465.859999999</v>
      </c>
      <c r="O3" s="246">
        <v>1061736.48</v>
      </c>
      <c r="P3" s="252">
        <v>83909</v>
      </c>
      <c r="Q3" s="252">
        <v>-13766216.32</v>
      </c>
      <c r="R3" s="252">
        <v>7926157.1900000004</v>
      </c>
      <c r="S3" s="252">
        <v>141362601.53</v>
      </c>
      <c r="T3" s="40">
        <v>74246552.689999998</v>
      </c>
      <c r="U3" s="40">
        <v>1664617</v>
      </c>
      <c r="V3" s="40">
        <v>56353.15</v>
      </c>
      <c r="W3" s="40">
        <v>300</v>
      </c>
      <c r="X3" s="40">
        <v>34631954.460000001</v>
      </c>
      <c r="Y3" s="40">
        <v>2659735.59</v>
      </c>
      <c r="Z3" s="247">
        <v>55970225.799999997</v>
      </c>
      <c r="AA3" s="247">
        <v>220763.25</v>
      </c>
      <c r="AB3" s="247">
        <v>164774</v>
      </c>
      <c r="AC3" s="247">
        <v>38491493.229999997</v>
      </c>
      <c r="AD3" s="247">
        <v>9893529.0199999996</v>
      </c>
      <c r="AE3" s="247">
        <v>2691531.3</v>
      </c>
      <c r="AF3" s="268">
        <f t="shared" ref="AF3:AK3" si="0">SUM(AF4:AF71)</f>
        <v>51815443.88000001</v>
      </c>
      <c r="AG3" s="275">
        <f t="shared" si="0"/>
        <v>21715489.609999999</v>
      </c>
      <c r="AH3" s="270">
        <f t="shared" si="0"/>
        <v>30099954.270000003</v>
      </c>
      <c r="AI3" s="276">
        <f t="shared" si="0"/>
        <v>113259512.89</v>
      </c>
      <c r="AJ3" s="277">
        <f t="shared" si="0"/>
        <v>107432316.60000002</v>
      </c>
      <c r="AK3" s="270">
        <f t="shared" si="0"/>
        <v>5827196.290000001</v>
      </c>
    </row>
    <row r="4" spans="1:37" x14ac:dyDescent="0.2">
      <c r="E4" s="252" t="s">
        <v>2512</v>
      </c>
      <c r="F4" s="245">
        <v>31989.38</v>
      </c>
      <c r="H4" s="245">
        <v>3640</v>
      </c>
      <c r="I4" s="252">
        <v>2748631.94</v>
      </c>
      <c r="J4" s="252">
        <v>26371.5</v>
      </c>
      <c r="O4" s="246">
        <v>16960</v>
      </c>
      <c r="R4" s="252">
        <v>2084587.41</v>
      </c>
      <c r="S4" s="252">
        <v>840540.25</v>
      </c>
      <c r="V4" s="40">
        <v>64.64</v>
      </c>
      <c r="X4" s="40">
        <v>3609470</v>
      </c>
      <c r="Y4" s="40">
        <v>32835.199999999997</v>
      </c>
      <c r="Z4" s="247">
        <v>3621970</v>
      </c>
      <c r="AC4" s="247">
        <v>21485.200000000001</v>
      </c>
      <c r="AD4" s="247">
        <v>116039.48</v>
      </c>
      <c r="AE4" s="247">
        <v>14330</v>
      </c>
      <c r="AF4" s="268">
        <f>SUM(F4:H4)</f>
        <v>35629.380000000005</v>
      </c>
      <c r="AG4" s="275">
        <f>SUM(L4:O4)</f>
        <v>16960</v>
      </c>
      <c r="AH4" s="270">
        <f>AF4-AG4</f>
        <v>18669.380000000005</v>
      </c>
      <c r="AI4" s="276">
        <f>SUM(T4:Y4)</f>
        <v>3642369.8400000003</v>
      </c>
      <c r="AJ4" s="277">
        <f>SUM(Z4:AE4)</f>
        <v>3773824.68</v>
      </c>
      <c r="AK4" s="270">
        <f>AI4-AJ4</f>
        <v>-131454.83999999985</v>
      </c>
    </row>
    <row r="5" spans="1:37" x14ac:dyDescent="0.2">
      <c r="E5" s="252" t="s">
        <v>2513</v>
      </c>
      <c r="F5" s="245">
        <v>28956.28</v>
      </c>
      <c r="I5" s="252">
        <v>575124.06000000006</v>
      </c>
      <c r="J5" s="252">
        <v>3</v>
      </c>
      <c r="N5" s="246">
        <v>13200</v>
      </c>
      <c r="S5" s="252">
        <v>2129382.7599999998</v>
      </c>
      <c r="V5" s="40">
        <v>594.20000000000005</v>
      </c>
      <c r="X5" s="40">
        <v>506460</v>
      </c>
      <c r="Y5" s="40">
        <v>166846.92000000001</v>
      </c>
      <c r="Z5" s="247">
        <v>608264</v>
      </c>
      <c r="AA5" s="247">
        <v>7380.45</v>
      </c>
      <c r="AC5" s="247">
        <v>177409.84</v>
      </c>
      <c r="AD5" s="247">
        <v>56606.62</v>
      </c>
      <c r="AF5" s="268">
        <f t="shared" ref="AF5:AF68" si="1">SUM(F5:H5)</f>
        <v>28956.28</v>
      </c>
      <c r="AG5" s="275">
        <f t="shared" ref="AG5:AG68" si="2">SUM(L5:O5)</f>
        <v>13200</v>
      </c>
      <c r="AH5" s="270">
        <f t="shared" ref="AH5:AH68" si="3">AF5-AG5</f>
        <v>15756.279999999999</v>
      </c>
      <c r="AI5" s="276">
        <f t="shared" ref="AI5:AI68" si="4">SUM(T5:Y5)</f>
        <v>673901.12</v>
      </c>
      <c r="AJ5" s="277">
        <f t="shared" ref="AJ5:AJ68" si="5">SUM(Z5:AE5)</f>
        <v>849660.90999999992</v>
      </c>
      <c r="AK5" s="270">
        <f t="shared" ref="AK5:AK69" si="6">AI5-AJ5</f>
        <v>-175759.78999999992</v>
      </c>
    </row>
    <row r="6" spans="1:37" x14ac:dyDescent="0.2">
      <c r="E6" s="252" t="s">
        <v>2514</v>
      </c>
      <c r="F6" s="245">
        <v>5120</v>
      </c>
      <c r="I6" s="252">
        <v>3523566.68</v>
      </c>
      <c r="J6" s="252">
        <v>70956.98</v>
      </c>
      <c r="N6" s="246">
        <v>5120</v>
      </c>
      <c r="O6" s="246">
        <v>0</v>
      </c>
      <c r="R6" s="252">
        <v>301790.15999999997</v>
      </c>
      <c r="T6" s="40">
        <v>4880</v>
      </c>
      <c r="X6" s="40">
        <v>1053346.26</v>
      </c>
      <c r="Y6" s="40">
        <v>184308</v>
      </c>
      <c r="Z6" s="247">
        <v>1054966.26</v>
      </c>
      <c r="AB6" s="247">
        <v>8598</v>
      </c>
      <c r="AC6" s="247">
        <v>130884.95</v>
      </c>
      <c r="AD6" s="247">
        <v>19350.7</v>
      </c>
      <c r="AF6" s="268">
        <f t="shared" si="1"/>
        <v>5120</v>
      </c>
      <c r="AG6" s="275">
        <f t="shared" si="2"/>
        <v>5120</v>
      </c>
      <c r="AH6" s="270">
        <f t="shared" si="3"/>
        <v>0</v>
      </c>
      <c r="AI6" s="276">
        <f t="shared" si="4"/>
        <v>1242534.26</v>
      </c>
      <c r="AJ6" s="277">
        <f t="shared" si="5"/>
        <v>1213799.9099999999</v>
      </c>
      <c r="AK6" s="270">
        <f t="shared" si="6"/>
        <v>28734.350000000093</v>
      </c>
    </row>
    <row r="7" spans="1:37" x14ac:dyDescent="0.2">
      <c r="AF7" s="268">
        <f t="shared" si="1"/>
        <v>0</v>
      </c>
      <c r="AG7" s="275">
        <f t="shared" si="2"/>
        <v>0</v>
      </c>
      <c r="AH7" s="270">
        <f t="shared" si="3"/>
        <v>0</v>
      </c>
      <c r="AI7" s="276">
        <f t="shared" si="4"/>
        <v>0</v>
      </c>
      <c r="AJ7" s="277">
        <f t="shared" si="5"/>
        <v>0</v>
      </c>
      <c r="AK7" s="270">
        <f t="shared" si="6"/>
        <v>0</v>
      </c>
    </row>
    <row r="8" spans="1:37" x14ac:dyDescent="0.2">
      <c r="AF8" s="268">
        <f t="shared" si="1"/>
        <v>0</v>
      </c>
      <c r="AG8" s="275">
        <f t="shared" si="2"/>
        <v>0</v>
      </c>
      <c r="AH8" s="270">
        <f t="shared" si="3"/>
        <v>0</v>
      </c>
      <c r="AI8" s="276">
        <f t="shared" si="4"/>
        <v>0</v>
      </c>
      <c r="AJ8" s="277">
        <f t="shared" si="5"/>
        <v>0</v>
      </c>
      <c r="AK8" s="270">
        <f t="shared" si="6"/>
        <v>0</v>
      </c>
    </row>
    <row r="9" spans="1:37" x14ac:dyDescent="0.2">
      <c r="AF9" s="268">
        <f t="shared" si="1"/>
        <v>0</v>
      </c>
      <c r="AG9" s="275">
        <f t="shared" si="2"/>
        <v>0</v>
      </c>
      <c r="AH9" s="270">
        <f t="shared" si="3"/>
        <v>0</v>
      </c>
      <c r="AI9" s="276">
        <f t="shared" si="4"/>
        <v>0</v>
      </c>
      <c r="AJ9" s="277">
        <f t="shared" si="5"/>
        <v>0</v>
      </c>
      <c r="AK9" s="270">
        <f t="shared" si="6"/>
        <v>0</v>
      </c>
    </row>
    <row r="10" spans="1:37" x14ac:dyDescent="0.2">
      <c r="A10" s="266" t="s">
        <v>173</v>
      </c>
      <c r="B10" s="266" t="s">
        <v>174</v>
      </c>
      <c r="C10" s="266">
        <v>9017</v>
      </c>
      <c r="D10" s="266" t="s">
        <v>179</v>
      </c>
      <c r="E10" s="252" t="s">
        <v>179</v>
      </c>
      <c r="F10" s="245">
        <v>1289560.6399999999</v>
      </c>
      <c r="G10" s="245">
        <v>9861</v>
      </c>
      <c r="H10" s="245">
        <v>62122.81</v>
      </c>
      <c r="I10" s="252">
        <v>298409.39</v>
      </c>
      <c r="J10" s="252">
        <v>-15579.82</v>
      </c>
      <c r="M10" s="246">
        <v>42618.42</v>
      </c>
      <c r="N10" s="246">
        <v>122038</v>
      </c>
      <c r="O10" s="246">
        <v>146.66999999999999</v>
      </c>
      <c r="R10" s="252">
        <v>-1256389.6399999999</v>
      </c>
      <c r="S10" s="252">
        <v>2551683.71</v>
      </c>
      <c r="T10" s="40">
        <v>2164336.14</v>
      </c>
      <c r="V10" s="40">
        <v>1649.43</v>
      </c>
      <c r="X10" s="40">
        <v>718160.1</v>
      </c>
      <c r="Y10" s="40">
        <v>21000</v>
      </c>
      <c r="Z10" s="247">
        <v>1431280.1</v>
      </c>
      <c r="AC10" s="247">
        <v>950062.23</v>
      </c>
      <c r="AD10" s="247">
        <v>202025.48</v>
      </c>
      <c r="AE10" s="247">
        <v>51500</v>
      </c>
      <c r="AF10" s="268">
        <f t="shared" si="1"/>
        <v>1361544.45</v>
      </c>
      <c r="AG10" s="275">
        <f t="shared" si="2"/>
        <v>164803.09</v>
      </c>
      <c r="AH10" s="270">
        <f t="shared" si="3"/>
        <v>1196741.3599999999</v>
      </c>
      <c r="AI10" s="276">
        <f t="shared" si="4"/>
        <v>2905145.6700000004</v>
      </c>
      <c r="AJ10" s="277">
        <f t="shared" si="5"/>
        <v>2634867.81</v>
      </c>
      <c r="AK10" s="270">
        <f t="shared" si="6"/>
        <v>270277.86000000034</v>
      </c>
    </row>
    <row r="11" spans="1:37" x14ac:dyDescent="0.2">
      <c r="A11" s="266" t="s">
        <v>173</v>
      </c>
      <c r="B11" s="266" t="s">
        <v>174</v>
      </c>
      <c r="C11" s="266">
        <v>4386</v>
      </c>
      <c r="D11" s="266" t="s">
        <v>181</v>
      </c>
      <c r="E11" s="253" t="s">
        <v>181</v>
      </c>
      <c r="F11" s="245">
        <v>368149.22</v>
      </c>
      <c r="G11" s="245">
        <v>0</v>
      </c>
      <c r="H11" s="245">
        <v>166889.73000000001</v>
      </c>
      <c r="I11" s="252">
        <v>1290031.55</v>
      </c>
      <c r="J11" s="252">
        <v>394981.01</v>
      </c>
      <c r="M11" s="246">
        <v>47463.59</v>
      </c>
      <c r="N11" s="246">
        <v>200000</v>
      </c>
      <c r="O11" s="246">
        <v>732.77</v>
      </c>
      <c r="R11" s="252">
        <v>-150979.37</v>
      </c>
      <c r="S11" s="252">
        <v>2241809.08</v>
      </c>
      <c r="T11" s="40">
        <v>1090766.1599999999</v>
      </c>
      <c r="V11" s="40">
        <v>475.84</v>
      </c>
      <c r="X11" s="40">
        <v>417350</v>
      </c>
      <c r="Z11" s="247">
        <v>927057</v>
      </c>
      <c r="AA11" s="247">
        <v>34024</v>
      </c>
      <c r="AC11" s="247">
        <v>435280.93</v>
      </c>
      <c r="AD11" s="247">
        <v>212089.63</v>
      </c>
      <c r="AF11" s="268">
        <f t="shared" si="1"/>
        <v>535038.94999999995</v>
      </c>
      <c r="AG11" s="275">
        <f t="shared" si="2"/>
        <v>248196.36</v>
      </c>
      <c r="AH11" s="270">
        <f t="shared" si="3"/>
        <v>286842.58999999997</v>
      </c>
      <c r="AI11" s="276">
        <f t="shared" si="4"/>
        <v>1508592</v>
      </c>
      <c r="AJ11" s="277">
        <f t="shared" si="5"/>
        <v>1608451.56</v>
      </c>
      <c r="AK11" s="270">
        <f t="shared" si="6"/>
        <v>-99859.560000000056</v>
      </c>
    </row>
    <row r="12" spans="1:37" x14ac:dyDescent="0.2">
      <c r="A12" s="266" t="s">
        <v>173</v>
      </c>
      <c r="B12" s="266" t="s">
        <v>174</v>
      </c>
      <c r="C12" s="266">
        <v>3088</v>
      </c>
      <c r="D12" s="266" t="s">
        <v>183</v>
      </c>
      <c r="E12" s="252" t="s">
        <v>183</v>
      </c>
      <c r="F12" s="245">
        <v>1350874.49</v>
      </c>
      <c r="G12" s="245">
        <v>-6500</v>
      </c>
      <c r="H12" s="245">
        <v>59288.5</v>
      </c>
      <c r="I12" s="252">
        <v>715809.4</v>
      </c>
      <c r="J12" s="252">
        <v>696399.39</v>
      </c>
      <c r="L12" s="246">
        <v>460000</v>
      </c>
      <c r="M12" s="246">
        <v>27234.240000000002</v>
      </c>
      <c r="O12" s="246">
        <v>228.04</v>
      </c>
      <c r="R12" s="252">
        <v>1683122.51</v>
      </c>
      <c r="S12" s="252">
        <v>1390481.55</v>
      </c>
      <c r="T12" s="40">
        <v>2037515.46</v>
      </c>
      <c r="V12" s="40">
        <v>2235.65</v>
      </c>
      <c r="X12" s="40">
        <v>371140</v>
      </c>
      <c r="Y12" s="40">
        <v>4600</v>
      </c>
      <c r="Z12" s="247">
        <v>1360880</v>
      </c>
      <c r="AA12" s="247">
        <v>18485</v>
      </c>
      <c r="AB12" s="247">
        <v>50935</v>
      </c>
      <c r="AC12" s="247">
        <v>1554567.25</v>
      </c>
      <c r="AD12" s="247">
        <v>150761.42000000001</v>
      </c>
      <c r="AF12" s="268">
        <f t="shared" si="1"/>
        <v>1403662.99</v>
      </c>
      <c r="AG12" s="275">
        <f t="shared" si="2"/>
        <v>487462.27999999997</v>
      </c>
      <c r="AH12" s="270">
        <f t="shared" si="3"/>
        <v>916200.71</v>
      </c>
      <c r="AI12" s="276">
        <f t="shared" si="4"/>
        <v>2415491.11</v>
      </c>
      <c r="AJ12" s="277">
        <f t="shared" si="5"/>
        <v>3135628.67</v>
      </c>
      <c r="AK12" s="270">
        <f t="shared" si="6"/>
        <v>-720137.56</v>
      </c>
    </row>
    <row r="13" spans="1:37" x14ac:dyDescent="0.2">
      <c r="A13" s="266" t="s">
        <v>173</v>
      </c>
      <c r="B13" s="266" t="s">
        <v>174</v>
      </c>
      <c r="C13" s="266">
        <v>2345</v>
      </c>
      <c r="D13" s="266" t="s">
        <v>185</v>
      </c>
      <c r="E13" s="252" t="s">
        <v>185</v>
      </c>
      <c r="F13" s="245">
        <v>1318644.75</v>
      </c>
      <c r="G13" s="245">
        <v>0</v>
      </c>
      <c r="H13" s="245">
        <v>60408.28</v>
      </c>
      <c r="I13" s="252">
        <v>497707.1</v>
      </c>
      <c r="J13" s="252">
        <v>604485.06000000006</v>
      </c>
      <c r="L13" s="246">
        <v>0</v>
      </c>
      <c r="M13" s="246">
        <v>69335</v>
      </c>
      <c r="N13" s="246">
        <v>500336</v>
      </c>
      <c r="O13" s="246">
        <v>239.57</v>
      </c>
      <c r="R13" s="252">
        <v>364820</v>
      </c>
      <c r="S13" s="252">
        <v>1997230.39</v>
      </c>
      <c r="T13" s="40">
        <v>941120.37</v>
      </c>
      <c r="V13" s="40">
        <v>1537.9</v>
      </c>
      <c r="X13" s="40">
        <v>414742.3</v>
      </c>
      <c r="Y13" s="40">
        <v>12500</v>
      </c>
      <c r="Z13" s="247">
        <v>760432.3</v>
      </c>
      <c r="AC13" s="247">
        <v>747964</v>
      </c>
      <c r="AD13" s="247">
        <v>281096.84999999998</v>
      </c>
      <c r="AF13" s="268">
        <f t="shared" si="1"/>
        <v>1379053.03</v>
      </c>
      <c r="AG13" s="275">
        <f t="shared" si="2"/>
        <v>569910.56999999995</v>
      </c>
      <c r="AH13" s="270">
        <f t="shared" si="3"/>
        <v>809142.46000000008</v>
      </c>
      <c r="AI13" s="276">
        <f t="shared" si="4"/>
        <v>1369900.57</v>
      </c>
      <c r="AJ13" s="277">
        <f t="shared" si="5"/>
        <v>1789493.15</v>
      </c>
      <c r="AK13" s="270">
        <f t="shared" si="6"/>
        <v>-419592.57999999984</v>
      </c>
    </row>
    <row r="14" spans="1:37" s="278" customFormat="1" x14ac:dyDescent="0.2">
      <c r="A14" s="266" t="s">
        <v>173</v>
      </c>
      <c r="B14" s="266" t="s">
        <v>174</v>
      </c>
      <c r="C14" s="266">
        <v>6935</v>
      </c>
      <c r="D14" s="266" t="s">
        <v>187</v>
      </c>
      <c r="E14" s="252" t="s">
        <v>187</v>
      </c>
      <c r="F14" s="245">
        <v>1276575.27</v>
      </c>
      <c r="G14" s="245">
        <v>53400</v>
      </c>
      <c r="H14" s="245">
        <v>102979.92</v>
      </c>
      <c r="I14" s="252">
        <v>751026.93</v>
      </c>
      <c r="J14" s="252">
        <v>329895.28000000003</v>
      </c>
      <c r="K14" s="252"/>
      <c r="L14" s="246">
        <v>0</v>
      </c>
      <c r="M14" s="246">
        <v>18556.599999999999</v>
      </c>
      <c r="N14" s="246">
        <v>332898</v>
      </c>
      <c r="O14" s="246">
        <v>335.42</v>
      </c>
      <c r="P14" s="252">
        <v>38750</v>
      </c>
      <c r="Q14" s="252"/>
      <c r="R14" s="252">
        <v>1145571.56</v>
      </c>
      <c r="S14" s="252">
        <v>2502473.91</v>
      </c>
      <c r="T14" s="40">
        <v>1363961.89</v>
      </c>
      <c r="U14" s="40"/>
      <c r="V14" s="40">
        <v>1305.1400000000001</v>
      </c>
      <c r="W14" s="40"/>
      <c r="X14" s="40">
        <v>798733.8</v>
      </c>
      <c r="Y14" s="40"/>
      <c r="Z14" s="247">
        <v>1248623.8</v>
      </c>
      <c r="AA14" s="247"/>
      <c r="AB14" s="247"/>
      <c r="AC14" s="247">
        <v>712191.39</v>
      </c>
      <c r="AD14" s="247">
        <v>189630.93</v>
      </c>
      <c r="AE14" s="247"/>
      <c r="AF14" s="268">
        <f t="shared" si="1"/>
        <v>1432955.19</v>
      </c>
      <c r="AG14" s="275">
        <f t="shared" si="2"/>
        <v>351790.01999999996</v>
      </c>
      <c r="AH14" s="270">
        <f t="shared" si="3"/>
        <v>1081165.17</v>
      </c>
      <c r="AI14" s="276">
        <f t="shared" si="4"/>
        <v>2164000.83</v>
      </c>
      <c r="AJ14" s="277">
        <f t="shared" si="5"/>
        <v>2150446.12</v>
      </c>
      <c r="AK14" s="270">
        <f t="shared" si="6"/>
        <v>13554.709999999963</v>
      </c>
    </row>
    <row r="15" spans="1:37" x14ac:dyDescent="0.2">
      <c r="A15" s="266" t="s">
        <v>173</v>
      </c>
      <c r="B15" s="266" t="s">
        <v>174</v>
      </c>
      <c r="C15" s="266">
        <v>5524</v>
      </c>
      <c r="D15" s="266" t="s">
        <v>189</v>
      </c>
      <c r="E15" s="252" t="s">
        <v>189</v>
      </c>
      <c r="F15" s="245">
        <v>1220042.47</v>
      </c>
      <c r="G15" s="245">
        <v>29542</v>
      </c>
      <c r="H15" s="245">
        <v>191168.04</v>
      </c>
      <c r="I15" s="252">
        <v>459479.22</v>
      </c>
      <c r="J15" s="252">
        <v>346554.33</v>
      </c>
      <c r="M15" s="246">
        <v>19683.740000000002</v>
      </c>
      <c r="N15" s="246">
        <v>376388</v>
      </c>
      <c r="O15" s="246">
        <v>19900</v>
      </c>
      <c r="R15" s="252">
        <v>-1035693.9</v>
      </c>
      <c r="S15" s="252">
        <v>2525004.41</v>
      </c>
      <c r="T15" s="40">
        <v>1395159.08</v>
      </c>
      <c r="V15" s="40">
        <v>680.03</v>
      </c>
      <c r="X15" s="40">
        <v>800676.9</v>
      </c>
      <c r="Y15" s="40">
        <v>30000</v>
      </c>
      <c r="Z15" s="247">
        <v>1122437.8999999999</v>
      </c>
      <c r="AC15" s="247">
        <v>477658.76</v>
      </c>
      <c r="AD15" s="247">
        <v>255335.54</v>
      </c>
      <c r="AF15" s="268">
        <f t="shared" si="1"/>
        <v>1440752.51</v>
      </c>
      <c r="AG15" s="275">
        <f t="shared" si="2"/>
        <v>415971.74</v>
      </c>
      <c r="AH15" s="270">
        <f t="shared" si="3"/>
        <v>1024780.77</v>
      </c>
      <c r="AI15" s="276">
        <f t="shared" si="4"/>
        <v>2226516.0100000002</v>
      </c>
      <c r="AJ15" s="277">
        <f t="shared" si="5"/>
        <v>1855432.2</v>
      </c>
      <c r="AK15" s="270">
        <f t="shared" si="6"/>
        <v>371083.81000000029</v>
      </c>
    </row>
    <row r="16" spans="1:37" x14ac:dyDescent="0.2">
      <c r="A16" s="266" t="s">
        <v>173</v>
      </c>
      <c r="B16" s="266" t="s">
        <v>174</v>
      </c>
      <c r="C16" s="266">
        <v>5657</v>
      </c>
      <c r="D16" s="266" t="s">
        <v>191</v>
      </c>
      <c r="E16" s="252" t="s">
        <v>191</v>
      </c>
      <c r="F16" s="245">
        <v>807904.19</v>
      </c>
      <c r="G16" s="245">
        <v>0</v>
      </c>
      <c r="H16" s="245">
        <v>52900.3</v>
      </c>
      <c r="I16" s="252">
        <v>294021.78000000003</v>
      </c>
      <c r="J16" s="252">
        <v>704469.71</v>
      </c>
      <c r="M16" s="246">
        <v>11700</v>
      </c>
      <c r="N16" s="246">
        <v>60000</v>
      </c>
      <c r="O16" s="246">
        <v>17.34</v>
      </c>
      <c r="R16" s="252">
        <v>-3272095.47</v>
      </c>
      <c r="S16" s="252">
        <v>4613167.97</v>
      </c>
      <c r="T16" s="40">
        <v>1466774.5</v>
      </c>
      <c r="V16" s="40">
        <v>615.21</v>
      </c>
      <c r="X16" s="40">
        <v>439649</v>
      </c>
      <c r="Y16" s="40">
        <v>10500</v>
      </c>
      <c r="Z16" s="247">
        <v>656559</v>
      </c>
      <c r="AB16" s="247">
        <v>9730</v>
      </c>
      <c r="AC16" s="247">
        <v>651375.07999999996</v>
      </c>
      <c r="AD16" s="247">
        <v>114590.49</v>
      </c>
      <c r="AF16" s="268">
        <f t="shared" si="1"/>
        <v>860804.49</v>
      </c>
      <c r="AG16" s="275">
        <f t="shared" si="2"/>
        <v>71717.34</v>
      </c>
      <c r="AH16" s="270">
        <f t="shared" si="3"/>
        <v>789087.15</v>
      </c>
      <c r="AI16" s="276">
        <f t="shared" si="4"/>
        <v>1917538.71</v>
      </c>
      <c r="AJ16" s="277">
        <f t="shared" si="5"/>
        <v>1432254.57</v>
      </c>
      <c r="AK16" s="270">
        <f t="shared" si="6"/>
        <v>485284.1399999999</v>
      </c>
    </row>
    <row r="17" spans="1:37" x14ac:dyDescent="0.2">
      <c r="A17" s="266" t="s">
        <v>173</v>
      </c>
      <c r="B17" s="266" t="s">
        <v>174</v>
      </c>
      <c r="C17" s="266">
        <v>4057</v>
      </c>
      <c r="D17" s="266" t="s">
        <v>193</v>
      </c>
      <c r="E17" s="252" t="s">
        <v>193</v>
      </c>
      <c r="F17" s="245">
        <v>642308.48</v>
      </c>
      <c r="G17" s="245">
        <v>28424</v>
      </c>
      <c r="H17" s="245">
        <v>101112.88</v>
      </c>
      <c r="I17" s="252">
        <v>1792440.17</v>
      </c>
      <c r="J17" s="252">
        <v>759511.51</v>
      </c>
      <c r="M17" s="246">
        <v>11700</v>
      </c>
      <c r="N17" s="246">
        <v>199920</v>
      </c>
      <c r="Q17" s="252">
        <v>-1001238.62</v>
      </c>
      <c r="R17" s="252">
        <v>930289.08</v>
      </c>
      <c r="S17" s="252">
        <v>2841083.43</v>
      </c>
      <c r="T17" s="40">
        <v>1235284.78</v>
      </c>
      <c r="V17" s="40">
        <v>391.76</v>
      </c>
      <c r="X17" s="40">
        <v>518470</v>
      </c>
      <c r="Z17" s="247">
        <v>872180</v>
      </c>
      <c r="AC17" s="247">
        <v>445940.44</v>
      </c>
      <c r="AD17" s="247">
        <v>86441.95</v>
      </c>
      <c r="AF17" s="268">
        <f t="shared" si="1"/>
        <v>771845.36</v>
      </c>
      <c r="AG17" s="275">
        <f t="shared" si="2"/>
        <v>211620</v>
      </c>
      <c r="AH17" s="270">
        <f t="shared" si="3"/>
        <v>560225.36</v>
      </c>
      <c r="AI17" s="276">
        <f t="shared" si="4"/>
        <v>1754146.54</v>
      </c>
      <c r="AJ17" s="277">
        <f t="shared" si="5"/>
        <v>1404562.39</v>
      </c>
      <c r="AK17" s="270">
        <f t="shared" si="6"/>
        <v>349584.15000000014</v>
      </c>
    </row>
    <row r="18" spans="1:37" x14ac:dyDescent="0.2">
      <c r="A18" s="266" t="s">
        <v>173</v>
      </c>
      <c r="B18" s="266" t="s">
        <v>174</v>
      </c>
      <c r="C18" s="266">
        <v>2737</v>
      </c>
      <c r="D18" s="266" t="s">
        <v>195</v>
      </c>
      <c r="E18" s="252" t="s">
        <v>195</v>
      </c>
      <c r="F18" s="245">
        <v>698225.66</v>
      </c>
      <c r="G18" s="245">
        <v>0</v>
      </c>
      <c r="H18" s="245">
        <v>48614.09</v>
      </c>
      <c r="I18" s="252">
        <v>2712882.04</v>
      </c>
      <c r="J18" s="252">
        <v>188614.28</v>
      </c>
      <c r="L18" s="246">
        <v>1500</v>
      </c>
      <c r="M18" s="246">
        <v>8550</v>
      </c>
      <c r="O18" s="246">
        <v>0</v>
      </c>
      <c r="R18" s="252">
        <v>2818559.99</v>
      </c>
      <c r="S18" s="252">
        <v>675062.61</v>
      </c>
      <c r="T18" s="40">
        <v>930803.33</v>
      </c>
      <c r="U18" s="40">
        <v>114950</v>
      </c>
      <c r="V18" s="40">
        <v>816.44</v>
      </c>
      <c r="X18" s="40">
        <v>464368</v>
      </c>
      <c r="Y18" s="40">
        <v>42000</v>
      </c>
      <c r="Z18" s="247">
        <v>684928</v>
      </c>
      <c r="AC18" s="247">
        <v>413369.25</v>
      </c>
      <c r="AD18" s="247">
        <v>176646.05</v>
      </c>
      <c r="AF18" s="268">
        <f t="shared" si="1"/>
        <v>746839.75</v>
      </c>
      <c r="AG18" s="275">
        <f t="shared" si="2"/>
        <v>10050</v>
      </c>
      <c r="AH18" s="270">
        <f t="shared" si="3"/>
        <v>736789.75</v>
      </c>
      <c r="AI18" s="276">
        <f t="shared" si="4"/>
        <v>1552937.77</v>
      </c>
      <c r="AJ18" s="277">
        <f t="shared" si="5"/>
        <v>1274943.3</v>
      </c>
      <c r="AK18" s="270">
        <f t="shared" si="6"/>
        <v>277994.46999999997</v>
      </c>
    </row>
    <row r="19" spans="1:37" x14ac:dyDescent="0.2">
      <c r="A19" s="266" t="s">
        <v>173</v>
      </c>
      <c r="B19" s="266" t="s">
        <v>174</v>
      </c>
      <c r="C19" s="266">
        <v>4167</v>
      </c>
      <c r="D19" s="266" t="s">
        <v>197</v>
      </c>
      <c r="E19" s="252" t="s">
        <v>197</v>
      </c>
      <c r="F19" s="245">
        <v>669314.14</v>
      </c>
      <c r="G19" s="245">
        <v>101391.8</v>
      </c>
      <c r="H19" s="245">
        <v>66768.289999999994</v>
      </c>
      <c r="I19" s="252">
        <v>251606.03</v>
      </c>
      <c r="J19" s="252">
        <v>529019.4</v>
      </c>
      <c r="M19" s="246">
        <v>2715</v>
      </c>
      <c r="N19" s="246">
        <v>638180</v>
      </c>
      <c r="O19" s="246">
        <v>5265.02</v>
      </c>
      <c r="S19" s="252">
        <v>1767990.24</v>
      </c>
      <c r="T19" s="40">
        <v>1333514.19</v>
      </c>
      <c r="V19" s="40">
        <v>304.35000000000002</v>
      </c>
      <c r="X19" s="40">
        <v>607490</v>
      </c>
      <c r="Z19" s="247">
        <v>925010</v>
      </c>
      <c r="AC19" s="247">
        <v>630351.06000000006</v>
      </c>
      <c r="AD19" s="247">
        <v>129755.76</v>
      </c>
      <c r="AF19" s="268">
        <f t="shared" si="1"/>
        <v>837474.2300000001</v>
      </c>
      <c r="AG19" s="275">
        <f t="shared" si="2"/>
        <v>646160.02</v>
      </c>
      <c r="AH19" s="270">
        <f t="shared" si="3"/>
        <v>191314.21000000008</v>
      </c>
      <c r="AI19" s="276">
        <f t="shared" si="4"/>
        <v>1941308.54</v>
      </c>
      <c r="AJ19" s="277">
        <f t="shared" si="5"/>
        <v>1685116.82</v>
      </c>
      <c r="AK19" s="270">
        <f t="shared" si="6"/>
        <v>256191.71999999997</v>
      </c>
    </row>
    <row r="20" spans="1:37" x14ac:dyDescent="0.2">
      <c r="A20" s="266" t="s">
        <v>173</v>
      </c>
      <c r="B20" s="266" t="s">
        <v>174</v>
      </c>
      <c r="C20" s="266">
        <v>7036</v>
      </c>
      <c r="D20" s="266" t="s">
        <v>199</v>
      </c>
      <c r="E20" s="252" t="s">
        <v>199</v>
      </c>
      <c r="F20" s="245">
        <v>1320700.01</v>
      </c>
      <c r="G20" s="245">
        <v>0</v>
      </c>
      <c r="H20" s="245">
        <v>30685.09</v>
      </c>
      <c r="I20" s="252">
        <v>3280548.27</v>
      </c>
      <c r="J20" s="252">
        <v>598604.76</v>
      </c>
      <c r="L20" s="246">
        <v>0</v>
      </c>
      <c r="M20" s="246">
        <v>12130.17</v>
      </c>
      <c r="N20" s="246">
        <v>244980</v>
      </c>
      <c r="O20" s="246">
        <v>6069.8</v>
      </c>
      <c r="Q20" s="252">
        <v>489131.41</v>
      </c>
      <c r="R20" s="252">
        <v>3116195.21</v>
      </c>
      <c r="S20" s="252">
        <v>938360.62</v>
      </c>
      <c r="T20" s="40">
        <v>1865139.14</v>
      </c>
      <c r="V20" s="40">
        <v>2677.29</v>
      </c>
      <c r="X20" s="40">
        <v>934473</v>
      </c>
      <c r="Z20" s="247">
        <v>1344669</v>
      </c>
      <c r="AB20" s="247">
        <v>3988</v>
      </c>
      <c r="AC20" s="247">
        <v>704522.58</v>
      </c>
      <c r="AD20" s="247">
        <v>247487.93</v>
      </c>
      <c r="AF20" s="268">
        <f t="shared" si="1"/>
        <v>1351385.1</v>
      </c>
      <c r="AG20" s="275">
        <f t="shared" si="2"/>
        <v>263179.97000000003</v>
      </c>
      <c r="AH20" s="270">
        <f t="shared" si="3"/>
        <v>1088205.1300000001</v>
      </c>
      <c r="AI20" s="276">
        <f t="shared" si="4"/>
        <v>2802289.4299999997</v>
      </c>
      <c r="AJ20" s="277">
        <f t="shared" si="5"/>
        <v>2300667.5100000002</v>
      </c>
      <c r="AK20" s="270">
        <f t="shared" si="6"/>
        <v>501621.91999999946</v>
      </c>
    </row>
    <row r="21" spans="1:37" x14ac:dyDescent="0.2">
      <c r="A21" s="266" t="s">
        <v>173</v>
      </c>
      <c r="B21" s="266" t="s">
        <v>174</v>
      </c>
      <c r="C21" s="266">
        <v>4248</v>
      </c>
      <c r="D21" s="266" t="s">
        <v>201</v>
      </c>
      <c r="E21" s="252" t="s">
        <v>201</v>
      </c>
      <c r="F21" s="245">
        <v>829907.45</v>
      </c>
      <c r="G21" s="245">
        <v>15600</v>
      </c>
      <c r="H21" s="245">
        <v>20824.89</v>
      </c>
      <c r="I21" s="252">
        <v>327063.61</v>
      </c>
      <c r="J21" s="252">
        <v>577844.27</v>
      </c>
      <c r="M21" s="246">
        <v>0</v>
      </c>
      <c r="N21" s="246">
        <v>418668.44</v>
      </c>
      <c r="O21" s="246">
        <v>18.690000000000001</v>
      </c>
      <c r="R21" s="252">
        <v>624697.25</v>
      </c>
      <c r="S21" s="252">
        <v>909939.73</v>
      </c>
      <c r="T21" s="40">
        <v>1321699.27</v>
      </c>
      <c r="V21" s="40">
        <v>303.88</v>
      </c>
      <c r="X21" s="40">
        <v>729890</v>
      </c>
      <c r="Z21" s="247">
        <v>1161670</v>
      </c>
      <c r="AC21" s="247">
        <v>898338.07</v>
      </c>
      <c r="AD21" s="247">
        <v>154306.97</v>
      </c>
      <c r="AF21" s="268">
        <f t="shared" si="1"/>
        <v>866332.34</v>
      </c>
      <c r="AG21" s="275">
        <f t="shared" si="2"/>
        <v>418687.13</v>
      </c>
      <c r="AH21" s="270">
        <f t="shared" si="3"/>
        <v>447645.20999999996</v>
      </c>
      <c r="AI21" s="276">
        <f t="shared" si="4"/>
        <v>2051893.15</v>
      </c>
      <c r="AJ21" s="277">
        <f t="shared" si="5"/>
        <v>2214315.04</v>
      </c>
      <c r="AK21" s="270">
        <f t="shared" si="6"/>
        <v>-162421.89000000013</v>
      </c>
    </row>
    <row r="22" spans="1:37" x14ac:dyDescent="0.2">
      <c r="A22" s="266" t="s">
        <v>173</v>
      </c>
      <c r="B22" s="266" t="s">
        <v>174</v>
      </c>
      <c r="C22" s="266">
        <v>4016</v>
      </c>
      <c r="D22" s="266" t="s">
        <v>203</v>
      </c>
      <c r="E22" s="252" t="s">
        <v>203</v>
      </c>
      <c r="F22" s="245">
        <v>864651.85</v>
      </c>
      <c r="G22" s="245">
        <v>74400</v>
      </c>
      <c r="H22" s="245">
        <v>446891.68</v>
      </c>
      <c r="I22" s="252">
        <v>599382.93999999994</v>
      </c>
      <c r="J22" s="252">
        <v>408330.68</v>
      </c>
      <c r="L22" s="246">
        <v>26860</v>
      </c>
      <c r="M22" s="246">
        <v>6036.41</v>
      </c>
      <c r="N22" s="246">
        <v>96000</v>
      </c>
      <c r="O22" s="246">
        <v>5637.89</v>
      </c>
      <c r="R22" s="252">
        <v>415697.8</v>
      </c>
      <c r="S22" s="252">
        <v>1741975.93</v>
      </c>
      <c r="T22" s="40">
        <v>1020329.79</v>
      </c>
      <c r="X22" s="40">
        <v>242830</v>
      </c>
      <c r="Z22" s="247">
        <v>612640</v>
      </c>
      <c r="AC22" s="247">
        <v>398154.49</v>
      </c>
      <c r="AD22" s="247">
        <v>101673.18</v>
      </c>
      <c r="AF22" s="268">
        <f t="shared" si="1"/>
        <v>1385943.53</v>
      </c>
      <c r="AG22" s="275">
        <f t="shared" si="2"/>
        <v>134534.30000000002</v>
      </c>
      <c r="AH22" s="270">
        <f t="shared" si="3"/>
        <v>1251409.23</v>
      </c>
      <c r="AI22" s="276">
        <f t="shared" si="4"/>
        <v>1263159.79</v>
      </c>
      <c r="AJ22" s="277">
        <f t="shared" si="5"/>
        <v>1112467.67</v>
      </c>
      <c r="AK22" s="270">
        <f t="shared" si="6"/>
        <v>150692.12000000011</v>
      </c>
    </row>
    <row r="23" spans="1:37" x14ac:dyDescent="0.2">
      <c r="A23" s="266" t="s">
        <v>173</v>
      </c>
      <c r="B23" s="266" t="s">
        <v>174</v>
      </c>
      <c r="C23" s="266">
        <v>1202</v>
      </c>
      <c r="D23" s="266" t="s">
        <v>205</v>
      </c>
      <c r="E23" s="252" t="s">
        <v>205</v>
      </c>
      <c r="F23" s="245">
        <v>837537.37</v>
      </c>
      <c r="G23" s="245">
        <v>0</v>
      </c>
      <c r="H23" s="245">
        <v>116239.28</v>
      </c>
      <c r="I23" s="252">
        <v>1979798.92</v>
      </c>
      <c r="J23" s="252">
        <v>532850.81999999995</v>
      </c>
      <c r="L23" s="246">
        <v>9000</v>
      </c>
      <c r="M23" s="246">
        <v>18106.419999999998</v>
      </c>
      <c r="N23" s="246">
        <v>257100</v>
      </c>
      <c r="O23" s="246">
        <v>156.82</v>
      </c>
      <c r="R23" s="252">
        <v>8400</v>
      </c>
      <c r="S23" s="252">
        <v>2083742</v>
      </c>
      <c r="T23" s="40">
        <v>1165639.51</v>
      </c>
      <c r="V23" s="40">
        <v>1318.85</v>
      </c>
      <c r="X23" s="40">
        <v>249690</v>
      </c>
      <c r="Z23" s="247">
        <v>602897</v>
      </c>
      <c r="AC23" s="247">
        <v>755293.65</v>
      </c>
      <c r="AD23" s="247">
        <v>148192.59</v>
      </c>
      <c r="AF23" s="268">
        <f t="shared" si="1"/>
        <v>953776.65</v>
      </c>
      <c r="AG23" s="275">
        <f t="shared" si="2"/>
        <v>284363.24</v>
      </c>
      <c r="AH23" s="270">
        <f t="shared" si="3"/>
        <v>669413.41</v>
      </c>
      <c r="AI23" s="276">
        <f t="shared" si="4"/>
        <v>1416648.36</v>
      </c>
      <c r="AJ23" s="277">
        <f t="shared" si="5"/>
        <v>1506383.24</v>
      </c>
      <c r="AK23" s="270">
        <f t="shared" si="6"/>
        <v>-89734.879999999888</v>
      </c>
    </row>
    <row r="24" spans="1:37" x14ac:dyDescent="0.2">
      <c r="A24" s="266" t="s">
        <v>177</v>
      </c>
      <c r="B24" s="266" t="s">
        <v>207</v>
      </c>
      <c r="C24" s="266">
        <v>6244</v>
      </c>
      <c r="D24" s="266" t="s">
        <v>210</v>
      </c>
      <c r="E24" s="252" t="s">
        <v>210</v>
      </c>
      <c r="F24" s="245">
        <v>1184345.79</v>
      </c>
      <c r="G24" s="245">
        <v>0</v>
      </c>
      <c r="H24" s="245">
        <v>23213.88</v>
      </c>
      <c r="I24" s="252">
        <v>108285.5</v>
      </c>
      <c r="J24" s="252">
        <v>172639.26</v>
      </c>
      <c r="Q24" s="252">
        <v>-1004325.38</v>
      </c>
      <c r="R24" s="252">
        <v>654578</v>
      </c>
      <c r="S24" s="252">
        <v>3255627.81</v>
      </c>
      <c r="T24" s="40">
        <v>2436097.5099999998</v>
      </c>
      <c r="V24" s="40">
        <v>1355.09</v>
      </c>
      <c r="X24" s="40">
        <v>822528</v>
      </c>
      <c r="Y24" s="40">
        <v>10500</v>
      </c>
      <c r="Z24" s="247">
        <v>1370888</v>
      </c>
      <c r="AA24" s="247">
        <v>5120</v>
      </c>
      <c r="AC24" s="247">
        <v>821290.35</v>
      </c>
      <c r="AD24" s="247">
        <v>104947.94</v>
      </c>
      <c r="AF24" s="268">
        <f t="shared" si="1"/>
        <v>1207559.67</v>
      </c>
      <c r="AG24" s="275">
        <f t="shared" si="2"/>
        <v>0</v>
      </c>
      <c r="AH24" s="270">
        <f t="shared" si="3"/>
        <v>1207559.67</v>
      </c>
      <c r="AI24" s="276">
        <f t="shared" si="4"/>
        <v>3270480.5999999996</v>
      </c>
      <c r="AJ24" s="277">
        <f t="shared" si="5"/>
        <v>2302246.29</v>
      </c>
      <c r="AK24" s="270">
        <f t="shared" si="6"/>
        <v>968234.30999999959</v>
      </c>
    </row>
    <row r="25" spans="1:37" x14ac:dyDescent="0.2">
      <c r="A25" s="266" t="s">
        <v>177</v>
      </c>
      <c r="B25" s="266" t="s">
        <v>207</v>
      </c>
      <c r="C25" s="266">
        <v>4760</v>
      </c>
      <c r="D25" s="266" t="s">
        <v>211</v>
      </c>
      <c r="E25" s="252" t="s">
        <v>211</v>
      </c>
      <c r="F25" s="245">
        <v>776656.32</v>
      </c>
      <c r="G25" s="245">
        <v>0</v>
      </c>
      <c r="H25" s="245">
        <v>3304.11</v>
      </c>
      <c r="I25" s="252">
        <v>1162133.3999999999</v>
      </c>
      <c r="J25" s="252">
        <v>343515.19</v>
      </c>
      <c r="Q25" s="252">
        <v>-160236.91</v>
      </c>
      <c r="S25" s="252">
        <v>1812784.26</v>
      </c>
      <c r="T25" s="40">
        <v>1484410.59</v>
      </c>
      <c r="V25" s="40">
        <v>664.91</v>
      </c>
      <c r="X25" s="40">
        <v>1173720</v>
      </c>
      <c r="Y25" s="40">
        <v>10500</v>
      </c>
      <c r="Z25" s="247">
        <v>1251954</v>
      </c>
      <c r="AC25" s="247">
        <v>656969.43999999994</v>
      </c>
      <c r="AD25" s="247">
        <v>112376.39</v>
      </c>
      <c r="AF25" s="268">
        <f t="shared" si="1"/>
        <v>779960.42999999993</v>
      </c>
      <c r="AG25" s="275">
        <f t="shared" si="2"/>
        <v>0</v>
      </c>
      <c r="AH25" s="270">
        <f t="shared" si="3"/>
        <v>779960.42999999993</v>
      </c>
      <c r="AI25" s="276">
        <f t="shared" si="4"/>
        <v>2669295.5</v>
      </c>
      <c r="AJ25" s="277">
        <f t="shared" si="5"/>
        <v>2021299.8299999998</v>
      </c>
      <c r="AK25" s="270">
        <f t="shared" si="6"/>
        <v>647995.67000000016</v>
      </c>
    </row>
    <row r="26" spans="1:37" x14ac:dyDescent="0.2">
      <c r="A26" s="266" t="s">
        <v>177</v>
      </c>
      <c r="B26" s="266" t="s">
        <v>207</v>
      </c>
      <c r="C26" s="266">
        <v>3665</v>
      </c>
      <c r="D26" s="266" t="s">
        <v>212</v>
      </c>
      <c r="E26" s="252" t="s">
        <v>212</v>
      </c>
      <c r="F26" s="245">
        <v>408310.5</v>
      </c>
      <c r="G26" s="245">
        <v>1205.5</v>
      </c>
      <c r="H26" s="245">
        <v>5059.18</v>
      </c>
      <c r="I26" s="252">
        <v>44250.36</v>
      </c>
      <c r="J26" s="252">
        <v>-151185.32999999999</v>
      </c>
      <c r="M26" s="246">
        <v>3900</v>
      </c>
      <c r="N26" s="246">
        <v>156285</v>
      </c>
      <c r="O26" s="246">
        <v>143.58000000000001</v>
      </c>
      <c r="Q26" s="252">
        <v>-1725865.28</v>
      </c>
      <c r="S26" s="252">
        <v>1839928.23</v>
      </c>
      <c r="T26" s="40">
        <v>961558.29</v>
      </c>
      <c r="X26" s="40">
        <v>370415.5</v>
      </c>
      <c r="Z26" s="247">
        <v>653234.57999999996</v>
      </c>
      <c r="AC26" s="247">
        <v>552780.06999999995</v>
      </c>
      <c r="AD26" s="247">
        <v>89274.96</v>
      </c>
      <c r="AF26" s="268">
        <f t="shared" si="1"/>
        <v>414575.18</v>
      </c>
      <c r="AG26" s="275">
        <f t="shared" si="2"/>
        <v>160328.57999999999</v>
      </c>
      <c r="AH26" s="270">
        <f t="shared" si="3"/>
        <v>254246.6</v>
      </c>
      <c r="AI26" s="276">
        <f t="shared" si="4"/>
        <v>1331973.79</v>
      </c>
      <c r="AJ26" s="277">
        <f t="shared" si="5"/>
        <v>1295289.6099999999</v>
      </c>
      <c r="AK26" s="270">
        <f t="shared" si="6"/>
        <v>36684.180000000168</v>
      </c>
    </row>
    <row r="27" spans="1:37" x14ac:dyDescent="0.2">
      <c r="A27" s="266" t="s">
        <v>177</v>
      </c>
      <c r="B27" s="266" t="s">
        <v>207</v>
      </c>
      <c r="C27" s="266">
        <v>4355</v>
      </c>
      <c r="D27" s="266" t="s">
        <v>213</v>
      </c>
      <c r="E27" s="252" t="s">
        <v>213</v>
      </c>
      <c r="F27" s="245">
        <v>726261.11</v>
      </c>
      <c r="G27" s="245">
        <v>0</v>
      </c>
      <c r="H27" s="245">
        <v>5137.8599999999997</v>
      </c>
      <c r="I27" s="252">
        <v>2285509.25</v>
      </c>
      <c r="J27" s="252">
        <v>758660.35</v>
      </c>
      <c r="M27" s="246">
        <v>119900</v>
      </c>
      <c r="N27" s="246">
        <v>171097</v>
      </c>
      <c r="Q27" s="252">
        <v>110198.95</v>
      </c>
      <c r="R27" s="252">
        <v>29027.3</v>
      </c>
      <c r="S27" s="252">
        <v>3263098.4</v>
      </c>
      <c r="T27" s="40">
        <v>1361329.33</v>
      </c>
      <c r="V27" s="40">
        <v>822.32</v>
      </c>
      <c r="X27" s="40">
        <v>840070</v>
      </c>
      <c r="Z27" s="247">
        <v>1350266</v>
      </c>
      <c r="AC27" s="247">
        <v>613960.53</v>
      </c>
      <c r="AD27" s="247">
        <v>125885.2</v>
      </c>
      <c r="AF27" s="268">
        <f t="shared" si="1"/>
        <v>731398.97</v>
      </c>
      <c r="AG27" s="275">
        <f t="shared" si="2"/>
        <v>290997</v>
      </c>
      <c r="AH27" s="270">
        <f t="shared" si="3"/>
        <v>440401.97</v>
      </c>
      <c r="AI27" s="276">
        <f t="shared" si="4"/>
        <v>2202221.6500000004</v>
      </c>
      <c r="AJ27" s="277">
        <f t="shared" si="5"/>
        <v>2090111.73</v>
      </c>
      <c r="AK27" s="270">
        <f t="shared" si="6"/>
        <v>112109.92000000039</v>
      </c>
    </row>
    <row r="28" spans="1:37" x14ac:dyDescent="0.2">
      <c r="A28" s="266" t="s">
        <v>177</v>
      </c>
      <c r="B28" s="266" t="s">
        <v>207</v>
      </c>
      <c r="C28" s="266">
        <v>2703</v>
      </c>
      <c r="D28" s="266" t="s">
        <v>214</v>
      </c>
      <c r="E28" s="252" t="s">
        <v>214</v>
      </c>
      <c r="F28" s="245">
        <v>215314.47</v>
      </c>
      <c r="G28" s="245">
        <v>0</v>
      </c>
      <c r="H28" s="245">
        <v>13664.96</v>
      </c>
      <c r="I28" s="252">
        <v>2407048.2400000002</v>
      </c>
      <c r="J28" s="252">
        <v>602607.81000000006</v>
      </c>
      <c r="P28" s="252">
        <v>24608</v>
      </c>
      <c r="S28" s="252">
        <v>3122820.6</v>
      </c>
      <c r="T28" s="40">
        <v>983924.43</v>
      </c>
      <c r="X28" s="40">
        <v>172760</v>
      </c>
      <c r="Z28" s="247">
        <v>457830</v>
      </c>
      <c r="AC28" s="247">
        <v>541806.81999999995</v>
      </c>
      <c r="AD28" s="247">
        <v>172975.59</v>
      </c>
      <c r="AF28" s="268">
        <f t="shared" si="1"/>
        <v>228979.43</v>
      </c>
      <c r="AG28" s="275">
        <f t="shared" si="2"/>
        <v>0</v>
      </c>
      <c r="AH28" s="270">
        <f t="shared" si="3"/>
        <v>228979.43</v>
      </c>
      <c r="AI28" s="276">
        <f t="shared" si="4"/>
        <v>1156684.4300000002</v>
      </c>
      <c r="AJ28" s="277">
        <f t="shared" si="5"/>
        <v>1172612.4099999999</v>
      </c>
      <c r="AK28" s="270">
        <f t="shared" si="6"/>
        <v>-15927.979999999749</v>
      </c>
    </row>
    <row r="29" spans="1:37" x14ac:dyDescent="0.2">
      <c r="A29" s="266" t="s">
        <v>177</v>
      </c>
      <c r="B29" s="266" t="s">
        <v>207</v>
      </c>
      <c r="C29" s="266">
        <v>3283</v>
      </c>
      <c r="D29" s="266" t="s">
        <v>215</v>
      </c>
      <c r="E29" s="252" t="s">
        <v>215</v>
      </c>
      <c r="F29" s="245">
        <v>931011.45</v>
      </c>
      <c r="G29" s="245">
        <v>31619</v>
      </c>
      <c r="H29" s="245">
        <v>23525.65</v>
      </c>
      <c r="I29" s="252">
        <v>1276990.3</v>
      </c>
      <c r="J29" s="252">
        <v>958608.29</v>
      </c>
      <c r="N29" s="246">
        <v>2356114</v>
      </c>
      <c r="R29" s="252">
        <v>-1667681.77</v>
      </c>
      <c r="S29" s="252">
        <v>2219243.12</v>
      </c>
      <c r="T29" s="40">
        <v>1238371.48</v>
      </c>
      <c r="V29" s="40">
        <v>369.25</v>
      </c>
      <c r="X29" s="40">
        <v>197314.44</v>
      </c>
      <c r="Y29" s="40">
        <v>12910</v>
      </c>
      <c r="Z29" s="247">
        <v>542734.43999999994</v>
      </c>
      <c r="AC29" s="247">
        <v>481422.86</v>
      </c>
      <c r="AD29" s="247">
        <v>106153.33</v>
      </c>
      <c r="AF29" s="268">
        <f t="shared" si="1"/>
        <v>986156.1</v>
      </c>
      <c r="AG29" s="275">
        <f t="shared" si="2"/>
        <v>2356114</v>
      </c>
      <c r="AH29" s="270">
        <f t="shared" si="3"/>
        <v>-1369957.9</v>
      </c>
      <c r="AI29" s="276">
        <f t="shared" si="4"/>
        <v>1448965.17</v>
      </c>
      <c r="AJ29" s="277">
        <f t="shared" si="5"/>
        <v>1130310.6299999999</v>
      </c>
      <c r="AK29" s="270">
        <f t="shared" si="6"/>
        <v>318654.54000000004</v>
      </c>
    </row>
    <row r="30" spans="1:37" x14ac:dyDescent="0.2">
      <c r="A30" s="266" t="s">
        <v>177</v>
      </c>
      <c r="B30" s="266" t="s">
        <v>207</v>
      </c>
      <c r="C30" s="266">
        <v>1804</v>
      </c>
      <c r="D30" s="266" t="s">
        <v>216</v>
      </c>
      <c r="E30" s="252" t="s">
        <v>216</v>
      </c>
      <c r="F30" s="245">
        <v>729984.52</v>
      </c>
      <c r="G30" s="245">
        <v>5751.5</v>
      </c>
      <c r="H30" s="245">
        <v>51663.79</v>
      </c>
      <c r="I30" s="252">
        <v>654856.56999999995</v>
      </c>
      <c r="J30" s="252">
        <v>194309.22</v>
      </c>
      <c r="N30" s="246">
        <v>231674</v>
      </c>
      <c r="Q30" s="252">
        <v>-210876.62</v>
      </c>
      <c r="S30" s="252">
        <v>1260515.6599999999</v>
      </c>
      <c r="T30" s="40">
        <v>1117572.77</v>
      </c>
      <c r="V30" s="40">
        <v>0.57999999999999996</v>
      </c>
      <c r="X30" s="40">
        <v>202447.7</v>
      </c>
      <c r="Z30" s="247">
        <v>522257.7</v>
      </c>
      <c r="AC30" s="247">
        <v>279942.59000000003</v>
      </c>
      <c r="AD30" s="247">
        <v>141617.20000000001</v>
      </c>
      <c r="AF30" s="268">
        <f t="shared" si="1"/>
        <v>787399.81</v>
      </c>
      <c r="AG30" s="275">
        <f t="shared" si="2"/>
        <v>231674</v>
      </c>
      <c r="AH30" s="270">
        <f t="shared" si="3"/>
        <v>555725.81000000006</v>
      </c>
      <c r="AI30" s="276">
        <f t="shared" si="4"/>
        <v>1320021.05</v>
      </c>
      <c r="AJ30" s="277">
        <f t="shared" si="5"/>
        <v>943817.49</v>
      </c>
      <c r="AK30" s="270">
        <f t="shared" si="6"/>
        <v>376203.56000000006</v>
      </c>
    </row>
    <row r="31" spans="1:37" x14ac:dyDescent="0.2">
      <c r="A31" s="266" t="s">
        <v>177</v>
      </c>
      <c r="B31" s="266" t="s">
        <v>207</v>
      </c>
      <c r="C31" s="266">
        <v>2904</v>
      </c>
      <c r="D31" s="266" t="s">
        <v>217</v>
      </c>
      <c r="E31" s="252" t="s">
        <v>217</v>
      </c>
      <c r="F31" s="245">
        <v>486519.84</v>
      </c>
      <c r="G31" s="245">
        <v>110000</v>
      </c>
      <c r="H31" s="245">
        <v>1187.4100000000001</v>
      </c>
      <c r="I31" s="252">
        <v>375989</v>
      </c>
      <c r="J31" s="252">
        <v>478656.25</v>
      </c>
      <c r="N31" s="246">
        <v>308400</v>
      </c>
      <c r="O31" s="246">
        <v>20000</v>
      </c>
      <c r="P31" s="252">
        <v>551</v>
      </c>
      <c r="Q31" s="252">
        <v>-2190280.75</v>
      </c>
      <c r="S31" s="252">
        <v>3095144.84</v>
      </c>
      <c r="T31" s="40">
        <v>1106675.93</v>
      </c>
      <c r="V31" s="40">
        <v>236.45</v>
      </c>
      <c r="X31" s="40">
        <v>787563</v>
      </c>
      <c r="Y31" s="40">
        <v>222415</v>
      </c>
      <c r="Z31" s="247">
        <v>1194982</v>
      </c>
      <c r="AC31" s="247">
        <v>493671.97</v>
      </c>
      <c r="AD31" s="247">
        <v>192276</v>
      </c>
      <c r="AF31" s="268">
        <f t="shared" si="1"/>
        <v>597707.25000000012</v>
      </c>
      <c r="AG31" s="275">
        <f t="shared" si="2"/>
        <v>328400</v>
      </c>
      <c r="AH31" s="270">
        <f t="shared" si="3"/>
        <v>269307.25000000012</v>
      </c>
      <c r="AI31" s="276">
        <f t="shared" si="4"/>
        <v>2116890.38</v>
      </c>
      <c r="AJ31" s="277">
        <f t="shared" si="5"/>
        <v>1880929.97</v>
      </c>
      <c r="AK31" s="270">
        <f t="shared" si="6"/>
        <v>235960.40999999992</v>
      </c>
    </row>
    <row r="32" spans="1:37" x14ac:dyDescent="0.2">
      <c r="A32" s="266" t="s">
        <v>177</v>
      </c>
      <c r="B32" s="266" t="s">
        <v>207</v>
      </c>
      <c r="C32" s="266">
        <v>6953</v>
      </c>
      <c r="D32" s="266" t="s">
        <v>218</v>
      </c>
      <c r="E32" s="252" t="s">
        <v>218</v>
      </c>
      <c r="F32" s="245">
        <v>589540.28</v>
      </c>
      <c r="G32" s="245">
        <v>0</v>
      </c>
      <c r="H32" s="245">
        <v>8623</v>
      </c>
      <c r="I32" s="252">
        <v>1129709.75</v>
      </c>
      <c r="J32" s="252">
        <v>4047010.17</v>
      </c>
      <c r="M32" s="246">
        <v>139680</v>
      </c>
      <c r="Q32" s="252">
        <v>-6227238.2800000003</v>
      </c>
      <c r="S32" s="252">
        <v>11903501.289999999</v>
      </c>
      <c r="T32" s="40">
        <v>2057732.86</v>
      </c>
      <c r="U32" s="40">
        <v>702000</v>
      </c>
      <c r="X32" s="40">
        <v>793120</v>
      </c>
      <c r="Z32" s="247">
        <v>1246470</v>
      </c>
      <c r="AC32" s="247">
        <v>1034882.68</v>
      </c>
      <c r="AD32" s="247">
        <v>1111124.49</v>
      </c>
      <c r="AF32" s="268">
        <f t="shared" si="1"/>
        <v>598163.28</v>
      </c>
      <c r="AG32" s="275">
        <f t="shared" si="2"/>
        <v>139680</v>
      </c>
      <c r="AH32" s="270">
        <f t="shared" si="3"/>
        <v>458483.28</v>
      </c>
      <c r="AI32" s="276">
        <f t="shared" si="4"/>
        <v>3552852.8600000003</v>
      </c>
      <c r="AJ32" s="277">
        <f t="shared" si="5"/>
        <v>3392477.17</v>
      </c>
      <c r="AK32" s="270">
        <f t="shared" si="6"/>
        <v>160375.69000000041</v>
      </c>
    </row>
    <row r="33" spans="1:37" x14ac:dyDescent="0.2">
      <c r="A33" s="266" t="s">
        <v>177</v>
      </c>
      <c r="B33" s="266" t="s">
        <v>207</v>
      </c>
      <c r="C33" s="266">
        <v>5358</v>
      </c>
      <c r="D33" s="266" t="s">
        <v>219</v>
      </c>
      <c r="E33" s="252" t="s">
        <v>219</v>
      </c>
      <c r="F33" s="245">
        <v>401102.53</v>
      </c>
      <c r="G33" s="245">
        <v>0</v>
      </c>
      <c r="H33" s="245">
        <v>47224.31</v>
      </c>
      <c r="I33" s="252">
        <v>1802234.32</v>
      </c>
      <c r="J33" s="252">
        <v>15</v>
      </c>
      <c r="S33" s="252">
        <v>4127803.68</v>
      </c>
      <c r="T33" s="40">
        <v>1338750.21</v>
      </c>
      <c r="X33" s="40">
        <v>468750</v>
      </c>
      <c r="Z33" s="247">
        <v>1067610</v>
      </c>
      <c r="AC33" s="247">
        <v>325375.03999999998</v>
      </c>
      <c r="AD33" s="247">
        <v>49190.05</v>
      </c>
      <c r="AF33" s="268">
        <f t="shared" si="1"/>
        <v>448326.84</v>
      </c>
      <c r="AG33" s="275">
        <f t="shared" si="2"/>
        <v>0</v>
      </c>
      <c r="AH33" s="270">
        <f t="shared" si="3"/>
        <v>448326.84</v>
      </c>
      <c r="AI33" s="276">
        <f t="shared" si="4"/>
        <v>1807500.21</v>
      </c>
      <c r="AJ33" s="277">
        <f t="shared" si="5"/>
        <v>1442175.09</v>
      </c>
      <c r="AK33" s="270">
        <f t="shared" si="6"/>
        <v>365325.11999999988</v>
      </c>
    </row>
    <row r="34" spans="1:37" x14ac:dyDescent="0.2">
      <c r="A34" s="266" t="s">
        <v>177</v>
      </c>
      <c r="B34" s="266" t="s">
        <v>207</v>
      </c>
      <c r="C34" s="266">
        <v>1450</v>
      </c>
      <c r="D34" s="266" t="s">
        <v>220</v>
      </c>
      <c r="E34" s="252" t="s">
        <v>220</v>
      </c>
      <c r="F34" s="245">
        <v>792009.18</v>
      </c>
      <c r="G34" s="245">
        <v>64895.3</v>
      </c>
      <c r="H34" s="245">
        <v>200469.78</v>
      </c>
      <c r="I34" s="252">
        <v>694531.37</v>
      </c>
      <c r="J34" s="252">
        <v>179649.43</v>
      </c>
      <c r="R34" s="252">
        <v>1238239.96</v>
      </c>
      <c r="T34" s="40">
        <v>1757474.38</v>
      </c>
      <c r="V34" s="40">
        <v>499.9</v>
      </c>
      <c r="Y34" s="40">
        <v>7890</v>
      </c>
      <c r="Z34" s="247">
        <v>384839</v>
      </c>
      <c r="AC34" s="247">
        <v>571501.1</v>
      </c>
      <c r="AD34" s="247">
        <v>110337.08</v>
      </c>
      <c r="AF34" s="268">
        <f t="shared" si="1"/>
        <v>1057374.26</v>
      </c>
      <c r="AG34" s="275">
        <f t="shared" si="2"/>
        <v>0</v>
      </c>
      <c r="AH34" s="270">
        <f t="shared" si="3"/>
        <v>1057374.26</v>
      </c>
      <c r="AI34" s="276">
        <f t="shared" si="4"/>
        <v>1765864.2799999998</v>
      </c>
      <c r="AJ34" s="277">
        <f t="shared" si="5"/>
        <v>1066677.18</v>
      </c>
      <c r="AK34" s="270">
        <f t="shared" si="6"/>
        <v>699187.09999999986</v>
      </c>
    </row>
    <row r="35" spans="1:37" x14ac:dyDescent="0.2">
      <c r="A35" s="266" t="s">
        <v>177</v>
      </c>
      <c r="B35" s="266" t="s">
        <v>207</v>
      </c>
      <c r="C35" s="266">
        <v>1590</v>
      </c>
      <c r="D35" s="266" t="s">
        <v>221</v>
      </c>
      <c r="E35" s="252" t="s">
        <v>221</v>
      </c>
      <c r="F35" s="245">
        <v>543813.92000000004</v>
      </c>
      <c r="G35" s="245">
        <v>0</v>
      </c>
      <c r="H35" s="245">
        <v>27769.47</v>
      </c>
      <c r="I35" s="252">
        <v>644105.17000000004</v>
      </c>
      <c r="J35" s="252">
        <v>360595.97</v>
      </c>
      <c r="K35" s="252">
        <v>1</v>
      </c>
      <c r="S35" s="252">
        <v>2563303.2200000002</v>
      </c>
      <c r="T35" s="40">
        <v>1462371.18</v>
      </c>
      <c r="V35" s="40">
        <v>409.82</v>
      </c>
      <c r="X35" s="40">
        <v>245910</v>
      </c>
      <c r="Z35" s="247">
        <v>660828</v>
      </c>
      <c r="AC35" s="247">
        <v>368486.78</v>
      </c>
      <c r="AD35" s="247">
        <v>195074.75</v>
      </c>
      <c r="AF35" s="268">
        <f t="shared" si="1"/>
        <v>571583.39</v>
      </c>
      <c r="AG35" s="275">
        <f t="shared" si="2"/>
        <v>0</v>
      </c>
      <c r="AH35" s="270">
        <f t="shared" si="3"/>
        <v>571583.39</v>
      </c>
      <c r="AI35" s="276">
        <f t="shared" si="4"/>
        <v>1708691</v>
      </c>
      <c r="AJ35" s="277">
        <f t="shared" si="5"/>
        <v>1224389.53</v>
      </c>
      <c r="AK35" s="270">
        <f t="shared" si="6"/>
        <v>484301.47</v>
      </c>
    </row>
    <row r="36" spans="1:37" x14ac:dyDescent="0.2">
      <c r="A36" s="266" t="s">
        <v>180</v>
      </c>
      <c r="B36" s="266" t="s">
        <v>223</v>
      </c>
      <c r="C36" s="266">
        <v>6255</v>
      </c>
      <c r="D36" s="266" t="s">
        <v>225</v>
      </c>
      <c r="E36" s="252" t="s">
        <v>225</v>
      </c>
      <c r="F36" s="245">
        <v>1223781.19</v>
      </c>
      <c r="G36" s="245">
        <v>3378</v>
      </c>
      <c r="H36" s="245">
        <v>42779</v>
      </c>
      <c r="I36" s="252">
        <v>792682.26</v>
      </c>
      <c r="J36" s="252">
        <v>82438.899999999994</v>
      </c>
      <c r="M36" s="246">
        <v>17250</v>
      </c>
      <c r="N36" s="246">
        <v>288690</v>
      </c>
      <c r="O36" s="246">
        <v>502.77</v>
      </c>
      <c r="S36" s="252">
        <v>3551030.77</v>
      </c>
      <c r="T36" s="40">
        <v>696464.75</v>
      </c>
      <c r="U36" s="40">
        <v>54000</v>
      </c>
      <c r="V36" s="40">
        <v>2423.9</v>
      </c>
      <c r="X36" s="40">
        <v>1100196.28</v>
      </c>
      <c r="Z36" s="247">
        <v>1475006.28</v>
      </c>
      <c r="AC36" s="247">
        <v>366864.83</v>
      </c>
      <c r="AD36" s="247">
        <v>84662.27</v>
      </c>
      <c r="AF36" s="268">
        <f t="shared" si="1"/>
        <v>1269938.19</v>
      </c>
      <c r="AG36" s="275">
        <f t="shared" si="2"/>
        <v>306442.77</v>
      </c>
      <c r="AH36" s="270">
        <f t="shared" si="3"/>
        <v>963495.41999999993</v>
      </c>
      <c r="AI36" s="276">
        <f t="shared" si="4"/>
        <v>1853084.9300000002</v>
      </c>
      <c r="AJ36" s="277">
        <f t="shared" si="5"/>
        <v>1926533.3800000001</v>
      </c>
      <c r="AK36" s="270">
        <f t="shared" si="6"/>
        <v>-73448.449999999953</v>
      </c>
    </row>
    <row r="37" spans="1:37" x14ac:dyDescent="0.2">
      <c r="A37" s="266" t="s">
        <v>180</v>
      </c>
      <c r="B37" s="266" t="s">
        <v>223</v>
      </c>
      <c r="C37" s="266">
        <v>4295</v>
      </c>
      <c r="D37" s="266" t="s">
        <v>226</v>
      </c>
      <c r="E37" s="252" t="s">
        <v>226</v>
      </c>
      <c r="F37" s="245">
        <v>889101.76</v>
      </c>
      <c r="G37" s="245">
        <v>8384</v>
      </c>
      <c r="H37" s="245">
        <v>5751.65</v>
      </c>
      <c r="I37" s="252">
        <v>455637.54</v>
      </c>
      <c r="J37" s="252">
        <v>269407.58</v>
      </c>
      <c r="M37" s="246">
        <v>11235.58</v>
      </c>
      <c r="N37" s="246">
        <v>12018</v>
      </c>
      <c r="O37" s="246">
        <v>2328.23</v>
      </c>
      <c r="R37" s="252">
        <v>55199.63</v>
      </c>
      <c r="S37" s="252">
        <v>1930924.79</v>
      </c>
      <c r="T37" s="40">
        <v>1103627.7</v>
      </c>
      <c r="V37" s="40">
        <v>1023.96</v>
      </c>
      <c r="X37" s="40">
        <v>435120</v>
      </c>
      <c r="Z37" s="247">
        <v>641518</v>
      </c>
      <c r="AC37" s="247">
        <v>398863.2</v>
      </c>
      <c r="AD37" s="247">
        <v>181607.41</v>
      </c>
      <c r="AF37" s="268">
        <f t="shared" si="1"/>
        <v>903237.41</v>
      </c>
      <c r="AG37" s="275">
        <f t="shared" si="2"/>
        <v>25581.81</v>
      </c>
      <c r="AH37" s="270">
        <f t="shared" si="3"/>
        <v>877655.6</v>
      </c>
      <c r="AI37" s="276">
        <f t="shared" si="4"/>
        <v>1539771.66</v>
      </c>
      <c r="AJ37" s="277">
        <f t="shared" si="5"/>
        <v>1221988.6099999999</v>
      </c>
      <c r="AK37" s="270">
        <f t="shared" si="6"/>
        <v>317783.05000000005</v>
      </c>
    </row>
    <row r="38" spans="1:37" x14ac:dyDescent="0.2">
      <c r="A38" s="266" t="s">
        <v>180</v>
      </c>
      <c r="B38" s="266" t="s">
        <v>223</v>
      </c>
      <c r="C38" s="266">
        <v>5791</v>
      </c>
      <c r="D38" s="266" t="s">
        <v>227</v>
      </c>
      <c r="E38" s="252" t="s">
        <v>227</v>
      </c>
      <c r="F38" s="245">
        <v>141818.51</v>
      </c>
      <c r="G38" s="245">
        <v>11738</v>
      </c>
      <c r="H38" s="245">
        <v>12570.16</v>
      </c>
      <c r="I38" s="252">
        <v>226410.89</v>
      </c>
      <c r="J38" s="252">
        <v>156196.35</v>
      </c>
      <c r="M38" s="246">
        <v>25182.31</v>
      </c>
      <c r="N38" s="246">
        <v>218954</v>
      </c>
      <c r="O38" s="246">
        <v>1031.73</v>
      </c>
      <c r="R38" s="252">
        <v>133908.93</v>
      </c>
      <c r="S38" s="252">
        <v>2854572.07</v>
      </c>
      <c r="T38" s="40">
        <v>957600.33</v>
      </c>
      <c r="U38" s="40">
        <v>191030</v>
      </c>
      <c r="V38" s="40">
        <v>205.66</v>
      </c>
      <c r="X38" s="40">
        <v>165879</v>
      </c>
      <c r="Z38" s="247">
        <v>637521</v>
      </c>
      <c r="AB38" s="247">
        <v>4630</v>
      </c>
      <c r="AC38" s="247">
        <v>759781.35</v>
      </c>
      <c r="AD38" s="247">
        <v>242610.34</v>
      </c>
      <c r="AE38" s="247">
        <v>58000</v>
      </c>
      <c r="AF38" s="268">
        <f t="shared" si="1"/>
        <v>166126.67000000001</v>
      </c>
      <c r="AG38" s="275">
        <f t="shared" si="2"/>
        <v>245168.04</v>
      </c>
      <c r="AH38" s="270">
        <f t="shared" si="3"/>
        <v>-79041.37</v>
      </c>
      <c r="AI38" s="276">
        <f t="shared" si="4"/>
        <v>1314714.99</v>
      </c>
      <c r="AJ38" s="277">
        <f t="shared" si="5"/>
        <v>1702542.6900000002</v>
      </c>
      <c r="AK38" s="270">
        <f t="shared" si="6"/>
        <v>-387827.70000000019</v>
      </c>
    </row>
    <row r="39" spans="1:37" x14ac:dyDescent="0.2">
      <c r="A39" s="266" t="s">
        <v>180</v>
      </c>
      <c r="B39" s="266" t="s">
        <v>223</v>
      </c>
      <c r="C39" s="266">
        <v>2483</v>
      </c>
      <c r="D39" s="266" t="s">
        <v>228</v>
      </c>
      <c r="E39" s="252" t="s">
        <v>228</v>
      </c>
      <c r="F39" s="245">
        <v>512930.79</v>
      </c>
      <c r="G39" s="245">
        <v>34248.800000000003</v>
      </c>
      <c r="H39" s="245">
        <v>19723.310000000001</v>
      </c>
      <c r="I39" s="252">
        <v>526415.55000000005</v>
      </c>
      <c r="J39" s="252">
        <v>78070.789999999994</v>
      </c>
      <c r="L39" s="246">
        <v>20000</v>
      </c>
      <c r="M39" s="246">
        <v>20753.8</v>
      </c>
      <c r="P39" s="252">
        <v>20000</v>
      </c>
      <c r="Q39" s="252">
        <v>-261641.49</v>
      </c>
      <c r="R39" s="252">
        <v>-6060.6</v>
      </c>
      <c r="S39" s="252">
        <v>1440362.48</v>
      </c>
      <c r="T39" s="40">
        <v>493179.87</v>
      </c>
      <c r="U39" s="40">
        <v>23250</v>
      </c>
      <c r="V39" s="40">
        <v>1022.38</v>
      </c>
      <c r="X39" s="40">
        <v>443221.2</v>
      </c>
      <c r="Z39" s="247">
        <v>577693.19999999995</v>
      </c>
      <c r="AC39" s="247">
        <v>341003.61</v>
      </c>
      <c r="AD39" s="247">
        <v>75665.59</v>
      </c>
      <c r="AF39" s="268">
        <f t="shared" si="1"/>
        <v>566902.9</v>
      </c>
      <c r="AG39" s="275">
        <f t="shared" si="2"/>
        <v>40753.800000000003</v>
      </c>
      <c r="AH39" s="270">
        <f t="shared" si="3"/>
        <v>526149.1</v>
      </c>
      <c r="AI39" s="276">
        <f t="shared" si="4"/>
        <v>960673.45</v>
      </c>
      <c r="AJ39" s="277">
        <f t="shared" si="5"/>
        <v>994362.39999999991</v>
      </c>
      <c r="AK39" s="270">
        <f t="shared" si="6"/>
        <v>-33688.949999999953</v>
      </c>
    </row>
    <row r="40" spans="1:37" x14ac:dyDescent="0.2">
      <c r="A40" s="266" t="s">
        <v>180</v>
      </c>
      <c r="B40" s="266" t="s">
        <v>223</v>
      </c>
      <c r="C40" s="266">
        <v>2151</v>
      </c>
      <c r="D40" s="266" t="s">
        <v>229</v>
      </c>
      <c r="E40" s="252" t="s">
        <v>229</v>
      </c>
      <c r="F40" s="245">
        <v>479049.95</v>
      </c>
      <c r="G40" s="245">
        <v>10468.39</v>
      </c>
      <c r="H40" s="245">
        <v>16963.96</v>
      </c>
      <c r="I40" s="252">
        <v>2906275.65</v>
      </c>
      <c r="J40" s="252">
        <v>98723.82</v>
      </c>
      <c r="M40" s="246">
        <v>16762.5</v>
      </c>
      <c r="N40" s="246">
        <v>59250</v>
      </c>
      <c r="R40" s="252">
        <v>2870550.66</v>
      </c>
      <c r="S40" s="252">
        <v>455164.99</v>
      </c>
      <c r="T40" s="40">
        <v>694539.87</v>
      </c>
      <c r="V40" s="40">
        <v>839.12</v>
      </c>
      <c r="X40" s="40">
        <v>594603.74</v>
      </c>
      <c r="Y40" s="40">
        <v>527</v>
      </c>
      <c r="Z40" s="247">
        <v>974439.74</v>
      </c>
      <c r="AA40" s="247">
        <v>9520</v>
      </c>
      <c r="AC40" s="247">
        <v>279692.15999999997</v>
      </c>
      <c r="AD40" s="247">
        <v>133571.70000000001</v>
      </c>
      <c r="AF40" s="268">
        <f t="shared" si="1"/>
        <v>506482.30000000005</v>
      </c>
      <c r="AG40" s="275">
        <f t="shared" si="2"/>
        <v>76012.5</v>
      </c>
      <c r="AH40" s="270">
        <f t="shared" si="3"/>
        <v>430469.80000000005</v>
      </c>
      <c r="AI40" s="276">
        <f t="shared" si="4"/>
        <v>1290509.73</v>
      </c>
      <c r="AJ40" s="277">
        <f t="shared" si="5"/>
        <v>1397223.5999999999</v>
      </c>
      <c r="AK40" s="270">
        <f t="shared" si="6"/>
        <v>-106713.86999999988</v>
      </c>
    </row>
    <row r="41" spans="1:37" x14ac:dyDescent="0.2">
      <c r="A41" s="266" t="s">
        <v>180</v>
      </c>
      <c r="B41" s="266" t="s">
        <v>223</v>
      </c>
      <c r="C41" s="266">
        <v>2636</v>
      </c>
      <c r="D41" s="266" t="s">
        <v>230</v>
      </c>
      <c r="E41" s="252" t="s">
        <v>230</v>
      </c>
      <c r="F41" s="245">
        <v>399830.52</v>
      </c>
      <c r="G41" s="245">
        <v>1448.65</v>
      </c>
      <c r="H41" s="245">
        <v>40659.85</v>
      </c>
      <c r="I41" s="252">
        <v>237903.98</v>
      </c>
      <c r="J41" s="252">
        <v>210857.52</v>
      </c>
      <c r="M41" s="246">
        <v>9252</v>
      </c>
      <c r="N41" s="246">
        <v>320602.88</v>
      </c>
      <c r="O41" s="246">
        <v>152.38</v>
      </c>
      <c r="R41" s="252">
        <v>-78769.67</v>
      </c>
      <c r="S41" s="252">
        <v>1976836.89</v>
      </c>
      <c r="T41" s="40">
        <v>642117.96</v>
      </c>
      <c r="V41" s="40">
        <v>761.75</v>
      </c>
      <c r="X41" s="40">
        <v>518959.14</v>
      </c>
      <c r="Z41" s="247">
        <v>713979.14</v>
      </c>
      <c r="AB41" s="247">
        <v>37140</v>
      </c>
      <c r="AC41" s="247">
        <v>321099.90000000002</v>
      </c>
      <c r="AD41" s="247">
        <v>103900.3</v>
      </c>
      <c r="AF41" s="268">
        <f t="shared" si="1"/>
        <v>441939.02</v>
      </c>
      <c r="AG41" s="275">
        <f t="shared" si="2"/>
        <v>330007.26</v>
      </c>
      <c r="AH41" s="270">
        <f t="shared" si="3"/>
        <v>111931.76000000001</v>
      </c>
      <c r="AI41" s="276">
        <f t="shared" si="4"/>
        <v>1161838.8500000001</v>
      </c>
      <c r="AJ41" s="277">
        <f t="shared" si="5"/>
        <v>1176119.3400000001</v>
      </c>
      <c r="AK41" s="270">
        <f t="shared" si="6"/>
        <v>-14280.489999999991</v>
      </c>
    </row>
    <row r="42" spans="1:37" x14ac:dyDescent="0.2">
      <c r="A42" s="266" t="s">
        <v>180</v>
      </c>
      <c r="B42" s="266" t="s">
        <v>223</v>
      </c>
      <c r="C42" s="266">
        <v>4545</v>
      </c>
      <c r="D42" s="266" t="s">
        <v>231</v>
      </c>
      <c r="E42" s="252" t="s">
        <v>231</v>
      </c>
      <c r="F42" s="245">
        <v>525388.18999999994</v>
      </c>
      <c r="G42" s="245">
        <v>15847</v>
      </c>
      <c r="H42" s="245">
        <v>77016.240000000005</v>
      </c>
      <c r="I42" s="252">
        <v>637479.26</v>
      </c>
      <c r="J42" s="252">
        <v>203414.58</v>
      </c>
      <c r="M42" s="246">
        <v>15728</v>
      </c>
      <c r="N42" s="246">
        <v>323225</v>
      </c>
      <c r="O42" s="246">
        <v>3081.54</v>
      </c>
      <c r="R42" s="252">
        <v>1444</v>
      </c>
      <c r="S42" s="252">
        <v>1732965.71</v>
      </c>
      <c r="T42" s="40">
        <v>826209.55</v>
      </c>
      <c r="U42" s="40">
        <v>7200</v>
      </c>
      <c r="V42" s="40">
        <v>822.85</v>
      </c>
      <c r="X42" s="40">
        <v>386823.83</v>
      </c>
      <c r="Y42" s="40">
        <v>142000</v>
      </c>
      <c r="Z42" s="247">
        <v>812283.83</v>
      </c>
      <c r="AB42" s="247">
        <v>6260</v>
      </c>
      <c r="AC42" s="247">
        <v>715285.92</v>
      </c>
      <c r="AD42" s="247">
        <v>114266.07</v>
      </c>
      <c r="AF42" s="268">
        <f t="shared" si="1"/>
        <v>618251.42999999993</v>
      </c>
      <c r="AG42" s="275">
        <f t="shared" si="2"/>
        <v>342034.54</v>
      </c>
      <c r="AH42" s="270">
        <f t="shared" si="3"/>
        <v>276216.88999999996</v>
      </c>
      <c r="AI42" s="276">
        <f t="shared" si="4"/>
        <v>1363056.23</v>
      </c>
      <c r="AJ42" s="277">
        <f t="shared" si="5"/>
        <v>1648095.82</v>
      </c>
      <c r="AK42" s="270">
        <f t="shared" si="6"/>
        <v>-285039.59000000008</v>
      </c>
    </row>
    <row r="43" spans="1:37" x14ac:dyDescent="0.2">
      <c r="A43" s="266" t="s">
        <v>180</v>
      </c>
      <c r="B43" s="266" t="s">
        <v>223</v>
      </c>
      <c r="C43" s="266">
        <v>2870</v>
      </c>
      <c r="D43" s="266" t="s">
        <v>232</v>
      </c>
      <c r="E43" s="252" t="s">
        <v>232</v>
      </c>
      <c r="F43" s="245">
        <v>531022.93000000005</v>
      </c>
      <c r="G43" s="245">
        <v>41429.14</v>
      </c>
      <c r="H43" s="245">
        <v>120301.81</v>
      </c>
      <c r="I43" s="252">
        <v>489196.96</v>
      </c>
      <c r="J43" s="252">
        <v>131069.26</v>
      </c>
      <c r="M43" s="246">
        <v>11465.11</v>
      </c>
      <c r="N43" s="246">
        <v>83800</v>
      </c>
      <c r="S43" s="252">
        <v>2083523.09</v>
      </c>
      <c r="T43" s="40">
        <v>611002.11</v>
      </c>
      <c r="V43" s="40">
        <v>1149.78</v>
      </c>
      <c r="X43" s="40">
        <v>414813</v>
      </c>
      <c r="Z43" s="247">
        <v>721753</v>
      </c>
      <c r="AA43" s="247">
        <v>9790</v>
      </c>
      <c r="AC43" s="247">
        <v>309755.18</v>
      </c>
      <c r="AD43" s="247">
        <v>187204.88</v>
      </c>
      <c r="AE43" s="247">
        <v>5200</v>
      </c>
      <c r="AF43" s="268">
        <f t="shared" si="1"/>
        <v>692753.88000000012</v>
      </c>
      <c r="AG43" s="275">
        <f t="shared" si="2"/>
        <v>95265.11</v>
      </c>
      <c r="AH43" s="270">
        <f t="shared" si="3"/>
        <v>597488.77000000014</v>
      </c>
      <c r="AI43" s="276">
        <f t="shared" si="4"/>
        <v>1026964.89</v>
      </c>
      <c r="AJ43" s="277">
        <f t="shared" si="5"/>
        <v>1233703.06</v>
      </c>
      <c r="AK43" s="270">
        <f t="shared" si="6"/>
        <v>-206738.17000000004</v>
      </c>
    </row>
    <row r="44" spans="1:37" x14ac:dyDescent="0.2">
      <c r="A44" s="266" t="s">
        <v>180</v>
      </c>
      <c r="B44" s="266" t="s">
        <v>223</v>
      </c>
      <c r="C44" s="266">
        <v>3482</v>
      </c>
      <c r="D44" s="266" t="s">
        <v>233</v>
      </c>
      <c r="E44" s="252" t="s">
        <v>233</v>
      </c>
      <c r="F44" s="245">
        <v>837523.23</v>
      </c>
      <c r="G44" s="245">
        <v>10000</v>
      </c>
      <c r="H44" s="245">
        <v>31864.01</v>
      </c>
      <c r="I44" s="252">
        <v>1093818.52</v>
      </c>
      <c r="J44" s="252">
        <v>257467.21</v>
      </c>
      <c r="L44" s="246">
        <v>0</v>
      </c>
      <c r="M44" s="246">
        <v>12689.32</v>
      </c>
      <c r="N44" s="246">
        <v>41090</v>
      </c>
      <c r="T44" s="40">
        <v>1113065.0900000001</v>
      </c>
      <c r="V44" s="40">
        <v>660.37</v>
      </c>
      <c r="X44" s="40">
        <v>419317.5</v>
      </c>
      <c r="Z44" s="247">
        <v>724319.5</v>
      </c>
      <c r="AC44" s="247">
        <v>335359.39</v>
      </c>
      <c r="AD44" s="247">
        <v>130158.52</v>
      </c>
      <c r="AF44" s="268">
        <f t="shared" si="1"/>
        <v>879387.24</v>
      </c>
      <c r="AG44" s="275">
        <f t="shared" si="2"/>
        <v>53779.32</v>
      </c>
      <c r="AH44" s="270">
        <f t="shared" si="3"/>
        <v>825607.92</v>
      </c>
      <c r="AI44" s="276">
        <f t="shared" si="4"/>
        <v>1533042.9600000002</v>
      </c>
      <c r="AJ44" s="277">
        <f t="shared" si="5"/>
        <v>1189837.4100000001</v>
      </c>
      <c r="AK44" s="270">
        <f t="shared" si="6"/>
        <v>343205.55000000005</v>
      </c>
    </row>
    <row r="45" spans="1:37" x14ac:dyDescent="0.2">
      <c r="A45" s="266" t="s">
        <v>180</v>
      </c>
      <c r="B45" s="266" t="s">
        <v>223</v>
      </c>
      <c r="C45" s="266">
        <v>4225</v>
      </c>
      <c r="D45" s="266" t="s">
        <v>234</v>
      </c>
      <c r="E45" s="252" t="s">
        <v>234</v>
      </c>
      <c r="F45" s="245">
        <v>51283.66</v>
      </c>
      <c r="G45" s="245">
        <v>88138.84</v>
      </c>
      <c r="H45" s="245">
        <v>40987.07</v>
      </c>
      <c r="I45" s="252">
        <v>694940.52</v>
      </c>
      <c r="J45" s="252">
        <v>284864.65000000002</v>
      </c>
      <c r="M45" s="246">
        <v>20500.21</v>
      </c>
      <c r="O45" s="246">
        <v>2798.77</v>
      </c>
      <c r="S45" s="252">
        <v>1500565.11</v>
      </c>
      <c r="T45" s="40">
        <v>909722.48</v>
      </c>
      <c r="U45" s="40">
        <v>20000</v>
      </c>
      <c r="V45" s="40">
        <v>152.27000000000001</v>
      </c>
      <c r="X45" s="40">
        <v>500385.5</v>
      </c>
      <c r="Y45" s="40">
        <v>9200</v>
      </c>
      <c r="Z45" s="247">
        <v>952663.5</v>
      </c>
      <c r="AA45" s="247">
        <v>3730</v>
      </c>
      <c r="AC45" s="247">
        <v>438560.62</v>
      </c>
      <c r="AD45" s="247">
        <v>134887.47</v>
      </c>
      <c r="AF45" s="268">
        <f t="shared" si="1"/>
        <v>180409.57</v>
      </c>
      <c r="AG45" s="275">
        <f t="shared" si="2"/>
        <v>23298.98</v>
      </c>
      <c r="AH45" s="270">
        <f t="shared" si="3"/>
        <v>157110.59</v>
      </c>
      <c r="AI45" s="276">
        <f t="shared" si="4"/>
        <v>1439460.25</v>
      </c>
      <c r="AJ45" s="277">
        <f t="shared" si="5"/>
        <v>1529841.59</v>
      </c>
      <c r="AK45" s="270">
        <f t="shared" si="6"/>
        <v>-90381.340000000084</v>
      </c>
    </row>
    <row r="46" spans="1:37" x14ac:dyDescent="0.2">
      <c r="A46" s="266" t="s">
        <v>180</v>
      </c>
      <c r="B46" s="266" t="s">
        <v>223</v>
      </c>
      <c r="C46" s="266">
        <v>3058</v>
      </c>
      <c r="D46" s="266" t="s">
        <v>236</v>
      </c>
      <c r="E46" s="252" t="s">
        <v>236</v>
      </c>
      <c r="F46" s="245">
        <v>149783.07999999999</v>
      </c>
      <c r="G46" s="245">
        <v>13119</v>
      </c>
      <c r="H46" s="245">
        <v>3695.5</v>
      </c>
      <c r="I46" s="252">
        <v>37161.120000000003</v>
      </c>
      <c r="J46" s="252">
        <v>198550.28</v>
      </c>
      <c r="K46" s="252">
        <v>1</v>
      </c>
      <c r="M46" s="246">
        <v>12910.51</v>
      </c>
      <c r="N46" s="246">
        <v>72000</v>
      </c>
      <c r="R46" s="252">
        <v>45350</v>
      </c>
      <c r="S46" s="252">
        <v>2280594.58</v>
      </c>
      <c r="T46" s="40">
        <v>542411.46</v>
      </c>
      <c r="U46" s="40">
        <v>30000</v>
      </c>
      <c r="V46" s="40">
        <v>246.9</v>
      </c>
      <c r="X46" s="40">
        <v>927406.5</v>
      </c>
      <c r="Z46" s="247">
        <v>1111382.5</v>
      </c>
      <c r="AC46" s="247">
        <v>383649.7</v>
      </c>
      <c r="AD46" s="247">
        <v>99470.97</v>
      </c>
      <c r="AF46" s="268">
        <f t="shared" si="1"/>
        <v>166597.57999999999</v>
      </c>
      <c r="AG46" s="275">
        <f t="shared" si="2"/>
        <v>84910.51</v>
      </c>
      <c r="AH46" s="270">
        <f t="shared" si="3"/>
        <v>81687.069999999992</v>
      </c>
      <c r="AI46" s="276">
        <f t="shared" si="4"/>
        <v>1500064.8599999999</v>
      </c>
      <c r="AJ46" s="277">
        <f t="shared" si="5"/>
        <v>1594503.17</v>
      </c>
      <c r="AK46" s="270">
        <f t="shared" si="6"/>
        <v>-94438.310000000056</v>
      </c>
    </row>
    <row r="47" spans="1:37" x14ac:dyDescent="0.2">
      <c r="A47" s="266" t="s">
        <v>182</v>
      </c>
      <c r="B47" s="266" t="s">
        <v>238</v>
      </c>
      <c r="C47" s="266">
        <v>2820</v>
      </c>
      <c r="D47" s="266" t="s">
        <v>240</v>
      </c>
      <c r="E47" s="252" t="s">
        <v>240</v>
      </c>
      <c r="F47" s="245">
        <v>386773.5</v>
      </c>
      <c r="G47" s="245">
        <v>86614.5</v>
      </c>
      <c r="H47" s="245">
        <v>12481.27</v>
      </c>
      <c r="I47" s="252">
        <v>5692742.7400000002</v>
      </c>
      <c r="J47" s="252">
        <v>1987833.27</v>
      </c>
      <c r="L47" s="246">
        <v>0</v>
      </c>
      <c r="M47" s="246">
        <v>10614</v>
      </c>
      <c r="Q47" s="252">
        <v>-1171647.55</v>
      </c>
      <c r="R47" s="252">
        <v>508481.42</v>
      </c>
      <c r="S47" s="252">
        <v>2114009</v>
      </c>
      <c r="T47" s="40">
        <v>457704.27</v>
      </c>
      <c r="V47" s="40">
        <v>836.99</v>
      </c>
      <c r="X47" s="40">
        <v>478116.7</v>
      </c>
      <c r="Z47" s="247">
        <v>622146.69999999995</v>
      </c>
      <c r="AB47" s="247">
        <v>3500</v>
      </c>
      <c r="AC47" s="247">
        <v>268414.36</v>
      </c>
      <c r="AD47" s="247">
        <v>315794.7</v>
      </c>
      <c r="AF47" s="268">
        <f t="shared" si="1"/>
        <v>485869.27</v>
      </c>
      <c r="AG47" s="275">
        <f t="shared" si="2"/>
        <v>10614</v>
      </c>
      <c r="AH47" s="270">
        <f t="shared" si="3"/>
        <v>475255.27</v>
      </c>
      <c r="AI47" s="276">
        <f t="shared" si="4"/>
        <v>936657.96</v>
      </c>
      <c r="AJ47" s="277">
        <f t="shared" si="5"/>
        <v>1209855.76</v>
      </c>
      <c r="AK47" s="270">
        <f t="shared" si="6"/>
        <v>-273197.80000000005</v>
      </c>
    </row>
    <row r="48" spans="1:37" x14ac:dyDescent="0.2">
      <c r="A48" s="266" t="s">
        <v>182</v>
      </c>
      <c r="B48" s="266" t="s">
        <v>238</v>
      </c>
      <c r="C48" s="266">
        <v>3895</v>
      </c>
      <c r="D48" s="266" t="s">
        <v>241</v>
      </c>
      <c r="E48" s="252" t="s">
        <v>241</v>
      </c>
      <c r="F48" s="245">
        <v>179440.08</v>
      </c>
      <c r="G48" s="245">
        <v>55011.13</v>
      </c>
      <c r="H48" s="245">
        <v>17327.14</v>
      </c>
      <c r="I48" s="252">
        <v>3422555.1</v>
      </c>
      <c r="J48" s="252">
        <v>137474.51</v>
      </c>
      <c r="L48" s="246">
        <v>0</v>
      </c>
      <c r="M48" s="246">
        <v>20202</v>
      </c>
      <c r="N48" s="246">
        <v>91840</v>
      </c>
      <c r="O48" s="246">
        <v>0</v>
      </c>
      <c r="Q48" s="252">
        <v>488987.81</v>
      </c>
      <c r="R48" s="252">
        <v>141120.4</v>
      </c>
      <c r="S48" s="252">
        <v>1646714.98</v>
      </c>
      <c r="T48" s="40">
        <v>595905.56000000006</v>
      </c>
      <c r="V48" s="40">
        <v>413.44</v>
      </c>
      <c r="X48" s="40">
        <v>235273.5</v>
      </c>
      <c r="Z48" s="247">
        <v>523770.5</v>
      </c>
      <c r="AC48" s="247">
        <v>412420.96</v>
      </c>
      <c r="AD48" s="247">
        <v>153774.87</v>
      </c>
      <c r="AF48" s="268">
        <f t="shared" si="1"/>
        <v>251778.34999999998</v>
      </c>
      <c r="AG48" s="275">
        <f t="shared" si="2"/>
        <v>112042</v>
      </c>
      <c r="AH48" s="270">
        <f t="shared" si="3"/>
        <v>139736.34999999998</v>
      </c>
      <c r="AI48" s="276">
        <f t="shared" si="4"/>
        <v>831592.5</v>
      </c>
      <c r="AJ48" s="277">
        <f t="shared" si="5"/>
        <v>1089966.33</v>
      </c>
      <c r="AK48" s="270">
        <f t="shared" si="6"/>
        <v>-258373.83000000007</v>
      </c>
    </row>
    <row r="49" spans="1:37" x14ac:dyDescent="0.2">
      <c r="A49" s="266" t="s">
        <v>182</v>
      </c>
      <c r="B49" s="266" t="s">
        <v>238</v>
      </c>
      <c r="C49" s="266">
        <v>2041</v>
      </c>
      <c r="D49" s="266" t="s">
        <v>242</v>
      </c>
      <c r="E49" s="252" t="s">
        <v>242</v>
      </c>
      <c r="F49" s="245">
        <v>719392.76</v>
      </c>
      <c r="G49" s="245">
        <v>4587.5</v>
      </c>
      <c r="H49" s="245">
        <v>14785.86</v>
      </c>
      <c r="I49" s="252">
        <v>1650179.04</v>
      </c>
      <c r="J49" s="252">
        <v>2083596.82</v>
      </c>
      <c r="K49" s="252">
        <v>73999</v>
      </c>
      <c r="L49" s="246">
        <v>0</v>
      </c>
      <c r="M49" s="246">
        <v>11370</v>
      </c>
      <c r="R49" s="252">
        <v>24300.68</v>
      </c>
      <c r="S49" s="252">
        <v>2273364.33</v>
      </c>
      <c r="T49" s="40">
        <v>329925.09999999998</v>
      </c>
      <c r="V49" s="40">
        <v>3207.06</v>
      </c>
      <c r="X49" s="40">
        <v>378630</v>
      </c>
      <c r="Z49" s="247">
        <v>639570</v>
      </c>
      <c r="AC49" s="247">
        <v>276154.53999999998</v>
      </c>
      <c r="AD49" s="247">
        <v>157627.88</v>
      </c>
      <c r="AF49" s="268">
        <f t="shared" si="1"/>
        <v>738766.12</v>
      </c>
      <c r="AG49" s="275">
        <f t="shared" si="2"/>
        <v>11370</v>
      </c>
      <c r="AH49" s="270">
        <f t="shared" si="3"/>
        <v>727396.12</v>
      </c>
      <c r="AI49" s="276">
        <f t="shared" si="4"/>
        <v>711762.15999999992</v>
      </c>
      <c r="AJ49" s="277">
        <f t="shared" si="5"/>
        <v>1073352.42</v>
      </c>
      <c r="AK49" s="270">
        <f t="shared" si="6"/>
        <v>-361590.26</v>
      </c>
    </row>
    <row r="50" spans="1:37" x14ac:dyDescent="0.2">
      <c r="A50" s="266" t="s">
        <v>184</v>
      </c>
      <c r="B50" s="266" t="s">
        <v>244</v>
      </c>
      <c r="C50" s="266">
        <v>2880</v>
      </c>
      <c r="D50" s="266" t="s">
        <v>246</v>
      </c>
      <c r="E50" s="252" t="s">
        <v>246</v>
      </c>
      <c r="F50" s="245">
        <v>651164.31999999995</v>
      </c>
      <c r="G50" s="245">
        <v>1064</v>
      </c>
      <c r="H50" s="245">
        <v>34436.28</v>
      </c>
      <c r="I50" s="252">
        <v>167025.91</v>
      </c>
      <c r="J50" s="252">
        <v>676570.1</v>
      </c>
      <c r="L50" s="246">
        <v>0</v>
      </c>
      <c r="M50" s="246">
        <v>0</v>
      </c>
      <c r="N50" s="246">
        <v>257770</v>
      </c>
      <c r="O50" s="246">
        <v>439.01</v>
      </c>
      <c r="R50" s="252">
        <v>181461.1</v>
      </c>
      <c r="S50" s="252">
        <v>2191305.25</v>
      </c>
      <c r="T50" s="40">
        <v>944206.18</v>
      </c>
      <c r="V50" s="40">
        <v>782.16</v>
      </c>
      <c r="X50" s="40">
        <v>828751.8</v>
      </c>
      <c r="Y50" s="40">
        <v>9700</v>
      </c>
      <c r="Z50" s="247">
        <v>1085441.8</v>
      </c>
      <c r="AC50" s="247">
        <v>308908.06</v>
      </c>
      <c r="AD50" s="247">
        <v>144188.81</v>
      </c>
      <c r="AF50" s="268">
        <f t="shared" si="1"/>
        <v>686664.6</v>
      </c>
      <c r="AG50" s="275">
        <f t="shared" si="2"/>
        <v>258209.01</v>
      </c>
      <c r="AH50" s="270">
        <f t="shared" si="3"/>
        <v>428455.58999999997</v>
      </c>
      <c r="AI50" s="276">
        <f t="shared" si="4"/>
        <v>1783440.1400000001</v>
      </c>
      <c r="AJ50" s="277">
        <f t="shared" si="5"/>
        <v>1538538.6700000002</v>
      </c>
      <c r="AK50" s="270">
        <f t="shared" si="6"/>
        <v>244901.46999999997</v>
      </c>
    </row>
    <row r="51" spans="1:37" x14ac:dyDescent="0.2">
      <c r="A51" s="266" t="s">
        <v>184</v>
      </c>
      <c r="B51" s="266" t="s">
        <v>244</v>
      </c>
      <c r="C51" s="266">
        <v>9821</v>
      </c>
      <c r="D51" s="266" t="s">
        <v>247</v>
      </c>
      <c r="E51" s="252" t="s">
        <v>247</v>
      </c>
      <c r="F51" s="245">
        <v>2203616.7799999998</v>
      </c>
      <c r="G51" s="245">
        <v>0</v>
      </c>
      <c r="H51" s="245">
        <v>126428.21</v>
      </c>
      <c r="I51" s="252">
        <v>1007217.27</v>
      </c>
      <c r="J51" s="252">
        <v>327149.07</v>
      </c>
      <c r="L51" s="246">
        <v>0</v>
      </c>
      <c r="M51" s="246">
        <v>0</v>
      </c>
      <c r="N51" s="246">
        <v>168474.55</v>
      </c>
      <c r="O51" s="246">
        <v>1105.3</v>
      </c>
      <c r="R51" s="252">
        <v>-84.89</v>
      </c>
      <c r="S51" s="252">
        <v>2281491.52</v>
      </c>
      <c r="T51" s="40">
        <v>2540704.37</v>
      </c>
      <c r="U51" s="40">
        <v>132251</v>
      </c>
      <c r="V51" s="40">
        <v>3872.24</v>
      </c>
      <c r="X51" s="40">
        <v>1182596.82</v>
      </c>
      <c r="Z51" s="247">
        <v>1725916.82</v>
      </c>
      <c r="AA51" s="247">
        <v>14668.8</v>
      </c>
      <c r="AC51" s="247">
        <v>1185148.26</v>
      </c>
      <c r="AD51" s="247">
        <v>146724.91</v>
      </c>
      <c r="AE51" s="247">
        <v>9700</v>
      </c>
      <c r="AF51" s="268">
        <f t="shared" si="1"/>
        <v>2330044.9899999998</v>
      </c>
      <c r="AG51" s="275">
        <f t="shared" si="2"/>
        <v>169579.84999999998</v>
      </c>
      <c r="AH51" s="270">
        <f t="shared" si="3"/>
        <v>2160465.1399999997</v>
      </c>
      <c r="AI51" s="276">
        <f t="shared" si="4"/>
        <v>3859424.4300000006</v>
      </c>
      <c r="AJ51" s="277">
        <f t="shared" si="5"/>
        <v>3082158.79</v>
      </c>
      <c r="AK51" s="270">
        <f t="shared" si="6"/>
        <v>777265.6400000006</v>
      </c>
    </row>
    <row r="52" spans="1:37" x14ac:dyDescent="0.2">
      <c r="A52" s="266" t="s">
        <v>184</v>
      </c>
      <c r="B52" s="266" t="s">
        <v>244</v>
      </c>
      <c r="C52" s="266">
        <v>4858</v>
      </c>
      <c r="D52" s="266" t="s">
        <v>248</v>
      </c>
      <c r="E52" s="252" t="s">
        <v>248</v>
      </c>
      <c r="F52" s="245">
        <v>162688.29</v>
      </c>
      <c r="G52" s="245">
        <v>0</v>
      </c>
      <c r="H52" s="245">
        <v>56563.92</v>
      </c>
      <c r="I52" s="252">
        <v>139875.73000000001</v>
      </c>
      <c r="J52" s="252">
        <v>518340.5</v>
      </c>
      <c r="L52" s="246">
        <v>0</v>
      </c>
      <c r="M52" s="246">
        <v>0</v>
      </c>
      <c r="N52" s="246">
        <v>83340</v>
      </c>
      <c r="O52" s="246">
        <v>2744</v>
      </c>
      <c r="S52" s="252">
        <v>2647377.69</v>
      </c>
      <c r="T52" s="40">
        <v>1721486.05</v>
      </c>
      <c r="U52" s="40">
        <v>500</v>
      </c>
      <c r="V52" s="40">
        <v>576.55999999999995</v>
      </c>
      <c r="X52" s="40">
        <v>777224</v>
      </c>
      <c r="Y52" s="40">
        <v>20600</v>
      </c>
      <c r="Z52" s="247">
        <v>1334074</v>
      </c>
      <c r="AC52" s="247">
        <v>815608.25</v>
      </c>
      <c r="AD52" s="247">
        <v>107742.17</v>
      </c>
      <c r="AF52" s="268">
        <f t="shared" si="1"/>
        <v>219252.21000000002</v>
      </c>
      <c r="AG52" s="275">
        <f t="shared" si="2"/>
        <v>86084</v>
      </c>
      <c r="AH52" s="270">
        <f t="shared" si="3"/>
        <v>133168.21000000002</v>
      </c>
      <c r="AI52" s="276">
        <f t="shared" si="4"/>
        <v>2520386.6100000003</v>
      </c>
      <c r="AJ52" s="277">
        <f t="shared" si="5"/>
        <v>2257424.42</v>
      </c>
      <c r="AK52" s="270">
        <f t="shared" si="6"/>
        <v>262962.19000000041</v>
      </c>
    </row>
    <row r="53" spans="1:37" x14ac:dyDescent="0.2">
      <c r="A53" s="266" t="s">
        <v>184</v>
      </c>
      <c r="B53" s="266" t="s">
        <v>244</v>
      </c>
      <c r="C53" s="266">
        <v>5652</v>
      </c>
      <c r="D53" s="266" t="s">
        <v>249</v>
      </c>
      <c r="E53" s="252" t="s">
        <v>249</v>
      </c>
      <c r="F53" s="245">
        <v>720969.49</v>
      </c>
      <c r="G53" s="245">
        <v>0</v>
      </c>
      <c r="H53" s="245">
        <v>7046.86</v>
      </c>
      <c r="I53" s="252">
        <v>296996.65999999997</v>
      </c>
      <c r="J53" s="252">
        <v>386749.68</v>
      </c>
      <c r="L53" s="246">
        <v>0</v>
      </c>
      <c r="M53" s="246">
        <v>0</v>
      </c>
      <c r="N53" s="246">
        <v>562484.64</v>
      </c>
      <c r="O53" s="246">
        <v>2831</v>
      </c>
      <c r="S53" s="252">
        <v>4706462.17</v>
      </c>
      <c r="T53" s="40">
        <v>1155665.6599999999</v>
      </c>
      <c r="V53" s="40">
        <v>2822.73</v>
      </c>
      <c r="X53" s="40">
        <v>1182973.6399999999</v>
      </c>
      <c r="Z53" s="247">
        <v>1320009.6399999999</v>
      </c>
      <c r="AB53" s="247">
        <v>1000</v>
      </c>
      <c r="AC53" s="247">
        <v>837069.53</v>
      </c>
      <c r="AD53" s="247">
        <v>127141.63</v>
      </c>
      <c r="AF53" s="268">
        <f t="shared" si="1"/>
        <v>728016.35</v>
      </c>
      <c r="AG53" s="275">
        <f t="shared" si="2"/>
        <v>565315.64</v>
      </c>
      <c r="AH53" s="270">
        <f t="shared" si="3"/>
        <v>162700.70999999996</v>
      </c>
      <c r="AI53" s="276">
        <f t="shared" si="4"/>
        <v>2341462.0299999998</v>
      </c>
      <c r="AJ53" s="277">
        <f t="shared" si="5"/>
        <v>2285220.7999999998</v>
      </c>
      <c r="AK53" s="270">
        <f t="shared" si="6"/>
        <v>56241.229999999981</v>
      </c>
    </row>
    <row r="54" spans="1:37" x14ac:dyDescent="0.2">
      <c r="A54" s="266" t="s">
        <v>186</v>
      </c>
      <c r="B54" s="266" t="s">
        <v>251</v>
      </c>
      <c r="C54" s="266">
        <v>2823</v>
      </c>
      <c r="D54" s="266" t="s">
        <v>253</v>
      </c>
      <c r="E54" s="252" t="s">
        <v>253</v>
      </c>
      <c r="F54" s="245">
        <v>1334135.96</v>
      </c>
      <c r="G54" s="245">
        <v>3448</v>
      </c>
      <c r="H54" s="245">
        <v>93598.96</v>
      </c>
      <c r="I54" s="252">
        <v>1559668.47</v>
      </c>
      <c r="J54" s="252">
        <v>559607.63</v>
      </c>
      <c r="K54" s="252">
        <v>0</v>
      </c>
      <c r="N54" s="246">
        <v>47300</v>
      </c>
      <c r="O54" s="246">
        <v>3735.9</v>
      </c>
      <c r="R54" s="252">
        <v>1916233.64</v>
      </c>
      <c r="S54" s="252">
        <v>954921</v>
      </c>
      <c r="T54" s="40">
        <v>1022768.43</v>
      </c>
      <c r="V54" s="40">
        <v>1057.49</v>
      </c>
      <c r="X54" s="40">
        <v>158980</v>
      </c>
      <c r="Y54" s="40">
        <v>981041</v>
      </c>
      <c r="Z54" s="247">
        <v>472450</v>
      </c>
      <c r="AB54" s="247">
        <v>4236</v>
      </c>
      <c r="AC54" s="247">
        <v>724962.61</v>
      </c>
      <c r="AD54" s="247">
        <v>133929.82999999999</v>
      </c>
      <c r="AE54" s="247">
        <v>200000</v>
      </c>
      <c r="AF54" s="268">
        <f t="shared" si="1"/>
        <v>1431182.92</v>
      </c>
      <c r="AG54" s="275">
        <f t="shared" si="2"/>
        <v>51035.9</v>
      </c>
      <c r="AH54" s="270">
        <f t="shared" si="3"/>
        <v>1380147.02</v>
      </c>
      <c r="AI54" s="276">
        <f t="shared" si="4"/>
        <v>2163846.92</v>
      </c>
      <c r="AJ54" s="277">
        <f t="shared" si="5"/>
        <v>1535578.44</v>
      </c>
      <c r="AK54" s="270">
        <f t="shared" si="6"/>
        <v>628268.48</v>
      </c>
    </row>
    <row r="55" spans="1:37" x14ac:dyDescent="0.2">
      <c r="A55" s="266" t="s">
        <v>186</v>
      </c>
      <c r="B55" s="266" t="s">
        <v>251</v>
      </c>
      <c r="C55" s="266">
        <v>4818</v>
      </c>
      <c r="D55" s="266" t="s">
        <v>254</v>
      </c>
      <c r="E55" s="254" t="s">
        <v>254</v>
      </c>
      <c r="F55" s="245">
        <v>3865647.96</v>
      </c>
      <c r="G55" s="245">
        <v>35800</v>
      </c>
      <c r="H55" s="245">
        <v>16931.46</v>
      </c>
      <c r="I55" s="252">
        <v>690659.65</v>
      </c>
      <c r="J55" s="252">
        <v>420798.64</v>
      </c>
      <c r="N55" s="246">
        <v>6509033.3399999999</v>
      </c>
      <c r="O55" s="246">
        <v>697</v>
      </c>
      <c r="R55" s="252">
        <v>105652.68</v>
      </c>
      <c r="S55" s="252">
        <v>2528782.23</v>
      </c>
      <c r="T55" s="40">
        <v>699713.84</v>
      </c>
      <c r="V55" s="40">
        <v>2744.08</v>
      </c>
      <c r="W55" s="40">
        <v>300</v>
      </c>
      <c r="X55" s="40">
        <v>238630</v>
      </c>
      <c r="Y55" s="40">
        <v>54200</v>
      </c>
      <c r="Z55" s="247">
        <v>602904</v>
      </c>
      <c r="AA55" s="247">
        <v>36112</v>
      </c>
      <c r="AC55" s="247">
        <v>2016998.02</v>
      </c>
      <c r="AD55" s="247">
        <v>157900.14000000001</v>
      </c>
      <c r="AE55" s="247">
        <v>2296001.2999999998</v>
      </c>
      <c r="AF55" s="268">
        <f t="shared" si="1"/>
        <v>3918379.42</v>
      </c>
      <c r="AG55" s="275">
        <f t="shared" si="2"/>
        <v>6509730.3399999999</v>
      </c>
      <c r="AH55" s="270">
        <f t="shared" si="3"/>
        <v>-2591350.92</v>
      </c>
      <c r="AI55" s="276">
        <f t="shared" si="4"/>
        <v>995587.91999999993</v>
      </c>
      <c r="AJ55" s="277">
        <f t="shared" si="5"/>
        <v>5109915.46</v>
      </c>
      <c r="AK55" s="270">
        <f t="shared" si="6"/>
        <v>-4114327.54</v>
      </c>
    </row>
    <row r="56" spans="1:37" x14ac:dyDescent="0.2">
      <c r="A56" s="266" t="s">
        <v>186</v>
      </c>
      <c r="B56" s="266" t="s">
        <v>251</v>
      </c>
      <c r="C56" s="266">
        <v>2500</v>
      </c>
      <c r="D56" s="266" t="s">
        <v>255</v>
      </c>
      <c r="E56" s="252" t="s">
        <v>255</v>
      </c>
      <c r="F56" s="245">
        <v>643893.23</v>
      </c>
      <c r="G56" s="245">
        <v>32500</v>
      </c>
      <c r="H56" s="245">
        <v>19437.599999999999</v>
      </c>
      <c r="I56" s="252">
        <v>952779.5</v>
      </c>
      <c r="J56" s="252">
        <v>150135.92000000001</v>
      </c>
      <c r="N56" s="246">
        <v>387273</v>
      </c>
      <c r="O56" s="246">
        <v>231</v>
      </c>
      <c r="R56" s="252">
        <v>-1260569.22</v>
      </c>
      <c r="S56" s="252">
        <v>2500517.0699999998</v>
      </c>
      <c r="T56" s="40">
        <v>1106684.3400000001</v>
      </c>
      <c r="V56" s="40">
        <v>493.84</v>
      </c>
      <c r="X56" s="40">
        <v>234160</v>
      </c>
      <c r="Y56" s="40">
        <v>28200</v>
      </c>
      <c r="Z56" s="247">
        <v>448245</v>
      </c>
      <c r="AA56" s="247">
        <v>24516</v>
      </c>
      <c r="AC56" s="247">
        <v>585060.65</v>
      </c>
      <c r="AD56" s="247">
        <v>110022.13</v>
      </c>
      <c r="AE56" s="247">
        <v>30400</v>
      </c>
      <c r="AF56" s="268">
        <f t="shared" si="1"/>
        <v>695830.83</v>
      </c>
      <c r="AG56" s="275">
        <f t="shared" si="2"/>
        <v>387504</v>
      </c>
      <c r="AH56" s="270">
        <f t="shared" si="3"/>
        <v>308326.82999999996</v>
      </c>
      <c r="AI56" s="276">
        <f t="shared" si="4"/>
        <v>1369538.1800000002</v>
      </c>
      <c r="AJ56" s="277">
        <f t="shared" si="5"/>
        <v>1198243.7799999998</v>
      </c>
      <c r="AK56" s="270">
        <f t="shared" si="6"/>
        <v>171294.40000000037</v>
      </c>
    </row>
    <row r="57" spans="1:37" x14ac:dyDescent="0.2">
      <c r="A57" s="266" t="s">
        <v>186</v>
      </c>
      <c r="B57" s="266" t="s">
        <v>251</v>
      </c>
      <c r="C57" s="266">
        <v>4429</v>
      </c>
      <c r="D57" s="266" t="s">
        <v>256</v>
      </c>
      <c r="E57" s="252" t="s">
        <v>256</v>
      </c>
      <c r="F57" s="245">
        <v>872660.41</v>
      </c>
      <c r="G57" s="245">
        <v>0</v>
      </c>
      <c r="H57" s="245">
        <v>67144.66</v>
      </c>
      <c r="I57" s="252">
        <v>547004.15</v>
      </c>
      <c r="J57" s="252">
        <v>411107.3</v>
      </c>
      <c r="N57" s="246">
        <v>122763.49</v>
      </c>
      <c r="O57" s="246">
        <v>526</v>
      </c>
      <c r="R57" s="252">
        <v>-123102.74</v>
      </c>
      <c r="S57" s="252">
        <v>1946573.94</v>
      </c>
      <c r="T57" s="40">
        <v>1469797.96</v>
      </c>
      <c r="V57" s="40">
        <v>1230.5999999999999</v>
      </c>
      <c r="X57" s="40">
        <v>214900</v>
      </c>
      <c r="Y57" s="40">
        <v>84600</v>
      </c>
      <c r="Z57" s="247">
        <v>740451</v>
      </c>
      <c r="AA57" s="247">
        <v>17028</v>
      </c>
      <c r="AC57" s="247">
        <v>880725.84</v>
      </c>
      <c r="AD57" s="247">
        <v>181167.89</v>
      </c>
      <c r="AF57" s="268">
        <f t="shared" si="1"/>
        <v>939805.07000000007</v>
      </c>
      <c r="AG57" s="275">
        <f t="shared" si="2"/>
        <v>123289.49</v>
      </c>
      <c r="AH57" s="270">
        <f t="shared" si="3"/>
        <v>816515.58000000007</v>
      </c>
      <c r="AI57" s="276">
        <f t="shared" si="4"/>
        <v>1770528.56</v>
      </c>
      <c r="AJ57" s="277">
        <f t="shared" si="5"/>
        <v>1819372.73</v>
      </c>
      <c r="AK57" s="270">
        <f t="shared" si="6"/>
        <v>-48844.169999999925</v>
      </c>
    </row>
    <row r="58" spans="1:37" x14ac:dyDescent="0.2">
      <c r="A58" s="266" t="s">
        <v>186</v>
      </c>
      <c r="B58" s="266" t="s">
        <v>251</v>
      </c>
      <c r="C58" s="266">
        <v>3247</v>
      </c>
      <c r="D58" s="266" t="s">
        <v>257</v>
      </c>
      <c r="E58" s="252" t="s">
        <v>257</v>
      </c>
      <c r="F58" s="245">
        <v>391286.14</v>
      </c>
      <c r="G58" s="245">
        <v>0</v>
      </c>
      <c r="H58" s="245">
        <v>30868.58</v>
      </c>
      <c r="I58" s="252">
        <v>224393.52</v>
      </c>
      <c r="J58" s="252">
        <v>251993.3</v>
      </c>
      <c r="N58" s="246">
        <v>163735.51999999999</v>
      </c>
      <c r="O58" s="246">
        <v>3057</v>
      </c>
      <c r="R58" s="252">
        <v>-329480.03999999998</v>
      </c>
      <c r="S58" s="252">
        <v>980950.37</v>
      </c>
      <c r="T58" s="40">
        <v>1335094.94</v>
      </c>
      <c r="V58" s="40">
        <v>633.99</v>
      </c>
      <c r="W58" s="40">
        <v>0</v>
      </c>
      <c r="X58" s="40">
        <v>207570</v>
      </c>
      <c r="Y58" s="40">
        <v>252862.47</v>
      </c>
      <c r="Z58" s="247">
        <v>314993</v>
      </c>
      <c r="AA58" s="247">
        <v>8633</v>
      </c>
      <c r="AC58" s="247">
        <v>1353572.98</v>
      </c>
      <c r="AD58" s="247">
        <v>38683.730000000003</v>
      </c>
      <c r="AF58" s="268">
        <f t="shared" si="1"/>
        <v>422154.72000000003</v>
      </c>
      <c r="AG58" s="275">
        <f t="shared" si="2"/>
        <v>166792.51999999999</v>
      </c>
      <c r="AH58" s="270">
        <f t="shared" si="3"/>
        <v>255362.20000000004</v>
      </c>
      <c r="AI58" s="276">
        <f t="shared" si="4"/>
        <v>1796161.4</v>
      </c>
      <c r="AJ58" s="277">
        <f t="shared" si="5"/>
        <v>1715882.71</v>
      </c>
      <c r="AK58" s="270">
        <f t="shared" si="6"/>
        <v>80278.689999999944</v>
      </c>
    </row>
    <row r="59" spans="1:37" x14ac:dyDescent="0.2">
      <c r="A59" s="279" t="s">
        <v>186</v>
      </c>
      <c r="B59" s="279" t="s">
        <v>251</v>
      </c>
      <c r="C59" s="279">
        <v>1126</v>
      </c>
      <c r="D59" s="279" t="s">
        <v>258</v>
      </c>
      <c r="E59" s="252" t="s">
        <v>258</v>
      </c>
      <c r="F59" s="245">
        <v>441250.07</v>
      </c>
      <c r="G59" s="245">
        <v>0</v>
      </c>
      <c r="H59" s="245">
        <v>6513.49</v>
      </c>
      <c r="I59" s="252">
        <v>1029264.42</v>
      </c>
      <c r="J59" s="252">
        <v>87860.09</v>
      </c>
      <c r="N59" s="246">
        <v>161445</v>
      </c>
      <c r="O59" s="246">
        <v>0</v>
      </c>
      <c r="R59" s="252">
        <v>-349889.96</v>
      </c>
      <c r="S59" s="252">
        <v>1692734.22</v>
      </c>
      <c r="T59" s="40">
        <v>518580.63</v>
      </c>
      <c r="V59" s="40">
        <v>543.36</v>
      </c>
      <c r="X59" s="40">
        <v>146090</v>
      </c>
      <c r="Y59" s="40">
        <v>12200</v>
      </c>
      <c r="Z59" s="247">
        <v>241419</v>
      </c>
      <c r="AA59" s="247">
        <v>1756</v>
      </c>
      <c r="AC59" s="247">
        <v>258914.83</v>
      </c>
      <c r="AD59" s="247">
        <v>88325.35</v>
      </c>
      <c r="AE59" s="247">
        <v>26400</v>
      </c>
      <c r="AF59" s="268">
        <f t="shared" si="1"/>
        <v>447763.56</v>
      </c>
      <c r="AG59" s="275">
        <f t="shared" si="2"/>
        <v>161445</v>
      </c>
      <c r="AH59" s="270">
        <f t="shared" si="3"/>
        <v>286318.56</v>
      </c>
      <c r="AI59" s="276">
        <f t="shared" si="4"/>
        <v>677413.99</v>
      </c>
      <c r="AJ59" s="277">
        <f t="shared" si="5"/>
        <v>616815.17999999993</v>
      </c>
      <c r="AK59" s="270">
        <f t="shared" si="6"/>
        <v>60598.810000000056</v>
      </c>
    </row>
    <row r="60" spans="1:37" s="280" customFormat="1" x14ac:dyDescent="0.2">
      <c r="A60" s="266" t="s">
        <v>188</v>
      </c>
      <c r="B60" s="266" t="s">
        <v>260</v>
      </c>
      <c r="C60" s="266">
        <v>3728</v>
      </c>
      <c r="D60" s="266" t="s">
        <v>262</v>
      </c>
      <c r="E60" s="252" t="s">
        <v>262</v>
      </c>
      <c r="F60" s="245">
        <v>640450.6</v>
      </c>
      <c r="G60" s="245">
        <v>2370</v>
      </c>
      <c r="H60" s="245">
        <v>12830</v>
      </c>
      <c r="I60" s="252">
        <v>771937.94</v>
      </c>
      <c r="J60" s="252">
        <v>-485393.44</v>
      </c>
      <c r="K60" s="252"/>
      <c r="L60" s="246">
        <v>48374</v>
      </c>
      <c r="M60" s="246">
        <v>0</v>
      </c>
      <c r="N60" s="246">
        <v>550319</v>
      </c>
      <c r="O60" s="246"/>
      <c r="P60" s="252"/>
      <c r="Q60" s="252"/>
      <c r="R60" s="252">
        <v>-2127372.7599999998</v>
      </c>
      <c r="S60" s="252">
        <v>2210713.7999999998</v>
      </c>
      <c r="T60" s="40">
        <v>1267386.56</v>
      </c>
      <c r="U60" s="40"/>
      <c r="V60" s="40">
        <v>978.16</v>
      </c>
      <c r="W60" s="40"/>
      <c r="X60" s="40">
        <v>533429.4</v>
      </c>
      <c r="Y60" s="40"/>
      <c r="Z60" s="247">
        <v>760439.4</v>
      </c>
      <c r="AA60" s="247"/>
      <c r="AB60" s="247">
        <v>5748</v>
      </c>
      <c r="AC60" s="247">
        <v>554918.38</v>
      </c>
      <c r="AD60" s="247">
        <v>92647.85</v>
      </c>
      <c r="AE60" s="247"/>
      <c r="AF60" s="268">
        <f t="shared" si="1"/>
        <v>655650.6</v>
      </c>
      <c r="AG60" s="275">
        <f t="shared" si="2"/>
        <v>598693</v>
      </c>
      <c r="AH60" s="270">
        <f t="shared" si="3"/>
        <v>56957.599999999977</v>
      </c>
      <c r="AI60" s="276">
        <f t="shared" si="4"/>
        <v>1801794.12</v>
      </c>
      <c r="AJ60" s="277">
        <f t="shared" si="5"/>
        <v>1413753.6300000001</v>
      </c>
      <c r="AK60" s="270">
        <f t="shared" si="6"/>
        <v>388040.49</v>
      </c>
    </row>
    <row r="61" spans="1:37" x14ac:dyDescent="0.2">
      <c r="A61" s="266" t="s">
        <v>188</v>
      </c>
      <c r="B61" s="266" t="s">
        <v>260</v>
      </c>
      <c r="C61" s="266">
        <v>3543</v>
      </c>
      <c r="D61" s="266" t="s">
        <v>263</v>
      </c>
      <c r="E61" s="252" t="s">
        <v>263</v>
      </c>
      <c r="F61" s="245">
        <v>1108791.07</v>
      </c>
      <c r="G61" s="245">
        <v>15811</v>
      </c>
      <c r="H61" s="245">
        <v>252687.26</v>
      </c>
      <c r="I61" s="252">
        <v>830679.07</v>
      </c>
      <c r="J61" s="252">
        <v>-40342.910000000003</v>
      </c>
      <c r="L61" s="246">
        <v>-22490</v>
      </c>
      <c r="M61" s="246">
        <v>12675</v>
      </c>
      <c r="N61" s="246">
        <v>355463</v>
      </c>
      <c r="R61" s="252">
        <v>210224.62</v>
      </c>
      <c r="S61" s="252">
        <v>1549075.07</v>
      </c>
      <c r="T61" s="40">
        <v>1576743.93</v>
      </c>
      <c r="V61" s="40">
        <v>1377.34</v>
      </c>
      <c r="X61" s="40">
        <v>792433</v>
      </c>
      <c r="Y61" s="40">
        <v>74400</v>
      </c>
      <c r="Z61" s="247">
        <v>986193</v>
      </c>
      <c r="AC61" s="247">
        <v>710130.46</v>
      </c>
      <c r="AD61" s="247">
        <v>89970.240000000005</v>
      </c>
      <c r="AF61" s="268">
        <f t="shared" si="1"/>
        <v>1377289.33</v>
      </c>
      <c r="AG61" s="275">
        <f t="shared" si="2"/>
        <v>345648</v>
      </c>
      <c r="AH61" s="270">
        <f t="shared" si="3"/>
        <v>1031641.3300000001</v>
      </c>
      <c r="AI61" s="276">
        <f t="shared" si="4"/>
        <v>2444954.27</v>
      </c>
      <c r="AJ61" s="277">
        <f t="shared" si="5"/>
        <v>1786293.7</v>
      </c>
      <c r="AK61" s="270">
        <f t="shared" si="6"/>
        <v>658660.57000000007</v>
      </c>
    </row>
    <row r="62" spans="1:37" x14ac:dyDescent="0.2">
      <c r="A62" s="266" t="s">
        <v>188</v>
      </c>
      <c r="B62" s="266" t="s">
        <v>260</v>
      </c>
      <c r="C62" s="266">
        <v>6330</v>
      </c>
      <c r="D62" s="266" t="s">
        <v>264</v>
      </c>
      <c r="E62" s="252" t="s">
        <v>264</v>
      </c>
      <c r="F62" s="245">
        <v>655449.76</v>
      </c>
      <c r="G62" s="245">
        <v>147478</v>
      </c>
      <c r="H62" s="245">
        <v>140963.29999999999</v>
      </c>
      <c r="I62" s="252">
        <v>48809.84</v>
      </c>
      <c r="J62" s="252">
        <v>141230.87</v>
      </c>
      <c r="M62" s="246">
        <v>90070</v>
      </c>
      <c r="N62" s="246">
        <v>382664</v>
      </c>
      <c r="O62" s="246">
        <v>895001.68</v>
      </c>
      <c r="R62" s="252">
        <v>-732513.36</v>
      </c>
      <c r="S62" s="252">
        <v>3406179.86</v>
      </c>
      <c r="T62" s="40">
        <v>1789744.43</v>
      </c>
      <c r="V62" s="40">
        <v>862.48</v>
      </c>
      <c r="X62" s="40">
        <v>787000</v>
      </c>
      <c r="Z62" s="247">
        <v>1175308</v>
      </c>
      <c r="AC62" s="247">
        <v>777533.03</v>
      </c>
      <c r="AD62" s="247">
        <v>42946.47</v>
      </c>
      <c r="AF62" s="268">
        <f t="shared" si="1"/>
        <v>943891.06</v>
      </c>
      <c r="AG62" s="275">
        <f t="shared" si="2"/>
        <v>1367735.6800000002</v>
      </c>
      <c r="AH62" s="270">
        <f t="shared" si="3"/>
        <v>-423844.62000000011</v>
      </c>
      <c r="AI62" s="276">
        <f t="shared" si="4"/>
        <v>2577606.91</v>
      </c>
      <c r="AJ62" s="277">
        <f t="shared" si="5"/>
        <v>1995787.5</v>
      </c>
      <c r="AK62" s="270">
        <f t="shared" si="6"/>
        <v>581819.41000000015</v>
      </c>
    </row>
    <row r="63" spans="1:37" x14ac:dyDescent="0.2">
      <c r="A63" s="266" t="s">
        <v>188</v>
      </c>
      <c r="B63" s="266" t="s">
        <v>260</v>
      </c>
      <c r="C63" s="266">
        <v>3421</v>
      </c>
      <c r="D63" s="266" t="s">
        <v>265</v>
      </c>
      <c r="E63" s="252" t="s">
        <v>265</v>
      </c>
      <c r="F63" s="245">
        <v>663292.89</v>
      </c>
      <c r="G63" s="245">
        <v>170315</v>
      </c>
      <c r="H63" s="245">
        <v>6583.24</v>
      </c>
      <c r="I63" s="252">
        <v>191526.32</v>
      </c>
      <c r="J63" s="252">
        <v>109967.81</v>
      </c>
      <c r="L63" s="246">
        <v>0</v>
      </c>
      <c r="M63" s="246">
        <v>-40200</v>
      </c>
      <c r="N63" s="246">
        <v>454638</v>
      </c>
      <c r="R63" s="252">
        <v>-12834.99</v>
      </c>
      <c r="S63" s="252">
        <v>1679166.57</v>
      </c>
      <c r="T63" s="40">
        <v>1199996.03</v>
      </c>
      <c r="U63" s="40">
        <v>15000</v>
      </c>
      <c r="V63" s="40">
        <v>886.73</v>
      </c>
      <c r="X63" s="40">
        <v>45297</v>
      </c>
      <c r="Y63" s="40">
        <v>175400</v>
      </c>
      <c r="Z63" s="247">
        <v>249679</v>
      </c>
      <c r="AB63" s="247">
        <v>440</v>
      </c>
      <c r="AC63" s="247">
        <v>580590.68999999994</v>
      </c>
      <c r="AD63" s="247">
        <v>40130.71</v>
      </c>
      <c r="AF63" s="268">
        <f t="shared" si="1"/>
        <v>840191.13</v>
      </c>
      <c r="AG63" s="275">
        <f t="shared" si="2"/>
        <v>414438</v>
      </c>
      <c r="AH63" s="270">
        <f t="shared" si="3"/>
        <v>425753.13</v>
      </c>
      <c r="AI63" s="276">
        <f t="shared" si="4"/>
        <v>1436579.76</v>
      </c>
      <c r="AJ63" s="277">
        <f t="shared" si="5"/>
        <v>870840.39999999991</v>
      </c>
      <c r="AK63" s="270">
        <f t="shared" si="6"/>
        <v>565739.3600000001</v>
      </c>
    </row>
    <row r="64" spans="1:37" x14ac:dyDescent="0.2">
      <c r="A64" s="266" t="s">
        <v>188</v>
      </c>
      <c r="B64" s="266" t="s">
        <v>260</v>
      </c>
      <c r="C64" s="266">
        <v>3591</v>
      </c>
      <c r="D64" s="266" t="s">
        <v>266</v>
      </c>
      <c r="E64" s="252" t="s">
        <v>266</v>
      </c>
      <c r="F64" s="245">
        <v>563035.82999999996</v>
      </c>
      <c r="G64" s="245">
        <v>20000</v>
      </c>
      <c r="H64" s="245">
        <v>29990.33</v>
      </c>
      <c r="I64" s="252">
        <v>529332.29</v>
      </c>
      <c r="J64" s="252">
        <v>209898.17</v>
      </c>
      <c r="L64" s="246">
        <v>0</v>
      </c>
      <c r="M64" s="246">
        <v>29575</v>
      </c>
      <c r="N64" s="246">
        <v>37700</v>
      </c>
      <c r="O64" s="246">
        <v>43400</v>
      </c>
      <c r="S64" s="252">
        <v>1290095.46</v>
      </c>
      <c r="T64" s="40">
        <v>1251750.45</v>
      </c>
      <c r="V64" s="40">
        <v>572.5</v>
      </c>
      <c r="X64" s="40">
        <v>625488.71</v>
      </c>
      <c r="Y64" s="40">
        <v>46000</v>
      </c>
      <c r="Z64" s="247">
        <v>985988.71</v>
      </c>
      <c r="AC64" s="247">
        <v>374955.07</v>
      </c>
      <c r="AD64" s="247">
        <v>81889.350000000006</v>
      </c>
      <c r="AF64" s="268">
        <f t="shared" si="1"/>
        <v>613026.15999999992</v>
      </c>
      <c r="AG64" s="275">
        <f t="shared" si="2"/>
        <v>110675</v>
      </c>
      <c r="AH64" s="270">
        <f t="shared" si="3"/>
        <v>502351.15999999992</v>
      </c>
      <c r="AI64" s="276">
        <f t="shared" si="4"/>
        <v>1923811.66</v>
      </c>
      <c r="AJ64" s="277">
        <f t="shared" si="5"/>
        <v>1442833.1300000001</v>
      </c>
      <c r="AK64" s="270">
        <f t="shared" si="6"/>
        <v>480978.5299999998</v>
      </c>
    </row>
    <row r="65" spans="1:37" x14ac:dyDescent="0.2">
      <c r="A65" s="266" t="s">
        <v>188</v>
      </c>
      <c r="B65" s="266" t="s">
        <v>260</v>
      </c>
      <c r="C65" s="266">
        <v>4772</v>
      </c>
      <c r="D65" s="266" t="s">
        <v>267</v>
      </c>
      <c r="E65" s="252" t="s">
        <v>267</v>
      </c>
      <c r="F65" s="245">
        <v>1012076.88</v>
      </c>
      <c r="G65" s="245">
        <v>22892</v>
      </c>
      <c r="H65" s="245">
        <v>21950.06</v>
      </c>
      <c r="I65" s="252">
        <v>16982.689999999999</v>
      </c>
      <c r="J65" s="252">
        <v>45806.97</v>
      </c>
      <c r="L65" s="246">
        <v>-27</v>
      </c>
      <c r="M65" s="246">
        <v>147070</v>
      </c>
      <c r="N65" s="246">
        <v>161324</v>
      </c>
      <c r="O65" s="246">
        <v>4975</v>
      </c>
      <c r="R65" s="252">
        <v>70823.600000000006</v>
      </c>
      <c r="S65" s="252">
        <v>2056145.55</v>
      </c>
      <c r="T65" s="40">
        <v>1455652.17</v>
      </c>
      <c r="V65" s="40">
        <v>1349.25</v>
      </c>
      <c r="X65" s="40">
        <v>726146.2</v>
      </c>
      <c r="Z65" s="247">
        <v>1171876.2</v>
      </c>
      <c r="AB65" s="247">
        <v>15632</v>
      </c>
      <c r="AC65" s="247">
        <v>442207.82</v>
      </c>
      <c r="AD65" s="247">
        <v>137459.70000000001</v>
      </c>
      <c r="AF65" s="268">
        <f t="shared" si="1"/>
        <v>1056918.94</v>
      </c>
      <c r="AG65" s="275">
        <f t="shared" si="2"/>
        <v>313342</v>
      </c>
      <c r="AH65" s="270">
        <f t="shared" si="3"/>
        <v>743576.94</v>
      </c>
      <c r="AI65" s="276">
        <f t="shared" si="4"/>
        <v>2183147.62</v>
      </c>
      <c r="AJ65" s="277">
        <f t="shared" si="5"/>
        <v>1767175.72</v>
      </c>
      <c r="AK65" s="270">
        <f t="shared" si="6"/>
        <v>415971.90000000014</v>
      </c>
    </row>
    <row r="66" spans="1:37" x14ac:dyDescent="0.2">
      <c r="A66" s="266" t="s">
        <v>190</v>
      </c>
      <c r="B66" s="266" t="s">
        <v>269</v>
      </c>
      <c r="C66" s="266">
        <v>5834</v>
      </c>
      <c r="D66" s="266" t="s">
        <v>271</v>
      </c>
      <c r="E66" s="252" t="s">
        <v>271</v>
      </c>
      <c r="F66" s="245">
        <v>560492.38</v>
      </c>
      <c r="G66" s="245">
        <v>0</v>
      </c>
      <c r="H66" s="245">
        <v>100095.67999999999</v>
      </c>
      <c r="I66" s="252">
        <v>707355.93</v>
      </c>
      <c r="J66" s="252">
        <v>401413.01</v>
      </c>
      <c r="L66" s="246">
        <v>11635</v>
      </c>
      <c r="M66" s="246">
        <v>26393.93</v>
      </c>
      <c r="N66" s="246">
        <v>189830</v>
      </c>
      <c r="O66" s="246">
        <v>12071.5</v>
      </c>
      <c r="R66" s="252">
        <v>-1350652.02</v>
      </c>
      <c r="S66" s="252">
        <v>2912713.08</v>
      </c>
      <c r="T66" s="40">
        <v>1283526.51</v>
      </c>
      <c r="U66" s="40">
        <v>164471</v>
      </c>
      <c r="V66" s="40">
        <v>680.4</v>
      </c>
      <c r="Z66" s="247">
        <v>492690</v>
      </c>
      <c r="AC66" s="247">
        <v>748519.35</v>
      </c>
      <c r="AD66" s="247">
        <v>207332.05</v>
      </c>
      <c r="AF66" s="268">
        <f t="shared" si="1"/>
        <v>660588.06000000006</v>
      </c>
      <c r="AG66" s="275">
        <f t="shared" si="2"/>
        <v>239930.43</v>
      </c>
      <c r="AH66" s="270">
        <f t="shared" si="3"/>
        <v>420657.63000000006</v>
      </c>
      <c r="AI66" s="276">
        <f t="shared" si="4"/>
        <v>1448677.91</v>
      </c>
      <c r="AJ66" s="277">
        <f t="shared" si="5"/>
        <v>1448541.4000000001</v>
      </c>
      <c r="AK66" s="270">
        <f t="shared" si="6"/>
        <v>136.50999999977648</v>
      </c>
    </row>
    <row r="67" spans="1:37" x14ac:dyDescent="0.2">
      <c r="A67" s="266" t="s">
        <v>190</v>
      </c>
      <c r="B67" s="266" t="s">
        <v>269</v>
      </c>
      <c r="C67" s="266">
        <v>4475</v>
      </c>
      <c r="D67" s="266" t="s">
        <v>272</v>
      </c>
      <c r="E67" s="252" t="s">
        <v>272</v>
      </c>
      <c r="F67" s="245">
        <v>530385.97</v>
      </c>
      <c r="G67" s="245">
        <v>0</v>
      </c>
      <c r="H67" s="245">
        <v>45441.38</v>
      </c>
      <c r="I67" s="252">
        <v>880069.85</v>
      </c>
      <c r="J67" s="252">
        <v>458969.74</v>
      </c>
      <c r="L67" s="246">
        <v>7800</v>
      </c>
      <c r="M67" s="246">
        <v>12483.8</v>
      </c>
      <c r="O67" s="246">
        <v>2493.5500000000002</v>
      </c>
      <c r="S67" s="252">
        <v>1364480.05</v>
      </c>
      <c r="T67" s="40">
        <v>1096066.08</v>
      </c>
      <c r="V67" s="40">
        <v>770</v>
      </c>
      <c r="Z67" s="247">
        <v>229930</v>
      </c>
      <c r="AC67" s="247">
        <v>483352.78</v>
      </c>
      <c r="AD67" s="247">
        <v>139177.51999999999</v>
      </c>
      <c r="AF67" s="268">
        <f t="shared" si="1"/>
        <v>575827.35</v>
      </c>
      <c r="AG67" s="275">
        <f t="shared" si="2"/>
        <v>22777.35</v>
      </c>
      <c r="AH67" s="270">
        <f t="shared" si="3"/>
        <v>553050</v>
      </c>
      <c r="AI67" s="276">
        <f t="shared" si="4"/>
        <v>1096836.08</v>
      </c>
      <c r="AJ67" s="277">
        <f t="shared" si="5"/>
        <v>852460.3</v>
      </c>
      <c r="AK67" s="270">
        <f t="shared" si="6"/>
        <v>244375.78000000003</v>
      </c>
    </row>
    <row r="68" spans="1:37" x14ac:dyDescent="0.2">
      <c r="A68" s="266" t="s">
        <v>190</v>
      </c>
      <c r="B68" s="266" t="s">
        <v>269</v>
      </c>
      <c r="C68" s="266">
        <v>1990</v>
      </c>
      <c r="D68" s="266" t="s">
        <v>273</v>
      </c>
      <c r="E68" s="252" t="s">
        <v>273</v>
      </c>
      <c r="F68" s="245">
        <v>195159.79</v>
      </c>
      <c r="G68" s="245">
        <v>0</v>
      </c>
      <c r="H68" s="245">
        <v>11101.3</v>
      </c>
      <c r="I68" s="252">
        <v>798203.1</v>
      </c>
      <c r="J68" s="252">
        <v>224904.4</v>
      </c>
      <c r="L68" s="246">
        <v>11490</v>
      </c>
      <c r="M68" s="246">
        <v>14920.99</v>
      </c>
      <c r="O68" s="246">
        <v>1782.71</v>
      </c>
      <c r="Q68" s="252">
        <v>-901183.61</v>
      </c>
      <c r="S68" s="252">
        <v>2067672.51</v>
      </c>
      <c r="T68" s="40">
        <v>809250.33</v>
      </c>
      <c r="U68" s="40">
        <v>69000</v>
      </c>
      <c r="V68" s="40">
        <v>144.22999999999999</v>
      </c>
      <c r="Z68" s="247">
        <v>162390</v>
      </c>
      <c r="AC68" s="247">
        <v>452677.32</v>
      </c>
      <c r="AD68" s="247">
        <v>156362.25</v>
      </c>
      <c r="AF68" s="268">
        <f t="shared" si="1"/>
        <v>206261.09</v>
      </c>
      <c r="AG68" s="275">
        <f t="shared" si="2"/>
        <v>28193.699999999997</v>
      </c>
      <c r="AH68" s="270">
        <f t="shared" si="3"/>
        <v>178067.39</v>
      </c>
      <c r="AI68" s="276">
        <f t="shared" si="4"/>
        <v>878394.55999999994</v>
      </c>
      <c r="AJ68" s="277">
        <f t="shared" si="5"/>
        <v>771429.57000000007</v>
      </c>
      <c r="AK68" s="270">
        <f t="shared" si="6"/>
        <v>106964.98999999987</v>
      </c>
    </row>
    <row r="69" spans="1:37" x14ac:dyDescent="0.2">
      <c r="A69" s="266" t="s">
        <v>190</v>
      </c>
      <c r="B69" s="266" t="s">
        <v>269</v>
      </c>
      <c r="C69" s="266">
        <v>5043</v>
      </c>
      <c r="D69" s="266" t="s">
        <v>274</v>
      </c>
      <c r="E69" s="252" t="s">
        <v>274</v>
      </c>
      <c r="F69" s="245">
        <v>1019372.32</v>
      </c>
      <c r="G69" s="245">
        <v>0</v>
      </c>
      <c r="H69" s="245">
        <v>22341.75</v>
      </c>
      <c r="I69" s="252">
        <v>728332.51</v>
      </c>
      <c r="J69" s="252">
        <v>502589.69</v>
      </c>
      <c r="L69" s="246">
        <v>0</v>
      </c>
      <c r="M69" s="246">
        <v>58332.5</v>
      </c>
      <c r="S69" s="252">
        <v>2226508.67</v>
      </c>
      <c r="T69" s="40">
        <v>1835368.39</v>
      </c>
      <c r="U69" s="40">
        <v>29000</v>
      </c>
      <c r="V69" s="40">
        <v>368.15</v>
      </c>
      <c r="Z69" s="247">
        <v>314914</v>
      </c>
      <c r="AA69" s="247">
        <v>30000</v>
      </c>
      <c r="AB69" s="247">
        <v>3800</v>
      </c>
      <c r="AC69" s="247">
        <v>642624.47</v>
      </c>
      <c r="AD69" s="247">
        <v>177673.73</v>
      </c>
      <c r="AF69" s="268">
        <f t="shared" ref="AF69:AF71" si="7">SUM(F69:H69)</f>
        <v>1041714.07</v>
      </c>
      <c r="AG69" s="275">
        <f t="shared" ref="AG69:AG71" si="8">SUM(L69:O69)</f>
        <v>58332.5</v>
      </c>
      <c r="AH69" s="270">
        <f t="shared" ref="AH69:AH71" si="9">AF69-AG69</f>
        <v>983381.57</v>
      </c>
      <c r="AI69" s="276">
        <f t="shared" ref="AI69:AI71" si="10">SUM(T69:Y69)</f>
        <v>1864736.5399999998</v>
      </c>
      <c r="AJ69" s="277">
        <f t="shared" ref="AJ69:AJ71" si="11">SUM(Z69:AE69)</f>
        <v>1169012.2</v>
      </c>
      <c r="AK69" s="270">
        <f t="shared" si="6"/>
        <v>695724.33999999985</v>
      </c>
    </row>
    <row r="70" spans="1:37" x14ac:dyDescent="0.2">
      <c r="A70" s="266" t="s">
        <v>190</v>
      </c>
      <c r="B70" s="266" t="s">
        <v>269</v>
      </c>
      <c r="C70" s="266">
        <v>5442</v>
      </c>
      <c r="D70" s="266" t="s">
        <v>275</v>
      </c>
      <c r="E70" s="252" t="s">
        <v>275</v>
      </c>
      <c r="F70" s="245">
        <v>326548.44</v>
      </c>
      <c r="G70" s="245">
        <v>0</v>
      </c>
      <c r="H70" s="245">
        <v>23704.21</v>
      </c>
      <c r="I70" s="252">
        <v>424124.91</v>
      </c>
      <c r="J70" s="252">
        <v>712374.18</v>
      </c>
      <c r="L70" s="246">
        <v>11500</v>
      </c>
      <c r="M70" s="246">
        <v>15099.12</v>
      </c>
      <c r="N70" s="246">
        <v>131040</v>
      </c>
      <c r="O70" s="246">
        <v>898.8</v>
      </c>
      <c r="S70" s="252">
        <v>2114406.96</v>
      </c>
      <c r="T70" s="40">
        <v>1549696.74</v>
      </c>
      <c r="U70" s="40">
        <v>111965</v>
      </c>
      <c r="V70" s="40">
        <v>511.5</v>
      </c>
      <c r="Z70" s="247">
        <v>326508.26</v>
      </c>
      <c r="AB70" s="247">
        <v>9137</v>
      </c>
      <c r="AC70" s="247">
        <v>1303169.71</v>
      </c>
      <c r="AD70" s="247">
        <v>223645.04</v>
      </c>
      <c r="AF70" s="268">
        <f t="shared" si="7"/>
        <v>350252.65</v>
      </c>
      <c r="AG70" s="275">
        <f t="shared" si="8"/>
        <v>158537.91999999998</v>
      </c>
      <c r="AH70" s="270">
        <f t="shared" si="9"/>
        <v>191714.73000000004</v>
      </c>
      <c r="AI70" s="276">
        <f t="shared" si="10"/>
        <v>1662173.24</v>
      </c>
      <c r="AJ70" s="277">
        <f t="shared" si="11"/>
        <v>1862460.01</v>
      </c>
      <c r="AK70" s="270">
        <f>AI70-AJ70</f>
        <v>-200286.77000000002</v>
      </c>
    </row>
    <row r="71" spans="1:37" ht="21" x14ac:dyDescent="0.35">
      <c r="D71" s="195"/>
      <c r="AF71" s="268">
        <f t="shared" si="7"/>
        <v>0</v>
      </c>
      <c r="AG71" s="275">
        <f t="shared" si="8"/>
        <v>0</v>
      </c>
      <c r="AH71" s="270">
        <f t="shared" si="9"/>
        <v>0</v>
      </c>
      <c r="AI71" s="276">
        <f t="shared" si="10"/>
        <v>0</v>
      </c>
      <c r="AJ71" s="277">
        <f t="shared" si="11"/>
        <v>0</v>
      </c>
      <c r="AK71" s="270">
        <f>AI71-AJ71</f>
        <v>0</v>
      </c>
    </row>
    <row r="72" spans="1:37" x14ac:dyDescent="0.2">
      <c r="AG72" s="275"/>
      <c r="AI72" s="276"/>
      <c r="AJ72" s="277"/>
    </row>
    <row r="73" spans="1:37" x14ac:dyDescent="0.2">
      <c r="AG73" s="275"/>
      <c r="AI73" s="276"/>
      <c r="AJ73" s="277"/>
    </row>
    <row r="74" spans="1:37" x14ac:dyDescent="0.2">
      <c r="AG74" s="275"/>
      <c r="AI74" s="276"/>
      <c r="AJ74" s="277"/>
    </row>
    <row r="75" spans="1:37" x14ac:dyDescent="0.2">
      <c r="AG75" s="275"/>
      <c r="AI75" s="276"/>
      <c r="AJ75" s="277"/>
    </row>
    <row r="76" spans="1:37" x14ac:dyDescent="0.2">
      <c r="AG76" s="275"/>
      <c r="AI76" s="276"/>
      <c r="AJ76" s="277"/>
    </row>
    <row r="77" spans="1:37" x14ac:dyDescent="0.2">
      <c r="AG77" s="275"/>
      <c r="AI77" s="276"/>
      <c r="AJ77" s="277"/>
    </row>
    <row r="78" spans="1:37" x14ac:dyDescent="0.2">
      <c r="AG78" s="275"/>
      <c r="AI78" s="276"/>
      <c r="AJ78" s="277"/>
    </row>
    <row r="79" spans="1:37" x14ac:dyDescent="0.2">
      <c r="AG79" s="275"/>
      <c r="AI79" s="276"/>
      <c r="AJ79" s="277"/>
    </row>
    <row r="80" spans="1:37" x14ac:dyDescent="0.2">
      <c r="AG80" s="275"/>
      <c r="AI80" s="276"/>
      <c r="AJ80" s="277"/>
    </row>
    <row r="81" spans="33:36" x14ac:dyDescent="0.2">
      <c r="AG81" s="275"/>
      <c r="AI81" s="276"/>
      <c r="AJ81" s="277"/>
    </row>
    <row r="82" spans="33:36" x14ac:dyDescent="0.2">
      <c r="AG82" s="275"/>
      <c r="AI82" s="276"/>
      <c r="AJ82" s="277"/>
    </row>
    <row r="83" spans="33:36" x14ac:dyDescent="0.2">
      <c r="AG83" s="275"/>
      <c r="AI83" s="276"/>
      <c r="AJ83" s="277"/>
    </row>
    <row r="84" spans="33:36" x14ac:dyDescent="0.2">
      <c r="AG84" s="275"/>
      <c r="AI84" s="276"/>
      <c r="AJ84" s="277"/>
    </row>
    <row r="85" spans="33:36" x14ac:dyDescent="0.2">
      <c r="AG85" s="275"/>
      <c r="AI85" s="276"/>
      <c r="AJ85" s="277"/>
    </row>
    <row r="86" spans="33:36" x14ac:dyDescent="0.2">
      <c r="AG86" s="275"/>
      <c r="AI86" s="276"/>
      <c r="AJ86" s="277"/>
    </row>
    <row r="87" spans="33:36" x14ac:dyDescent="0.2">
      <c r="AG87" s="275"/>
      <c r="AI87" s="276"/>
      <c r="AJ87" s="277"/>
    </row>
    <row r="88" spans="33:36" x14ac:dyDescent="0.2">
      <c r="AG88" s="275"/>
      <c r="AI88" s="276"/>
      <c r="AJ88" s="277"/>
    </row>
    <row r="89" spans="33:36" x14ac:dyDescent="0.2">
      <c r="AG89" s="275"/>
      <c r="AI89" s="276"/>
      <c r="AJ89" s="277"/>
    </row>
    <row r="90" spans="33:36" x14ac:dyDescent="0.2">
      <c r="AG90" s="275"/>
      <c r="AI90" s="276"/>
      <c r="AJ90" s="277"/>
    </row>
    <row r="91" spans="33:36" x14ac:dyDescent="0.2">
      <c r="AG91" s="275"/>
      <c r="AI91" s="276"/>
      <c r="AJ91" s="277"/>
    </row>
    <row r="92" spans="33:36" x14ac:dyDescent="0.2">
      <c r="AG92" s="275"/>
      <c r="AI92" s="276"/>
      <c r="AJ92" s="277"/>
    </row>
    <row r="93" spans="33:36" x14ac:dyDescent="0.2">
      <c r="AG93" s="275"/>
      <c r="AI93" s="276"/>
      <c r="AJ93" s="277"/>
    </row>
    <row r="94" spans="33:36" x14ac:dyDescent="0.2">
      <c r="AG94" s="275"/>
      <c r="AI94" s="276"/>
      <c r="AJ94" s="277"/>
    </row>
    <row r="95" spans="33:36" x14ac:dyDescent="0.2">
      <c r="AG95" s="275"/>
      <c r="AI95" s="276"/>
      <c r="AJ95" s="277"/>
    </row>
    <row r="96" spans="33:36" x14ac:dyDescent="0.2">
      <c r="AG96" s="275"/>
      <c r="AI96" s="276"/>
      <c r="AJ96" s="277"/>
    </row>
    <row r="97" spans="33:36" x14ac:dyDescent="0.2">
      <c r="AG97" s="275"/>
      <c r="AI97" s="276"/>
      <c r="AJ97" s="277"/>
    </row>
    <row r="98" spans="33:36" x14ac:dyDescent="0.2">
      <c r="AG98" s="275"/>
      <c r="AI98" s="276"/>
      <c r="AJ98" s="277"/>
    </row>
    <row r="99" spans="33:36" x14ac:dyDescent="0.2">
      <c r="AG99" s="275"/>
      <c r="AI99" s="276"/>
      <c r="AJ99" s="277"/>
    </row>
    <row r="100" spans="33:36" x14ac:dyDescent="0.2">
      <c r="AG100" s="275"/>
      <c r="AI100" s="276"/>
      <c r="AJ100" s="277"/>
    </row>
    <row r="101" spans="33:36" x14ac:dyDescent="0.2">
      <c r="AG101" s="275"/>
      <c r="AI101" s="276"/>
      <c r="AJ101" s="277"/>
    </row>
    <row r="102" spans="33:36" x14ac:dyDescent="0.2">
      <c r="AG102" s="275"/>
      <c r="AI102" s="276"/>
      <c r="AJ102" s="277"/>
    </row>
    <row r="103" spans="33:36" x14ac:dyDescent="0.2">
      <c r="AG103" s="275"/>
      <c r="AI103" s="276"/>
      <c r="AJ103" s="277"/>
    </row>
    <row r="104" spans="33:36" x14ac:dyDescent="0.2">
      <c r="AG104" s="275"/>
      <c r="AI104" s="276"/>
      <c r="AJ104" s="277"/>
    </row>
    <row r="105" spans="33:36" x14ac:dyDescent="0.2">
      <c r="AG105" s="275"/>
      <c r="AI105" s="276"/>
      <c r="AJ105" s="277"/>
    </row>
    <row r="106" spans="33:36" x14ac:dyDescent="0.2">
      <c r="AG106" s="275"/>
      <c r="AI106" s="276"/>
      <c r="AJ106" s="277"/>
    </row>
    <row r="107" spans="33:36" x14ac:dyDescent="0.2">
      <c r="AG107" s="275"/>
      <c r="AI107" s="276"/>
      <c r="AJ107" s="277"/>
    </row>
    <row r="108" spans="33:36" x14ac:dyDescent="0.2">
      <c r="AG108" s="275"/>
      <c r="AI108" s="276"/>
      <c r="AJ108" s="277"/>
    </row>
    <row r="109" spans="33:36" x14ac:dyDescent="0.2">
      <c r="AG109" s="275"/>
      <c r="AI109" s="276"/>
      <c r="AJ109" s="277"/>
    </row>
    <row r="110" spans="33:36" x14ac:dyDescent="0.2">
      <c r="AG110" s="275"/>
      <c r="AI110" s="276"/>
      <c r="AJ110" s="277"/>
    </row>
    <row r="111" spans="33:36" x14ac:dyDescent="0.2">
      <c r="AG111" s="275"/>
      <c r="AI111" s="276"/>
      <c r="AJ111" s="277"/>
    </row>
    <row r="112" spans="33:36" x14ac:dyDescent="0.2">
      <c r="AG112" s="275"/>
      <c r="AI112" s="276"/>
      <c r="AJ112" s="277"/>
    </row>
    <row r="113" spans="33:36" x14ac:dyDescent="0.2">
      <c r="AG113" s="275"/>
      <c r="AI113" s="276"/>
      <c r="AJ113" s="277"/>
    </row>
    <row r="114" spans="33:36" x14ac:dyDescent="0.2">
      <c r="AG114" s="275"/>
      <c r="AI114" s="276"/>
      <c r="AJ114" s="277"/>
    </row>
    <row r="115" spans="33:36" x14ac:dyDescent="0.2">
      <c r="AG115" s="275"/>
      <c r="AI115" s="276"/>
      <c r="AJ115" s="277"/>
    </row>
    <row r="116" spans="33:36" x14ac:dyDescent="0.2">
      <c r="AG116" s="275"/>
      <c r="AI116" s="276"/>
      <c r="AJ116" s="277"/>
    </row>
    <row r="117" spans="33:36" x14ac:dyDescent="0.2">
      <c r="AG117" s="275"/>
      <c r="AI117" s="276"/>
      <c r="AJ117" s="277"/>
    </row>
    <row r="118" spans="33:36" x14ac:dyDescent="0.2">
      <c r="AG118" s="275"/>
      <c r="AI118" s="276"/>
      <c r="AJ118" s="277"/>
    </row>
    <row r="119" spans="33:36" x14ac:dyDescent="0.2">
      <c r="AG119" s="275"/>
      <c r="AI119" s="276"/>
      <c r="AJ119" s="277"/>
    </row>
    <row r="120" spans="33:36" x14ac:dyDescent="0.2">
      <c r="AG120" s="275"/>
      <c r="AI120" s="276"/>
      <c r="AJ120" s="277"/>
    </row>
    <row r="121" spans="33:36" x14ac:dyDescent="0.2">
      <c r="AG121" s="275"/>
      <c r="AI121" s="276"/>
      <c r="AJ121" s="277"/>
    </row>
    <row r="122" spans="33:36" x14ac:dyDescent="0.2">
      <c r="AG122" s="275"/>
      <c r="AI122" s="276"/>
      <c r="AJ122" s="277"/>
    </row>
    <row r="123" spans="33:36" x14ac:dyDescent="0.2">
      <c r="AG123" s="275"/>
      <c r="AI123" s="276"/>
      <c r="AJ123" s="277"/>
    </row>
    <row r="124" spans="33:36" x14ac:dyDescent="0.2">
      <c r="AG124" s="275"/>
      <c r="AI124" s="276"/>
      <c r="AJ124" s="277"/>
    </row>
    <row r="125" spans="33:36" x14ac:dyDescent="0.2">
      <c r="AG125" s="275"/>
      <c r="AI125" s="276"/>
      <c r="AJ125" s="277"/>
    </row>
    <row r="126" spans="33:36" x14ac:dyDescent="0.2">
      <c r="AG126" s="275"/>
      <c r="AI126" s="276"/>
      <c r="AJ126" s="277"/>
    </row>
    <row r="127" spans="33:36" x14ac:dyDescent="0.2">
      <c r="AG127" s="275"/>
      <c r="AI127" s="276"/>
      <c r="AJ127" s="277"/>
    </row>
    <row r="128" spans="33:36" x14ac:dyDescent="0.2">
      <c r="AG128" s="275"/>
      <c r="AI128" s="276"/>
      <c r="AJ128" s="277"/>
    </row>
    <row r="129" spans="33:36" x14ac:dyDescent="0.2">
      <c r="AG129" s="275"/>
      <c r="AI129" s="276"/>
      <c r="AJ129" s="277"/>
    </row>
    <row r="130" spans="33:36" x14ac:dyDescent="0.2">
      <c r="AG130" s="275"/>
      <c r="AI130" s="276"/>
      <c r="AJ130" s="277"/>
    </row>
    <row r="131" spans="33:36" x14ac:dyDescent="0.2">
      <c r="AG131" s="275"/>
      <c r="AI131" s="276"/>
      <c r="AJ131" s="277"/>
    </row>
    <row r="132" spans="33:36" x14ac:dyDescent="0.2">
      <c r="AG132" s="275"/>
      <c r="AI132" s="276"/>
      <c r="AJ132" s="277"/>
    </row>
    <row r="133" spans="33:36" x14ac:dyDescent="0.2">
      <c r="AG133" s="275"/>
      <c r="AI133" s="276"/>
      <c r="AJ133" s="277"/>
    </row>
    <row r="134" spans="33:36" x14ac:dyDescent="0.2">
      <c r="AG134" s="275"/>
      <c r="AI134" s="276"/>
      <c r="AJ134" s="277"/>
    </row>
    <row r="135" spans="33:36" x14ac:dyDescent="0.2">
      <c r="AG135" s="275"/>
      <c r="AI135" s="276"/>
      <c r="AJ135" s="277"/>
    </row>
    <row r="136" spans="33:36" x14ac:dyDescent="0.2">
      <c r="AG136" s="275"/>
      <c r="AI136" s="276"/>
      <c r="AJ136" s="277"/>
    </row>
    <row r="137" spans="33:36" x14ac:dyDescent="0.2">
      <c r="AG137" s="275"/>
      <c r="AI137" s="276"/>
      <c r="AJ137" s="277"/>
    </row>
    <row r="138" spans="33:36" x14ac:dyDescent="0.2">
      <c r="AG138" s="275"/>
      <c r="AI138" s="276"/>
      <c r="AJ138" s="277"/>
    </row>
    <row r="139" spans="33:36" x14ac:dyDescent="0.2">
      <c r="AG139" s="275"/>
      <c r="AI139" s="276"/>
      <c r="AJ139" s="277"/>
    </row>
    <row r="140" spans="33:36" x14ac:dyDescent="0.2">
      <c r="AG140" s="275"/>
      <c r="AI140" s="276"/>
      <c r="AJ140" s="277"/>
    </row>
    <row r="141" spans="33:36" x14ac:dyDescent="0.2">
      <c r="AG141" s="275"/>
      <c r="AI141" s="276"/>
      <c r="AJ141" s="277"/>
    </row>
    <row r="142" spans="33:36" x14ac:dyDescent="0.2">
      <c r="AG142" s="275"/>
      <c r="AI142" s="276"/>
      <c r="AJ142" s="277"/>
    </row>
    <row r="143" spans="33:36" x14ac:dyDescent="0.2">
      <c r="AG143" s="275"/>
      <c r="AI143" s="276"/>
      <c r="AJ143" s="277"/>
    </row>
    <row r="144" spans="33:36" x14ac:dyDescent="0.2">
      <c r="AG144" s="275"/>
      <c r="AI144" s="276"/>
      <c r="AJ144" s="277"/>
    </row>
    <row r="145" spans="33:36" x14ac:dyDescent="0.2">
      <c r="AG145" s="275"/>
      <c r="AI145" s="276"/>
      <c r="AJ145" s="277"/>
    </row>
    <row r="146" spans="33:36" x14ac:dyDescent="0.2">
      <c r="AG146" s="275"/>
      <c r="AI146" s="276"/>
      <c r="AJ146" s="277"/>
    </row>
    <row r="147" spans="33:36" x14ac:dyDescent="0.2">
      <c r="AG147" s="275"/>
      <c r="AI147" s="276"/>
      <c r="AJ147" s="277"/>
    </row>
    <row r="148" spans="33:36" x14ac:dyDescent="0.2">
      <c r="AG148" s="275"/>
      <c r="AI148" s="276"/>
      <c r="AJ148" s="277"/>
    </row>
    <row r="149" spans="33:36" x14ac:dyDescent="0.2">
      <c r="AG149" s="275"/>
      <c r="AI149" s="276"/>
      <c r="AJ149" s="277"/>
    </row>
    <row r="150" spans="33:36" x14ac:dyDescent="0.2">
      <c r="AG150" s="275"/>
      <c r="AI150" s="276"/>
      <c r="AJ150" s="277"/>
    </row>
    <row r="151" spans="33:36" x14ac:dyDescent="0.2">
      <c r="AG151" s="275"/>
      <c r="AI151" s="276"/>
      <c r="AJ151" s="277"/>
    </row>
  </sheetData>
  <autoFilter ref="A1:AK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topLeftCell="U1" zoomScale="60" zoomScaleNormal="60" workbookViewId="0">
      <selection activeCell="Y1" sqref="A1:Y1048576"/>
    </sheetView>
  </sheetViews>
  <sheetFormatPr defaultColWidth="29" defaultRowHeight="14.25" x14ac:dyDescent="0.2"/>
  <cols>
    <col min="1" max="1" width="29" style="253"/>
    <col min="2" max="4" width="29" style="90"/>
    <col min="5" max="6" width="29" style="253"/>
    <col min="7" max="10" width="29" style="233"/>
    <col min="11" max="14" width="29" style="253"/>
    <col min="15" max="19" width="29" style="74"/>
    <col min="20" max="25" width="29" style="91"/>
    <col min="26" max="16384" width="29" style="253"/>
  </cols>
  <sheetData>
    <row r="1" spans="1:25" x14ac:dyDescent="0.2">
      <c r="A1" s="253" t="s">
        <v>2457</v>
      </c>
      <c r="B1" s="90" t="s">
        <v>2458</v>
      </c>
      <c r="C1" s="90" t="s">
        <v>2459</v>
      </c>
      <c r="D1" s="90" t="s">
        <v>2460</v>
      </c>
      <c r="E1" s="253" t="s">
        <v>2461</v>
      </c>
      <c r="F1" s="253" t="s">
        <v>2462</v>
      </c>
      <c r="G1" s="233" t="s">
        <v>2464</v>
      </c>
      <c r="H1" s="233" t="s">
        <v>2465</v>
      </c>
      <c r="I1" s="233" t="s">
        <v>2466</v>
      </c>
      <c r="J1" s="233" t="s">
        <v>2467</v>
      </c>
      <c r="K1" s="253" t="s">
        <v>2468</v>
      </c>
      <c r="L1" s="253" t="s">
        <v>2469</v>
      </c>
      <c r="M1" s="253" t="s">
        <v>2470</v>
      </c>
      <c r="N1" s="253" t="s">
        <v>2471</v>
      </c>
      <c r="O1" s="74" t="s">
        <v>2472</v>
      </c>
      <c r="P1" s="74" t="s">
        <v>2473</v>
      </c>
      <c r="Q1" s="74" t="s">
        <v>2474</v>
      </c>
      <c r="R1" s="74" t="s">
        <v>2476</v>
      </c>
      <c r="S1" s="74" t="s">
        <v>2477</v>
      </c>
      <c r="T1" s="91" t="s">
        <v>2478</v>
      </c>
      <c r="U1" s="91" t="s">
        <v>2479</v>
      </c>
      <c r="V1" s="91" t="s">
        <v>2480</v>
      </c>
      <c r="W1" s="91" t="s">
        <v>2481</v>
      </c>
      <c r="X1" s="91" t="s">
        <v>2482</v>
      </c>
      <c r="Y1" s="91" t="s">
        <v>2483</v>
      </c>
    </row>
    <row r="2" spans="1:25" x14ac:dyDescent="0.2">
      <c r="A2" s="253" t="s">
        <v>2484</v>
      </c>
      <c r="B2" s="90" t="s">
        <v>2485</v>
      </c>
      <c r="C2" s="90" t="s">
        <v>2486</v>
      </c>
      <c r="D2" s="90" t="s">
        <v>2487</v>
      </c>
      <c r="E2" s="253" t="s">
        <v>2488</v>
      </c>
      <c r="F2" s="253" t="s">
        <v>2489</v>
      </c>
      <c r="G2" s="233" t="s">
        <v>2491</v>
      </c>
      <c r="H2" s="233" t="s">
        <v>2492</v>
      </c>
      <c r="I2" s="233" t="s">
        <v>2493</v>
      </c>
      <c r="J2" s="233" t="s">
        <v>2494</v>
      </c>
      <c r="K2" s="253" t="s">
        <v>2495</v>
      </c>
      <c r="L2" s="253" t="s">
        <v>2496</v>
      </c>
      <c r="M2" s="253" t="s">
        <v>2497</v>
      </c>
      <c r="N2" s="253" t="s">
        <v>2498</v>
      </c>
      <c r="O2" s="74" t="s">
        <v>2499</v>
      </c>
      <c r="P2" s="74" t="s">
        <v>2500</v>
      </c>
      <c r="Q2" s="74" t="s">
        <v>2501</v>
      </c>
      <c r="R2" s="74" t="s">
        <v>2503</v>
      </c>
      <c r="S2" s="74" t="s">
        <v>2504</v>
      </c>
      <c r="T2" s="91" t="s">
        <v>2505</v>
      </c>
      <c r="U2" s="91" t="s">
        <v>2506</v>
      </c>
      <c r="V2" s="91" t="s">
        <v>2507</v>
      </c>
      <c r="W2" s="91" t="s">
        <v>2508</v>
      </c>
      <c r="X2" s="91" t="s">
        <v>2509</v>
      </c>
      <c r="Y2" s="91" t="s">
        <v>2510</v>
      </c>
    </row>
    <row r="3" spans="1:25" x14ac:dyDescent="0.2">
      <c r="A3" s="253" t="s">
        <v>2511</v>
      </c>
      <c r="B3" s="90">
        <v>44339937.619999997</v>
      </c>
      <c r="C3" s="90">
        <v>848468.73</v>
      </c>
      <c r="D3" s="90">
        <v>4571614.8449999997</v>
      </c>
      <c r="E3" s="253">
        <v>49491851.75</v>
      </c>
      <c r="F3" s="253">
        <v>38028982.439999998</v>
      </c>
      <c r="G3" s="233">
        <v>900</v>
      </c>
      <c r="H3" s="233">
        <v>2151514.7400000002</v>
      </c>
      <c r="I3" s="233">
        <v>67440</v>
      </c>
      <c r="J3" s="233">
        <v>1100.01</v>
      </c>
      <c r="K3" s="253">
        <v>255150</v>
      </c>
      <c r="L3" s="253">
        <v>-450851.04</v>
      </c>
      <c r="M3" s="253">
        <v>-60991395.299999997</v>
      </c>
      <c r="N3" s="253">
        <v>189694652.86000001</v>
      </c>
      <c r="O3" s="74">
        <v>72844880.120000005</v>
      </c>
      <c r="P3" s="74">
        <v>7912533</v>
      </c>
      <c r="Q3" s="74">
        <v>57172.19</v>
      </c>
      <c r="R3" s="74">
        <v>72102198.400000006</v>
      </c>
      <c r="S3" s="74">
        <v>3975223.51</v>
      </c>
      <c r="T3" s="91">
        <v>100690592.98</v>
      </c>
      <c r="U3" s="91">
        <v>13690</v>
      </c>
      <c r="V3" s="91">
        <v>1860</v>
      </c>
      <c r="W3" s="91">
        <v>31283631.055</v>
      </c>
      <c r="X3" s="91">
        <v>10241214.710000001</v>
      </c>
      <c r="Y3" s="91">
        <v>222121</v>
      </c>
    </row>
    <row r="4" spans="1:25" x14ac:dyDescent="0.2">
      <c r="A4" s="253" t="s">
        <v>2515</v>
      </c>
      <c r="B4" s="90">
        <v>680568.5</v>
      </c>
      <c r="C4" s="90">
        <v>10150</v>
      </c>
      <c r="D4" s="90">
        <v>26417.42</v>
      </c>
      <c r="E4" s="253">
        <v>1660889.03</v>
      </c>
      <c r="F4" s="253">
        <v>220225.42</v>
      </c>
      <c r="H4" s="233">
        <v>18500</v>
      </c>
      <c r="M4" s="253">
        <v>2402114.7799999998</v>
      </c>
      <c r="N4" s="253">
        <v>198336.84</v>
      </c>
      <c r="O4" s="74">
        <v>722543.21</v>
      </c>
      <c r="P4" s="74">
        <v>120400</v>
      </c>
      <c r="Q4" s="74">
        <v>841.29</v>
      </c>
      <c r="R4" s="74">
        <v>620680</v>
      </c>
      <c r="S4" s="74">
        <v>425621</v>
      </c>
      <c r="T4" s="91">
        <v>942250</v>
      </c>
      <c r="W4" s="91">
        <v>411842.82</v>
      </c>
      <c r="X4" s="91">
        <v>121970.93</v>
      </c>
    </row>
    <row r="5" spans="1:25" x14ac:dyDescent="0.2">
      <c r="A5" s="253" t="s">
        <v>2516</v>
      </c>
      <c r="B5" s="90">
        <v>315790.18</v>
      </c>
      <c r="C5" s="90">
        <v>118227.43</v>
      </c>
      <c r="D5" s="90">
        <v>75684.429999999993</v>
      </c>
      <c r="E5" s="253">
        <v>599268.41</v>
      </c>
      <c r="F5" s="253">
        <v>238492.93</v>
      </c>
      <c r="H5" s="233">
        <v>10350</v>
      </c>
      <c r="M5" s="253">
        <v>-642537.68999999994</v>
      </c>
      <c r="N5" s="253">
        <v>2159407.13</v>
      </c>
      <c r="O5" s="74">
        <v>876125.9</v>
      </c>
      <c r="P5" s="74">
        <v>159700</v>
      </c>
      <c r="Q5" s="74">
        <v>344.34</v>
      </c>
      <c r="R5" s="74">
        <v>815860</v>
      </c>
      <c r="T5" s="91">
        <v>1319379</v>
      </c>
      <c r="W5" s="91">
        <v>477661.77</v>
      </c>
      <c r="X5" s="91">
        <v>107455.53</v>
      </c>
    </row>
    <row r="6" spans="1:25" x14ac:dyDescent="0.2">
      <c r="A6" s="253" t="s">
        <v>2517</v>
      </c>
      <c r="B6" s="90">
        <v>341862.91</v>
      </c>
      <c r="C6" s="90">
        <v>9215.86</v>
      </c>
      <c r="D6" s="90">
        <v>79953.320000000007</v>
      </c>
      <c r="E6" s="253">
        <v>881492.46</v>
      </c>
      <c r="F6" s="253">
        <v>787396.85</v>
      </c>
      <c r="H6" s="233">
        <v>17966.599999999999</v>
      </c>
      <c r="M6" s="253">
        <v>-805388.51</v>
      </c>
      <c r="N6" s="253">
        <v>3104237.14</v>
      </c>
      <c r="O6" s="74">
        <v>949598.73</v>
      </c>
      <c r="Q6" s="74">
        <v>508.67</v>
      </c>
      <c r="R6" s="74">
        <v>1140950</v>
      </c>
      <c r="T6" s="91">
        <v>1540242</v>
      </c>
      <c r="W6" s="91">
        <v>298541.59999999998</v>
      </c>
      <c r="X6" s="91">
        <v>100555.63</v>
      </c>
      <c r="Y6" s="91">
        <v>150</v>
      </c>
    </row>
    <row r="7" spans="1:25" x14ac:dyDescent="0.2">
      <c r="A7" s="253" t="s">
        <v>2518</v>
      </c>
      <c r="B7" s="90">
        <v>810970.57</v>
      </c>
      <c r="C7" s="90">
        <v>46782.41</v>
      </c>
      <c r="D7" s="90">
        <v>77169.86</v>
      </c>
      <c r="E7" s="253">
        <v>124036.68</v>
      </c>
      <c r="F7" s="253">
        <v>140306.22</v>
      </c>
      <c r="H7" s="233">
        <v>48150</v>
      </c>
      <c r="M7" s="253">
        <v>-557178.21</v>
      </c>
      <c r="N7" s="253">
        <v>1481598.18</v>
      </c>
      <c r="O7" s="74">
        <v>770981.23</v>
      </c>
      <c r="P7" s="74">
        <v>878255</v>
      </c>
      <c r="Q7" s="74">
        <v>840.51</v>
      </c>
      <c r="R7" s="74">
        <v>1140180</v>
      </c>
      <c r="S7" s="74">
        <v>379066</v>
      </c>
      <c r="T7" s="91">
        <v>1851137</v>
      </c>
      <c r="W7" s="91">
        <v>865420.92</v>
      </c>
      <c r="X7" s="91">
        <v>107332.05</v>
      </c>
    </row>
    <row r="8" spans="1:25" x14ac:dyDescent="0.2">
      <c r="A8" s="253" t="s">
        <v>2519</v>
      </c>
      <c r="B8" s="90">
        <v>634440.69999999995</v>
      </c>
      <c r="C8" s="90">
        <v>9900</v>
      </c>
      <c r="D8" s="90">
        <v>31105.279999999999</v>
      </c>
      <c r="E8" s="253">
        <v>34237.379999999997</v>
      </c>
      <c r="F8" s="253">
        <v>822701.01</v>
      </c>
      <c r="H8" s="233">
        <v>28470</v>
      </c>
      <c r="M8" s="253">
        <v>-1938847.85</v>
      </c>
      <c r="N8" s="253">
        <v>3577514.61</v>
      </c>
      <c r="O8" s="74">
        <v>988654.02</v>
      </c>
      <c r="Q8" s="74">
        <v>971.92</v>
      </c>
      <c r="R8" s="74">
        <v>760450</v>
      </c>
      <c r="S8" s="74">
        <v>167220</v>
      </c>
      <c r="T8" s="91">
        <v>1368820</v>
      </c>
      <c r="W8" s="91">
        <v>538629.22</v>
      </c>
      <c r="X8" s="91">
        <v>55032.11</v>
      </c>
    </row>
    <row r="9" spans="1:25" x14ac:dyDescent="0.2">
      <c r="A9" s="253" t="s">
        <v>2520</v>
      </c>
      <c r="B9" s="90">
        <v>332734.86</v>
      </c>
      <c r="C9" s="90">
        <v>408.5</v>
      </c>
      <c r="D9" s="90">
        <v>71973.55</v>
      </c>
      <c r="E9" s="253">
        <v>379679.66</v>
      </c>
      <c r="F9" s="253">
        <v>213905.21</v>
      </c>
      <c r="H9" s="233">
        <v>15756.5</v>
      </c>
      <c r="M9" s="253">
        <v>941023.64</v>
      </c>
      <c r="N9" s="253">
        <v>80851.62</v>
      </c>
      <c r="O9" s="74">
        <v>395102.21</v>
      </c>
      <c r="Q9" s="74">
        <v>396.65</v>
      </c>
      <c r="R9" s="74">
        <v>783230</v>
      </c>
      <c r="T9" s="91">
        <v>886121</v>
      </c>
      <c r="W9" s="91">
        <v>246504.98</v>
      </c>
      <c r="X9" s="91">
        <v>72438.86</v>
      </c>
    </row>
    <row r="10" spans="1:25" x14ac:dyDescent="0.2">
      <c r="A10" s="253" t="s">
        <v>2521</v>
      </c>
      <c r="B10" s="90">
        <v>959301.07</v>
      </c>
      <c r="C10" s="90">
        <v>737.02</v>
      </c>
      <c r="D10" s="90">
        <v>99139.1</v>
      </c>
      <c r="E10" s="253">
        <v>985136.25</v>
      </c>
      <c r="F10" s="253">
        <v>1744621.05</v>
      </c>
      <c r="H10" s="233">
        <v>23700</v>
      </c>
      <c r="M10" s="253">
        <v>962353.97</v>
      </c>
      <c r="N10" s="253">
        <v>2359303.7200000002</v>
      </c>
      <c r="O10" s="74">
        <v>968489.74</v>
      </c>
      <c r="P10" s="74">
        <v>621250</v>
      </c>
      <c r="Q10" s="74">
        <v>966.88</v>
      </c>
      <c r="R10" s="74">
        <v>921700</v>
      </c>
      <c r="S10" s="74">
        <v>96510</v>
      </c>
      <c r="T10" s="91">
        <v>1400570</v>
      </c>
      <c r="V10" s="91">
        <v>1860</v>
      </c>
      <c r="W10" s="91">
        <v>475898</v>
      </c>
      <c r="X10" s="91">
        <v>222027.82</v>
      </c>
    </row>
    <row r="11" spans="1:25" x14ac:dyDescent="0.2">
      <c r="A11" s="253" t="s">
        <v>2522</v>
      </c>
      <c r="B11" s="90">
        <v>117558.21</v>
      </c>
      <c r="C11" s="90">
        <v>28385.91</v>
      </c>
      <c r="D11" s="90">
        <v>47797.65</v>
      </c>
      <c r="E11" s="253">
        <v>763460.5</v>
      </c>
      <c r="F11" s="253">
        <v>157870.46</v>
      </c>
      <c r="M11" s="253">
        <v>-937709.78</v>
      </c>
      <c r="N11" s="253">
        <v>2243800.1</v>
      </c>
      <c r="O11" s="74">
        <v>478908.03</v>
      </c>
      <c r="Q11" s="74">
        <v>189.19</v>
      </c>
      <c r="R11" s="74">
        <v>421450</v>
      </c>
      <c r="T11" s="91">
        <v>756246</v>
      </c>
      <c r="W11" s="91">
        <v>201603.52</v>
      </c>
      <c r="X11" s="91">
        <v>113816.29</v>
      </c>
    </row>
    <row r="12" spans="1:25" x14ac:dyDescent="0.2">
      <c r="A12" s="253" t="s">
        <v>2523</v>
      </c>
      <c r="B12" s="90">
        <v>720510.22</v>
      </c>
      <c r="C12" s="90">
        <v>15128.56</v>
      </c>
      <c r="D12" s="90">
        <v>84473.69</v>
      </c>
      <c r="E12" s="253">
        <v>112473.35</v>
      </c>
      <c r="F12" s="253">
        <v>139003.76</v>
      </c>
      <c r="H12" s="233">
        <v>13050</v>
      </c>
      <c r="M12" s="253">
        <v>-1321453.06</v>
      </c>
      <c r="N12" s="253">
        <v>2541297.98</v>
      </c>
      <c r="O12" s="74">
        <v>544148.88</v>
      </c>
      <c r="Q12" s="74">
        <v>1281.42</v>
      </c>
      <c r="R12" s="74">
        <v>789320</v>
      </c>
      <c r="S12" s="74">
        <v>213866</v>
      </c>
      <c r="T12" s="91">
        <v>1210230</v>
      </c>
      <c r="W12" s="91">
        <v>357602.21</v>
      </c>
      <c r="X12" s="91">
        <v>99179.43</v>
      </c>
    </row>
    <row r="13" spans="1:25" x14ac:dyDescent="0.2">
      <c r="A13" s="253" t="s">
        <v>2524</v>
      </c>
      <c r="B13" s="90">
        <v>516965.23</v>
      </c>
      <c r="C13" s="90">
        <v>12124.44</v>
      </c>
      <c r="D13" s="90">
        <v>61340.45</v>
      </c>
      <c r="E13" s="253">
        <v>1929938.69</v>
      </c>
      <c r="F13" s="253">
        <v>225172.14</v>
      </c>
      <c r="H13" s="233">
        <v>67094.28</v>
      </c>
      <c r="M13" s="253">
        <v>448536.59</v>
      </c>
      <c r="N13" s="253">
        <v>2357450.56</v>
      </c>
      <c r="O13" s="74">
        <v>441332.22</v>
      </c>
      <c r="P13" s="74">
        <v>80000</v>
      </c>
      <c r="Q13" s="74">
        <v>856.38</v>
      </c>
      <c r="R13" s="74">
        <v>274280</v>
      </c>
      <c r="T13" s="91">
        <v>386280</v>
      </c>
      <c r="W13" s="91">
        <v>329440.61</v>
      </c>
      <c r="X13" s="91">
        <v>96874.47</v>
      </c>
    </row>
    <row r="14" spans="1:25" x14ac:dyDescent="0.2">
      <c r="A14" s="253" t="s">
        <v>2525</v>
      </c>
      <c r="B14" s="90">
        <v>423215.8</v>
      </c>
      <c r="C14" s="90">
        <v>9511.48</v>
      </c>
      <c r="D14" s="90">
        <v>32205.16</v>
      </c>
      <c r="E14" s="253">
        <v>988797.53</v>
      </c>
      <c r="F14" s="253">
        <v>634424.65</v>
      </c>
      <c r="H14" s="233">
        <v>9600</v>
      </c>
      <c r="M14" s="253">
        <v>-1273945.6299999999</v>
      </c>
      <c r="N14" s="253">
        <v>3416597.09</v>
      </c>
      <c r="O14" s="74">
        <v>668197.96</v>
      </c>
      <c r="P14" s="74">
        <v>80000</v>
      </c>
      <c r="Q14" s="74">
        <v>534.59</v>
      </c>
      <c r="R14" s="74">
        <v>548070</v>
      </c>
      <c r="T14" s="91">
        <v>875460</v>
      </c>
      <c r="W14" s="91">
        <v>238228.31</v>
      </c>
      <c r="X14" s="91">
        <v>191411.08</v>
      </c>
    </row>
    <row r="15" spans="1:25" x14ac:dyDescent="0.2">
      <c r="A15" s="253" t="s">
        <v>2526</v>
      </c>
      <c r="B15" s="90">
        <v>743663.51</v>
      </c>
      <c r="C15" s="90">
        <v>33990</v>
      </c>
      <c r="D15" s="90">
        <v>30962.09</v>
      </c>
      <c r="E15" s="253">
        <v>2147978.59</v>
      </c>
      <c r="F15" s="253">
        <v>318335.31</v>
      </c>
      <c r="H15" s="233">
        <v>27423.05</v>
      </c>
      <c r="M15" s="253">
        <v>259438.22</v>
      </c>
      <c r="N15" s="253">
        <v>3110817.16</v>
      </c>
      <c r="O15" s="74">
        <v>747948.4</v>
      </c>
      <c r="P15" s="74">
        <v>307200</v>
      </c>
      <c r="Q15" s="74">
        <v>1010.8</v>
      </c>
      <c r="R15" s="74">
        <v>775360</v>
      </c>
      <c r="T15" s="91">
        <v>1005310</v>
      </c>
      <c r="W15" s="91">
        <v>349971.17</v>
      </c>
      <c r="X15" s="91">
        <v>425965.96</v>
      </c>
    </row>
    <row r="16" spans="1:25" x14ac:dyDescent="0.2">
      <c r="A16" s="253" t="s">
        <v>2527</v>
      </c>
      <c r="B16" s="90">
        <v>337733.09</v>
      </c>
      <c r="C16" s="90">
        <v>6092.03</v>
      </c>
      <c r="D16" s="90">
        <v>40014.81</v>
      </c>
      <c r="E16" s="253">
        <v>1463300.46</v>
      </c>
      <c r="F16" s="253">
        <v>761129.53</v>
      </c>
      <c r="H16" s="233">
        <v>20820</v>
      </c>
      <c r="M16" s="253">
        <v>-1656150.79</v>
      </c>
      <c r="N16" s="253">
        <v>4381554.71</v>
      </c>
      <c r="O16" s="74">
        <v>1075008</v>
      </c>
      <c r="P16" s="74">
        <v>155400</v>
      </c>
      <c r="Q16" s="74">
        <v>201.63</v>
      </c>
      <c r="R16" s="74">
        <v>744140</v>
      </c>
      <c r="T16" s="91">
        <v>1271848</v>
      </c>
      <c r="W16" s="91">
        <v>632719.37</v>
      </c>
      <c r="X16" s="91">
        <v>136452.26</v>
      </c>
    </row>
    <row r="17" spans="1:24" x14ac:dyDescent="0.2">
      <c r="A17" s="253" t="s">
        <v>2528</v>
      </c>
      <c r="B17" s="90">
        <v>698372.14</v>
      </c>
      <c r="C17" s="90">
        <v>1595</v>
      </c>
      <c r="D17" s="90">
        <v>38783.620000000003</v>
      </c>
      <c r="E17" s="253">
        <v>221974.3</v>
      </c>
      <c r="F17" s="253">
        <v>45869.18</v>
      </c>
      <c r="H17" s="233">
        <v>36000</v>
      </c>
      <c r="M17" s="253">
        <v>-1650448.11</v>
      </c>
      <c r="N17" s="253">
        <v>2824820.87</v>
      </c>
      <c r="O17" s="74">
        <v>733218.57</v>
      </c>
      <c r="P17" s="74">
        <v>109080</v>
      </c>
      <c r="Q17" s="74">
        <v>1290.3800000000001</v>
      </c>
      <c r="R17" s="74">
        <v>835790</v>
      </c>
      <c r="S17" s="74">
        <v>22000</v>
      </c>
      <c r="T17" s="91">
        <v>1325730</v>
      </c>
      <c r="W17" s="91">
        <v>358215.56</v>
      </c>
      <c r="X17" s="91">
        <v>98362.91</v>
      </c>
    </row>
    <row r="18" spans="1:24" x14ac:dyDescent="0.2">
      <c r="A18" s="253" t="s">
        <v>2529</v>
      </c>
      <c r="B18" s="90">
        <v>895625.22</v>
      </c>
      <c r="C18" s="90">
        <v>6459.62</v>
      </c>
      <c r="D18" s="90">
        <v>70984.41</v>
      </c>
      <c r="E18" s="253">
        <v>151858.59</v>
      </c>
      <c r="F18" s="253">
        <v>286532.7</v>
      </c>
      <c r="H18" s="233">
        <v>14400</v>
      </c>
      <c r="M18" s="253">
        <v>-963353.23</v>
      </c>
      <c r="N18" s="253">
        <v>2287611.84</v>
      </c>
      <c r="O18" s="74">
        <v>1130869.25</v>
      </c>
      <c r="P18" s="74">
        <v>169810</v>
      </c>
      <c r="Q18" s="74">
        <v>1110.3800000000001</v>
      </c>
      <c r="R18" s="74">
        <v>1017160</v>
      </c>
      <c r="T18" s="91">
        <v>1550641</v>
      </c>
      <c r="W18" s="91">
        <v>495169.27</v>
      </c>
      <c r="X18" s="91">
        <v>72754.429999999993</v>
      </c>
    </row>
    <row r="19" spans="1:24" x14ac:dyDescent="0.2">
      <c r="A19" s="253" t="s">
        <v>2530</v>
      </c>
      <c r="B19" s="90">
        <v>397075.07</v>
      </c>
      <c r="C19" s="90">
        <v>9849.6</v>
      </c>
      <c r="D19" s="90">
        <v>37187.089999999997</v>
      </c>
      <c r="E19" s="253">
        <v>-18142.830000000002</v>
      </c>
      <c r="F19" s="253">
        <v>58411.13</v>
      </c>
      <c r="H19" s="233">
        <v>8701</v>
      </c>
      <c r="M19" s="253">
        <v>-2056242.82</v>
      </c>
      <c r="N19" s="253">
        <v>2658489.6</v>
      </c>
      <c r="O19" s="74">
        <v>846580.1</v>
      </c>
      <c r="P19" s="74">
        <v>43150</v>
      </c>
      <c r="Q19" s="74">
        <v>661.05</v>
      </c>
      <c r="R19" s="74">
        <v>1047190</v>
      </c>
      <c r="T19" s="91">
        <v>1524868</v>
      </c>
      <c r="W19" s="91">
        <v>347640.26</v>
      </c>
      <c r="X19" s="91">
        <v>87725.61</v>
      </c>
    </row>
    <row r="20" spans="1:24" x14ac:dyDescent="0.2">
      <c r="A20" s="253" t="s">
        <v>2531</v>
      </c>
      <c r="B20" s="90">
        <v>671470.09</v>
      </c>
      <c r="C20" s="90">
        <v>14967.67</v>
      </c>
      <c r="D20" s="90">
        <v>60391.11</v>
      </c>
      <c r="E20" s="253">
        <v>4303718.3499999996</v>
      </c>
      <c r="F20" s="253">
        <v>128048.43</v>
      </c>
      <c r="H20" s="233">
        <v>33072.120000000003</v>
      </c>
      <c r="M20" s="253">
        <v>4526352.97</v>
      </c>
      <c r="N20" s="253">
        <v>712043.8</v>
      </c>
      <c r="O20" s="74">
        <v>487733.99</v>
      </c>
      <c r="Q20" s="74">
        <v>1323.82</v>
      </c>
      <c r="R20" s="74">
        <v>1001530</v>
      </c>
      <c r="T20" s="91">
        <v>1116985</v>
      </c>
      <c r="W20" s="91">
        <v>208337.97</v>
      </c>
      <c r="X20" s="91">
        <v>115877.08</v>
      </c>
    </row>
    <row r="21" spans="1:24" x14ac:dyDescent="0.2">
      <c r="A21" s="253" t="s">
        <v>2532</v>
      </c>
      <c r="B21" s="90">
        <v>377767.1</v>
      </c>
      <c r="C21" s="90">
        <v>2207.3000000000002</v>
      </c>
      <c r="D21" s="90">
        <v>92368.8</v>
      </c>
      <c r="E21" s="253">
        <v>209121.26</v>
      </c>
      <c r="F21" s="253">
        <v>699206.51</v>
      </c>
      <c r="H21" s="233">
        <v>11656.3</v>
      </c>
      <c r="M21" s="253">
        <v>-2548051.42</v>
      </c>
      <c r="N21" s="253">
        <v>4272663.5999999996</v>
      </c>
      <c r="O21" s="74">
        <v>699096.68</v>
      </c>
      <c r="Q21" s="74">
        <v>532.74</v>
      </c>
      <c r="R21" s="74">
        <v>550470</v>
      </c>
      <c r="T21" s="91">
        <v>966080</v>
      </c>
      <c r="W21" s="91">
        <v>302012.74</v>
      </c>
      <c r="X21" s="91">
        <v>200943.19</v>
      </c>
    </row>
    <row r="22" spans="1:24" x14ac:dyDescent="0.2">
      <c r="A22" s="253" t="s">
        <v>2533</v>
      </c>
      <c r="B22" s="90">
        <v>489157.56</v>
      </c>
      <c r="C22" s="90">
        <v>19740.5</v>
      </c>
      <c r="D22" s="90">
        <v>20140.41</v>
      </c>
      <c r="E22" s="253">
        <v>1283947.29</v>
      </c>
      <c r="F22" s="253">
        <v>111544.72</v>
      </c>
      <c r="H22" s="233">
        <v>29791.63</v>
      </c>
      <c r="M22" s="253">
        <v>-7974.68</v>
      </c>
      <c r="N22" s="253">
        <v>2054348.01</v>
      </c>
      <c r="O22" s="74">
        <v>594684.47</v>
      </c>
      <c r="P22" s="74">
        <v>165470</v>
      </c>
      <c r="Q22" s="74">
        <v>389.56</v>
      </c>
      <c r="R22" s="74">
        <v>540990</v>
      </c>
      <c r="T22" s="91">
        <v>871940</v>
      </c>
      <c r="W22" s="91">
        <v>401564.65</v>
      </c>
      <c r="X22" s="91">
        <v>94800.86</v>
      </c>
    </row>
    <row r="23" spans="1:24" x14ac:dyDescent="0.2">
      <c r="A23" s="253" t="s">
        <v>2594</v>
      </c>
      <c r="B23" s="90">
        <v>1196553.3799999999</v>
      </c>
      <c r="C23" s="90">
        <v>21528.5</v>
      </c>
      <c r="D23" s="90">
        <v>39254.17</v>
      </c>
      <c r="E23" s="253">
        <v>20421.7</v>
      </c>
      <c r="F23" s="253">
        <v>127184.84</v>
      </c>
      <c r="H23" s="233">
        <v>16400.650000000001</v>
      </c>
      <c r="M23" s="253">
        <v>-687220.95</v>
      </c>
      <c r="N23" s="253">
        <v>2203520.5099999998</v>
      </c>
      <c r="O23" s="74">
        <v>712039.48</v>
      </c>
      <c r="Q23" s="74">
        <v>1915.05</v>
      </c>
      <c r="R23" s="74">
        <v>564120</v>
      </c>
      <c r="S23" s="74">
        <v>360</v>
      </c>
      <c r="T23" s="91">
        <v>1002460</v>
      </c>
      <c r="W23" s="91">
        <v>295332.90999999997</v>
      </c>
      <c r="X23" s="91">
        <v>43563.24</v>
      </c>
    </row>
    <row r="24" spans="1:24" x14ac:dyDescent="0.2">
      <c r="A24" s="253" t="s">
        <v>2534</v>
      </c>
      <c r="B24" s="90">
        <v>1358556.3</v>
      </c>
      <c r="C24" s="90">
        <v>0</v>
      </c>
      <c r="D24" s="90">
        <v>58823.45</v>
      </c>
      <c r="E24" s="253">
        <v>141899.1</v>
      </c>
      <c r="F24" s="253">
        <v>869146.17</v>
      </c>
      <c r="H24" s="233">
        <v>37618.019999999997</v>
      </c>
      <c r="M24" s="253">
        <v>-498281.94</v>
      </c>
      <c r="N24" s="253">
        <v>2350727.5299999998</v>
      </c>
      <c r="O24" s="74">
        <v>1391447.98</v>
      </c>
      <c r="P24" s="74">
        <v>312175</v>
      </c>
      <c r="Q24" s="74">
        <v>5.78</v>
      </c>
      <c r="R24" s="74">
        <v>959584</v>
      </c>
      <c r="S24" s="74">
        <v>200000</v>
      </c>
      <c r="T24" s="91">
        <v>1383584</v>
      </c>
      <c r="W24" s="91">
        <v>518054.69</v>
      </c>
      <c r="X24" s="91">
        <v>195481.66</v>
      </c>
    </row>
    <row r="25" spans="1:24" x14ac:dyDescent="0.2">
      <c r="A25" s="253" t="s">
        <v>2535</v>
      </c>
      <c r="B25" s="90">
        <v>306366.44</v>
      </c>
      <c r="C25" s="90">
        <v>0</v>
      </c>
      <c r="D25" s="90">
        <v>154750.48000000001</v>
      </c>
      <c r="E25" s="253">
        <v>784105.37</v>
      </c>
      <c r="F25" s="253">
        <v>344961.69</v>
      </c>
      <c r="H25" s="233">
        <v>20410.25</v>
      </c>
      <c r="M25" s="253">
        <v>-1902313.1</v>
      </c>
      <c r="N25" s="253">
        <v>3163898.35</v>
      </c>
      <c r="O25" s="74">
        <v>1162293.8400000001</v>
      </c>
      <c r="P25" s="74">
        <v>80000</v>
      </c>
      <c r="Q25" s="74">
        <v>242.73</v>
      </c>
      <c r="R25" s="74">
        <v>711200</v>
      </c>
      <c r="T25" s="91">
        <v>1035130</v>
      </c>
      <c r="W25" s="91">
        <v>397180.71</v>
      </c>
      <c r="X25" s="91">
        <v>176367.38</v>
      </c>
    </row>
    <row r="26" spans="1:24" x14ac:dyDescent="0.2">
      <c r="A26" s="253" t="s">
        <v>2536</v>
      </c>
      <c r="B26" s="90">
        <v>1007238.04</v>
      </c>
      <c r="C26" s="90">
        <v>7524</v>
      </c>
      <c r="D26" s="90">
        <v>87163.73</v>
      </c>
      <c r="E26" s="253">
        <v>1207298.5900000001</v>
      </c>
      <c r="F26" s="253">
        <v>3826659.28</v>
      </c>
      <c r="H26" s="233">
        <v>53873.2</v>
      </c>
      <c r="J26" s="233">
        <v>869.56</v>
      </c>
      <c r="N26" s="253">
        <v>2060186.09</v>
      </c>
      <c r="O26" s="74">
        <v>1884732.09</v>
      </c>
      <c r="P26" s="74">
        <v>288100</v>
      </c>
      <c r="Q26" s="74">
        <v>1581.9</v>
      </c>
      <c r="R26" s="74">
        <v>1339598</v>
      </c>
      <c r="T26" s="91">
        <v>1742320</v>
      </c>
      <c r="W26" s="91">
        <v>700103.83</v>
      </c>
      <c r="X26" s="91">
        <v>191712.86</v>
      </c>
    </row>
    <row r="27" spans="1:24" x14ac:dyDescent="0.2">
      <c r="A27" s="253" t="s">
        <v>2537</v>
      </c>
      <c r="B27" s="90">
        <v>641500.43000000005</v>
      </c>
      <c r="C27" s="90">
        <v>0</v>
      </c>
      <c r="D27" s="90">
        <v>40825.699999999997</v>
      </c>
      <c r="E27" s="253">
        <v>667238.35</v>
      </c>
      <c r="F27" s="253">
        <v>561968.92000000004</v>
      </c>
      <c r="H27" s="233">
        <v>32381.84</v>
      </c>
      <c r="M27" s="253">
        <v>232300</v>
      </c>
      <c r="N27" s="253">
        <v>2920599.11</v>
      </c>
      <c r="O27" s="74">
        <v>1037446.8</v>
      </c>
      <c r="P27" s="74">
        <v>90000</v>
      </c>
      <c r="Q27" s="74">
        <v>835.22</v>
      </c>
      <c r="R27" s="74">
        <v>959599.5</v>
      </c>
      <c r="T27" s="91">
        <v>1266853.5</v>
      </c>
      <c r="W27" s="91">
        <v>457275.43</v>
      </c>
      <c r="X27" s="91">
        <v>236548.78</v>
      </c>
    </row>
    <row r="28" spans="1:24" x14ac:dyDescent="0.2">
      <c r="A28" s="253" t="s">
        <v>2538</v>
      </c>
      <c r="B28" s="90">
        <v>573444.96</v>
      </c>
      <c r="C28" s="90">
        <v>569.5</v>
      </c>
      <c r="D28" s="90">
        <v>24672.87</v>
      </c>
      <c r="E28" s="253">
        <v>498119.48</v>
      </c>
      <c r="F28" s="253">
        <v>173470.45</v>
      </c>
      <c r="H28" s="233">
        <v>11731.3</v>
      </c>
      <c r="M28" s="253">
        <v>140750</v>
      </c>
      <c r="N28" s="253">
        <v>1187021.07</v>
      </c>
      <c r="O28" s="74">
        <v>1116357.1100000001</v>
      </c>
      <c r="P28" s="74">
        <v>86000</v>
      </c>
      <c r="Q28" s="74">
        <v>565.29999999999995</v>
      </c>
      <c r="R28" s="74">
        <v>920010</v>
      </c>
      <c r="T28" s="91">
        <v>1338293.5</v>
      </c>
      <c r="W28" s="91">
        <v>345421.04</v>
      </c>
      <c r="X28" s="91">
        <v>127412.81</v>
      </c>
    </row>
    <row r="29" spans="1:24" x14ac:dyDescent="0.2">
      <c r="A29" s="253" t="s">
        <v>2539</v>
      </c>
      <c r="B29" s="90">
        <v>537010.5</v>
      </c>
      <c r="C29" s="90">
        <v>6710</v>
      </c>
      <c r="D29" s="90">
        <v>24931.81</v>
      </c>
      <c r="E29" s="253">
        <v>556539.57999999996</v>
      </c>
      <c r="F29" s="253">
        <v>276829.65999999997</v>
      </c>
      <c r="H29" s="233">
        <v>28938.3</v>
      </c>
      <c r="M29" s="253">
        <v>173850</v>
      </c>
      <c r="N29" s="253">
        <v>2650223.29</v>
      </c>
      <c r="O29" s="74">
        <v>1064773.2</v>
      </c>
      <c r="P29" s="74">
        <v>166100</v>
      </c>
      <c r="R29" s="74">
        <v>802442</v>
      </c>
      <c r="T29" s="91">
        <v>1068182</v>
      </c>
      <c r="W29" s="91">
        <v>574529.69999999995</v>
      </c>
      <c r="X29" s="91">
        <v>151724.57999999999</v>
      </c>
    </row>
    <row r="30" spans="1:24" x14ac:dyDescent="0.2">
      <c r="A30" s="253" t="s">
        <v>2540</v>
      </c>
      <c r="B30" s="90">
        <v>403278.8</v>
      </c>
      <c r="C30" s="90">
        <v>5148</v>
      </c>
      <c r="D30" s="90">
        <v>99758.02</v>
      </c>
      <c r="E30" s="253">
        <v>1722384.11</v>
      </c>
      <c r="F30" s="253">
        <v>207853.82</v>
      </c>
      <c r="H30" s="233">
        <v>17874.16</v>
      </c>
      <c r="J30" s="233">
        <v>104.28</v>
      </c>
      <c r="M30" s="253">
        <v>110600</v>
      </c>
      <c r="N30" s="253">
        <v>1714501.17</v>
      </c>
      <c r="O30" s="74">
        <v>798548.9</v>
      </c>
      <c r="P30" s="74">
        <v>118500</v>
      </c>
      <c r="Q30" s="74">
        <v>694.1</v>
      </c>
      <c r="R30" s="74">
        <v>500492</v>
      </c>
      <c r="T30" s="91">
        <v>706391.68</v>
      </c>
      <c r="W30" s="91">
        <v>478254.34</v>
      </c>
      <c r="X30" s="91">
        <v>187034.89</v>
      </c>
    </row>
    <row r="31" spans="1:24" x14ac:dyDescent="0.2">
      <c r="A31" s="253" t="s">
        <v>2541</v>
      </c>
      <c r="B31" s="90">
        <v>274381.57</v>
      </c>
      <c r="C31" s="90">
        <v>0</v>
      </c>
      <c r="D31" s="90">
        <v>85748.02</v>
      </c>
      <c r="E31" s="253">
        <v>745068.53</v>
      </c>
      <c r="F31" s="253">
        <v>1253114.8600000001</v>
      </c>
      <c r="H31" s="233">
        <v>57514.73</v>
      </c>
      <c r="M31" s="253">
        <v>148750</v>
      </c>
      <c r="N31" s="253">
        <v>2482860.59</v>
      </c>
      <c r="O31" s="74">
        <v>872271.46</v>
      </c>
      <c r="R31" s="74">
        <v>780900</v>
      </c>
      <c r="T31" s="91">
        <v>1150760</v>
      </c>
      <c r="W31" s="91">
        <v>695818.01</v>
      </c>
      <c r="X31" s="91">
        <v>187661.04</v>
      </c>
    </row>
    <row r="32" spans="1:24" x14ac:dyDescent="0.2">
      <c r="A32" s="253" t="s">
        <v>2542</v>
      </c>
      <c r="B32" s="90">
        <v>517908.25</v>
      </c>
      <c r="C32" s="90">
        <v>4547</v>
      </c>
      <c r="D32" s="90">
        <v>19982.650000000001</v>
      </c>
      <c r="E32" s="253">
        <v>531218.73</v>
      </c>
      <c r="F32" s="253">
        <v>269757.13</v>
      </c>
      <c r="H32" s="233">
        <v>17400</v>
      </c>
      <c r="M32" s="253">
        <v>-864160.78</v>
      </c>
      <c r="N32" s="253">
        <v>2102364.12</v>
      </c>
      <c r="O32" s="74">
        <v>645280</v>
      </c>
      <c r="P32" s="74">
        <v>104730</v>
      </c>
      <c r="Q32" s="74">
        <v>728.21</v>
      </c>
      <c r="R32" s="74">
        <v>698713.1</v>
      </c>
      <c r="S32" s="74">
        <v>3000</v>
      </c>
      <c r="T32" s="91">
        <v>899179.1</v>
      </c>
      <c r="W32" s="91">
        <v>295324.68</v>
      </c>
      <c r="X32" s="91">
        <v>82857.11</v>
      </c>
    </row>
    <row r="33" spans="1:25" x14ac:dyDescent="0.2">
      <c r="A33" s="253" t="s">
        <v>2543</v>
      </c>
      <c r="B33" s="90">
        <v>382822.38</v>
      </c>
      <c r="C33" s="90">
        <v>0</v>
      </c>
      <c r="D33" s="90">
        <v>49828.49</v>
      </c>
      <c r="E33" s="253">
        <v>605464.34</v>
      </c>
      <c r="F33" s="253">
        <v>554905.55000000005</v>
      </c>
      <c r="H33" s="233">
        <v>39285.24</v>
      </c>
      <c r="J33" s="233">
        <v>0</v>
      </c>
      <c r="M33" s="253">
        <v>535909.46</v>
      </c>
      <c r="N33" s="253">
        <v>923152.19</v>
      </c>
      <c r="O33" s="74">
        <v>1194356.57</v>
      </c>
      <c r="Q33" s="74">
        <v>424.59</v>
      </c>
      <c r="R33" s="74">
        <v>981260</v>
      </c>
      <c r="S33" s="74">
        <v>7750</v>
      </c>
      <c r="T33" s="91">
        <v>1385456</v>
      </c>
      <c r="W33" s="91">
        <v>519484.65</v>
      </c>
      <c r="X33" s="91">
        <v>142376.64000000001</v>
      </c>
    </row>
    <row r="34" spans="1:25" x14ac:dyDescent="0.2">
      <c r="A34" s="253" t="s">
        <v>2544</v>
      </c>
      <c r="B34" s="90">
        <v>866715</v>
      </c>
      <c r="C34" s="90">
        <v>0</v>
      </c>
      <c r="D34" s="90">
        <v>81099.78</v>
      </c>
      <c r="E34" s="253">
        <v>1227640.53</v>
      </c>
      <c r="F34" s="253">
        <v>628653.07999999996</v>
      </c>
      <c r="H34" s="233">
        <v>40681.300000000003</v>
      </c>
      <c r="M34" s="253">
        <v>366128</v>
      </c>
      <c r="N34" s="253">
        <v>2548141.21</v>
      </c>
      <c r="O34" s="74">
        <v>1028362.72</v>
      </c>
      <c r="P34" s="74">
        <v>313960</v>
      </c>
      <c r="Q34" s="74">
        <v>1270.01</v>
      </c>
      <c r="R34" s="74">
        <v>1212050</v>
      </c>
      <c r="T34" s="91">
        <v>1401960</v>
      </c>
      <c r="W34" s="91">
        <v>672271.71</v>
      </c>
      <c r="X34" s="91">
        <v>111801.84</v>
      </c>
    </row>
    <row r="35" spans="1:25" x14ac:dyDescent="0.2">
      <c r="A35" s="253" t="s">
        <v>2597</v>
      </c>
      <c r="B35" s="90">
        <v>529717.77</v>
      </c>
      <c r="C35" s="90">
        <v>0</v>
      </c>
      <c r="D35" s="90">
        <v>79791.19</v>
      </c>
      <c r="E35" s="253">
        <v>382887.62</v>
      </c>
      <c r="F35" s="253">
        <v>472926.55</v>
      </c>
      <c r="H35" s="233">
        <v>24800</v>
      </c>
      <c r="M35" s="253">
        <v>110400</v>
      </c>
      <c r="N35" s="253">
        <v>1650244.41</v>
      </c>
      <c r="O35" s="74">
        <v>892130.65</v>
      </c>
      <c r="P35" s="74">
        <v>117715</v>
      </c>
      <c r="Q35" s="74">
        <v>581.42999999999995</v>
      </c>
      <c r="R35" s="74">
        <v>649814</v>
      </c>
      <c r="T35" s="91">
        <v>838114</v>
      </c>
      <c r="W35" s="91">
        <v>378420.88</v>
      </c>
      <c r="X35" s="91">
        <v>156082.10999999999</v>
      </c>
    </row>
    <row r="36" spans="1:25" x14ac:dyDescent="0.2">
      <c r="A36" s="253" t="s">
        <v>2545</v>
      </c>
      <c r="B36" s="90">
        <v>407440.21</v>
      </c>
      <c r="C36" s="90">
        <v>1805.48</v>
      </c>
      <c r="D36" s="90">
        <v>23161.84</v>
      </c>
      <c r="E36" s="253">
        <v>68823.14</v>
      </c>
      <c r="F36" s="253">
        <v>379942.88</v>
      </c>
      <c r="H36" s="233">
        <v>17918.87</v>
      </c>
      <c r="M36" s="253">
        <v>-1213146.33</v>
      </c>
      <c r="N36" s="253">
        <v>1948644.79</v>
      </c>
      <c r="O36" s="74">
        <v>481769.97</v>
      </c>
      <c r="P36" s="74">
        <v>52000</v>
      </c>
      <c r="Q36" s="74">
        <v>495.31</v>
      </c>
      <c r="R36" s="74">
        <v>701780</v>
      </c>
      <c r="S36" s="74">
        <v>280</v>
      </c>
      <c r="T36" s="91">
        <v>802020</v>
      </c>
      <c r="W36" s="91">
        <v>221076.26</v>
      </c>
      <c r="X36" s="91">
        <v>39643.800000000003</v>
      </c>
    </row>
    <row r="37" spans="1:25" x14ac:dyDescent="0.2">
      <c r="A37" s="253" t="s">
        <v>2546</v>
      </c>
      <c r="B37" s="90">
        <v>626728.80000000005</v>
      </c>
      <c r="C37" s="90">
        <v>7387.6</v>
      </c>
      <c r="D37" s="90">
        <v>41434.14</v>
      </c>
      <c r="E37" s="253">
        <v>-435555.63</v>
      </c>
      <c r="F37" s="253">
        <v>879127.27</v>
      </c>
      <c r="H37" s="233">
        <v>18750</v>
      </c>
      <c r="M37" s="253">
        <v>-1253951.57</v>
      </c>
      <c r="N37" s="253">
        <v>2125603</v>
      </c>
      <c r="O37" s="74">
        <v>953917.42</v>
      </c>
      <c r="P37" s="74">
        <v>54000</v>
      </c>
      <c r="Q37" s="74">
        <v>1515.17</v>
      </c>
      <c r="R37" s="74">
        <v>1286110</v>
      </c>
      <c r="S37" s="74">
        <v>3509</v>
      </c>
      <c r="T37" s="91">
        <v>1594362</v>
      </c>
      <c r="W37" s="91">
        <v>340662.14</v>
      </c>
      <c r="X37" s="91">
        <v>22708.7</v>
      </c>
    </row>
    <row r="38" spans="1:25" x14ac:dyDescent="0.2">
      <c r="A38" s="253" t="s">
        <v>2547</v>
      </c>
      <c r="B38" s="90">
        <v>385128.13</v>
      </c>
      <c r="C38" s="90">
        <v>7073.4</v>
      </c>
      <c r="D38" s="90">
        <v>32593</v>
      </c>
      <c r="E38" s="253">
        <v>131671.23000000001</v>
      </c>
      <c r="F38" s="253">
        <v>321009.09000000003</v>
      </c>
      <c r="H38" s="233">
        <v>26590</v>
      </c>
      <c r="M38" s="253">
        <v>-1111470.77</v>
      </c>
      <c r="N38" s="253">
        <v>1917883.16</v>
      </c>
      <c r="O38" s="74">
        <v>522015.21</v>
      </c>
      <c r="Q38" s="74">
        <v>470.2</v>
      </c>
      <c r="R38" s="74">
        <v>578690</v>
      </c>
      <c r="S38" s="74">
        <v>10667</v>
      </c>
      <c r="T38" s="91">
        <v>775300</v>
      </c>
      <c r="W38" s="91">
        <v>186864.58</v>
      </c>
      <c r="X38" s="91">
        <v>74248.37</v>
      </c>
    </row>
    <row r="39" spans="1:25" x14ac:dyDescent="0.2">
      <c r="A39" s="253" t="s">
        <v>2548</v>
      </c>
      <c r="B39" s="90">
        <v>734697.99</v>
      </c>
      <c r="C39" s="90">
        <v>0</v>
      </c>
      <c r="D39" s="90">
        <v>100799.32</v>
      </c>
      <c r="E39" s="253">
        <v>269247.3</v>
      </c>
      <c r="F39" s="253">
        <v>1146360.72</v>
      </c>
      <c r="J39" s="233">
        <v>0</v>
      </c>
      <c r="M39" s="253">
        <v>-175946.09</v>
      </c>
      <c r="N39" s="253">
        <v>2205072.4900000002</v>
      </c>
      <c r="O39" s="74">
        <v>1108993.8799999999</v>
      </c>
      <c r="Q39" s="74">
        <v>1627.73</v>
      </c>
      <c r="R39" s="74">
        <v>850590</v>
      </c>
      <c r="S39" s="74">
        <v>17500</v>
      </c>
      <c r="T39" s="91">
        <v>1187850</v>
      </c>
      <c r="W39" s="91">
        <v>337298.42</v>
      </c>
      <c r="X39" s="91">
        <v>122501.26</v>
      </c>
      <c r="Y39" s="91">
        <v>600</v>
      </c>
    </row>
    <row r="40" spans="1:25" x14ac:dyDescent="0.2">
      <c r="A40" s="253" t="s">
        <v>2549</v>
      </c>
      <c r="B40" s="90">
        <v>939459.7</v>
      </c>
      <c r="C40" s="90">
        <v>35000</v>
      </c>
      <c r="D40" s="90">
        <v>105604.3</v>
      </c>
      <c r="E40" s="253">
        <v>2201088.06</v>
      </c>
      <c r="F40" s="253">
        <v>732764.52</v>
      </c>
      <c r="H40" s="233">
        <v>45450.01</v>
      </c>
      <c r="M40" s="253">
        <v>1611769.95</v>
      </c>
      <c r="N40" s="253">
        <v>1879861.02</v>
      </c>
      <c r="O40" s="74">
        <v>1285170.25</v>
      </c>
      <c r="P40" s="74">
        <v>290000</v>
      </c>
      <c r="Q40" s="74">
        <v>887.01</v>
      </c>
      <c r="R40" s="74">
        <v>728720</v>
      </c>
      <c r="T40" s="91">
        <v>1257930</v>
      </c>
      <c r="W40" s="91">
        <v>404358.22</v>
      </c>
      <c r="X40" s="91">
        <v>78413.440000000002</v>
      </c>
    </row>
    <row r="41" spans="1:25" x14ac:dyDescent="0.2">
      <c r="A41" s="253" t="s">
        <v>2550</v>
      </c>
      <c r="B41" s="90">
        <v>1203294.08</v>
      </c>
      <c r="C41" s="90">
        <v>6336</v>
      </c>
      <c r="D41" s="90">
        <v>76739.58</v>
      </c>
      <c r="E41" s="253">
        <v>653681.42000000004</v>
      </c>
      <c r="F41" s="253">
        <v>543502.17000000004</v>
      </c>
      <c r="H41" s="233">
        <v>32750</v>
      </c>
      <c r="M41" s="253">
        <v>-1711979.96</v>
      </c>
      <c r="N41" s="253">
        <v>3832429.73</v>
      </c>
      <c r="O41" s="74">
        <v>1097542.8600000001</v>
      </c>
      <c r="P41" s="74">
        <v>260800</v>
      </c>
      <c r="Q41" s="74">
        <v>1450.35</v>
      </c>
      <c r="R41" s="74">
        <v>1348770</v>
      </c>
      <c r="S41" s="74">
        <v>3772.5</v>
      </c>
      <c r="T41" s="91">
        <v>1827347</v>
      </c>
      <c r="W41" s="91">
        <v>344473.46</v>
      </c>
      <c r="X41" s="91">
        <v>120225.77</v>
      </c>
      <c r="Y41" s="91">
        <v>2400</v>
      </c>
    </row>
    <row r="42" spans="1:25" x14ac:dyDescent="0.2">
      <c r="A42" s="253" t="s">
        <v>2551</v>
      </c>
      <c r="B42" s="90">
        <v>481091.71</v>
      </c>
      <c r="C42" s="90">
        <v>31153.02</v>
      </c>
      <c r="D42" s="90">
        <v>50334.3</v>
      </c>
      <c r="E42" s="253">
        <v>197974.61</v>
      </c>
      <c r="F42" s="253">
        <v>1663437.66</v>
      </c>
      <c r="H42" s="233">
        <v>25400</v>
      </c>
      <c r="M42" s="253">
        <v>298327.61</v>
      </c>
      <c r="N42" s="253">
        <v>1975418.72</v>
      </c>
      <c r="O42" s="74">
        <v>826933.87</v>
      </c>
      <c r="P42" s="74">
        <v>69800</v>
      </c>
      <c r="Q42" s="74">
        <v>425.51</v>
      </c>
      <c r="R42" s="74">
        <v>767980</v>
      </c>
      <c r="S42" s="74">
        <v>16272</v>
      </c>
      <c r="T42" s="91">
        <v>1087217</v>
      </c>
      <c r="W42" s="91">
        <v>283347.77</v>
      </c>
      <c r="X42" s="91">
        <v>117351.64</v>
      </c>
    </row>
    <row r="43" spans="1:25" x14ac:dyDescent="0.2">
      <c r="A43" s="253" t="s">
        <v>2552</v>
      </c>
      <c r="B43" s="90">
        <v>475238.67</v>
      </c>
      <c r="C43" s="90">
        <v>2648.7</v>
      </c>
      <c r="D43" s="90">
        <v>27977.66</v>
      </c>
      <c r="E43" s="253">
        <v>118578.73</v>
      </c>
      <c r="F43" s="253">
        <v>141681.10999999999</v>
      </c>
      <c r="H43" s="233">
        <v>17659.3</v>
      </c>
      <c r="M43" s="253">
        <v>-912474.48</v>
      </c>
      <c r="N43" s="253">
        <v>1580455.21</v>
      </c>
      <c r="O43" s="74">
        <v>527331.35</v>
      </c>
      <c r="P43" s="74">
        <v>55140</v>
      </c>
      <c r="Q43" s="74">
        <v>552.15</v>
      </c>
      <c r="R43" s="74">
        <v>665560</v>
      </c>
      <c r="S43" s="74">
        <v>26456</v>
      </c>
      <c r="T43" s="91">
        <v>869470</v>
      </c>
      <c r="W43" s="91">
        <v>178506.16</v>
      </c>
      <c r="X43" s="91">
        <v>74238.5</v>
      </c>
    </row>
    <row r="44" spans="1:25" x14ac:dyDescent="0.2">
      <c r="A44" s="253" t="s">
        <v>2553</v>
      </c>
      <c r="B44" s="90">
        <v>1237265.48</v>
      </c>
      <c r="C44" s="90">
        <v>15832.45</v>
      </c>
      <c r="D44" s="90">
        <v>76735.73</v>
      </c>
      <c r="E44" s="253">
        <v>473703.08</v>
      </c>
      <c r="F44" s="253">
        <v>575798.82999999996</v>
      </c>
      <c r="H44" s="233">
        <v>13250</v>
      </c>
      <c r="M44" s="253">
        <v>-1003216.88</v>
      </c>
      <c r="N44" s="253">
        <v>2583577.5299999998</v>
      </c>
      <c r="O44" s="74">
        <v>868391.47</v>
      </c>
      <c r="P44" s="74">
        <v>669000</v>
      </c>
      <c r="Q44" s="74">
        <v>831.94</v>
      </c>
      <c r="R44" s="74">
        <v>881790</v>
      </c>
      <c r="S44" s="74">
        <v>560</v>
      </c>
      <c r="T44" s="91">
        <v>1147433</v>
      </c>
      <c r="W44" s="91">
        <v>337458.49</v>
      </c>
      <c r="X44" s="91">
        <v>117222</v>
      </c>
    </row>
    <row r="45" spans="1:25" x14ac:dyDescent="0.2">
      <c r="A45" s="253" t="s">
        <v>2554</v>
      </c>
      <c r="B45" s="90">
        <v>418738.76</v>
      </c>
      <c r="C45" s="90">
        <v>3124.75</v>
      </c>
      <c r="D45" s="90">
        <v>31911.13</v>
      </c>
      <c r="E45" s="253">
        <v>243576.89</v>
      </c>
      <c r="F45" s="253">
        <v>653311.46</v>
      </c>
      <c r="M45" s="253">
        <v>-509530.11</v>
      </c>
      <c r="N45" s="253">
        <v>1850667.12</v>
      </c>
      <c r="O45" s="74">
        <v>384630.25</v>
      </c>
      <c r="Q45" s="74">
        <v>97.9</v>
      </c>
      <c r="R45" s="74">
        <v>560420</v>
      </c>
      <c r="T45" s="91">
        <v>670880</v>
      </c>
      <c r="W45" s="91">
        <v>195844.59</v>
      </c>
      <c r="X45" s="91">
        <v>35685.58</v>
      </c>
    </row>
    <row r="46" spans="1:25" x14ac:dyDescent="0.2">
      <c r="A46" s="253" t="s">
        <v>2555</v>
      </c>
      <c r="B46" s="90">
        <v>370647.33</v>
      </c>
      <c r="C46" s="90">
        <v>13434</v>
      </c>
      <c r="D46" s="90">
        <v>66425.259999999995</v>
      </c>
      <c r="E46" s="253">
        <v>305507.98</v>
      </c>
      <c r="F46" s="253">
        <v>470033.95</v>
      </c>
      <c r="M46" s="253">
        <v>-2065072.41</v>
      </c>
      <c r="N46" s="253">
        <v>3139393.79</v>
      </c>
      <c r="O46" s="74">
        <v>1139175.0900000001</v>
      </c>
      <c r="Q46" s="74">
        <v>349.32</v>
      </c>
      <c r="R46" s="74">
        <v>871480</v>
      </c>
      <c r="T46" s="91">
        <v>1364660</v>
      </c>
      <c r="W46" s="91">
        <v>331090.15000000002</v>
      </c>
      <c r="X46" s="91">
        <v>123187.12</v>
      </c>
    </row>
    <row r="47" spans="1:25" x14ac:dyDescent="0.2">
      <c r="A47" s="253" t="s">
        <v>2556</v>
      </c>
      <c r="B47" s="90">
        <v>237592.07</v>
      </c>
      <c r="C47" s="90">
        <v>1059</v>
      </c>
      <c r="D47" s="90">
        <v>62251.57</v>
      </c>
      <c r="E47" s="253">
        <v>201261.9</v>
      </c>
      <c r="F47" s="253">
        <v>850364.26</v>
      </c>
      <c r="M47" s="253">
        <v>-1233203.54</v>
      </c>
      <c r="N47" s="253">
        <v>2592803.14</v>
      </c>
      <c r="O47" s="74">
        <v>554320.67000000004</v>
      </c>
      <c r="Q47" s="74">
        <v>320.01</v>
      </c>
      <c r="R47" s="74">
        <v>878110</v>
      </c>
      <c r="S47" s="74">
        <v>250</v>
      </c>
      <c r="T47" s="91">
        <v>1010900</v>
      </c>
      <c r="W47" s="91">
        <v>252771.39</v>
      </c>
      <c r="X47" s="91">
        <v>111614.09</v>
      </c>
    </row>
    <row r="48" spans="1:25" x14ac:dyDescent="0.2">
      <c r="A48" s="253" t="s">
        <v>2557</v>
      </c>
      <c r="B48" s="90">
        <v>477957.06</v>
      </c>
      <c r="C48" s="90">
        <v>3251.6</v>
      </c>
      <c r="D48" s="90">
        <v>55220.77</v>
      </c>
      <c r="E48" s="253">
        <v>111188.39</v>
      </c>
      <c r="F48" s="253">
        <v>354363.14</v>
      </c>
      <c r="H48" s="233">
        <v>23350</v>
      </c>
      <c r="M48" s="253">
        <v>-1235855.6299999999</v>
      </c>
      <c r="N48" s="253">
        <v>2213150.63</v>
      </c>
      <c r="O48" s="74">
        <v>362358.12</v>
      </c>
      <c r="Q48" s="74">
        <v>862.83</v>
      </c>
      <c r="R48" s="74">
        <v>785300</v>
      </c>
      <c r="S48" s="74">
        <v>19510.009999999998</v>
      </c>
      <c r="T48" s="91">
        <v>842490</v>
      </c>
      <c r="W48" s="91">
        <v>239752.61</v>
      </c>
      <c r="X48" s="91">
        <v>37861.39</v>
      </c>
    </row>
    <row r="49" spans="1:25" x14ac:dyDescent="0.2">
      <c r="A49" s="253" t="s">
        <v>2558</v>
      </c>
      <c r="B49" s="90">
        <v>307006.08000000002</v>
      </c>
      <c r="C49" s="90">
        <v>24960</v>
      </c>
      <c r="D49" s="90">
        <v>35090.949999999997</v>
      </c>
      <c r="E49" s="253">
        <v>1467812.97</v>
      </c>
      <c r="F49" s="253">
        <v>554563.34</v>
      </c>
      <c r="H49" s="233">
        <v>3400</v>
      </c>
      <c r="M49" s="253">
        <v>186534.9</v>
      </c>
      <c r="N49" s="253">
        <v>2118686.35</v>
      </c>
      <c r="O49" s="74">
        <v>526457.54</v>
      </c>
      <c r="Q49" s="74">
        <v>312.07</v>
      </c>
      <c r="R49" s="74">
        <v>654940</v>
      </c>
      <c r="S49" s="74">
        <v>200</v>
      </c>
      <c r="T49" s="91">
        <v>788333</v>
      </c>
      <c r="W49" s="91">
        <v>193623</v>
      </c>
      <c r="X49" s="91">
        <v>99199.52</v>
      </c>
    </row>
    <row r="50" spans="1:25" x14ac:dyDescent="0.2">
      <c r="A50" s="253" t="s">
        <v>2559</v>
      </c>
      <c r="B50" s="90">
        <v>946086.31</v>
      </c>
      <c r="C50" s="90">
        <v>0</v>
      </c>
      <c r="D50" s="90">
        <v>51340.5</v>
      </c>
      <c r="E50" s="253">
        <v>916783.19</v>
      </c>
      <c r="F50" s="253">
        <v>247137.15</v>
      </c>
      <c r="H50" s="233">
        <v>41325</v>
      </c>
      <c r="M50" s="253">
        <v>-1394410.94</v>
      </c>
      <c r="N50" s="253">
        <v>3206691.97</v>
      </c>
      <c r="O50" s="74">
        <v>1205789.54</v>
      </c>
      <c r="P50" s="74">
        <v>252900</v>
      </c>
      <c r="Q50" s="74">
        <v>1194.68</v>
      </c>
      <c r="R50" s="74">
        <v>1320140</v>
      </c>
      <c r="S50" s="74">
        <v>2307</v>
      </c>
      <c r="T50" s="91">
        <v>1696180</v>
      </c>
      <c r="W50" s="91">
        <v>432185.46</v>
      </c>
      <c r="X50" s="91">
        <v>117568.64</v>
      </c>
      <c r="Y50" s="91">
        <v>191</v>
      </c>
    </row>
    <row r="51" spans="1:25" x14ac:dyDescent="0.2">
      <c r="A51" s="253" t="s">
        <v>2560</v>
      </c>
      <c r="B51" s="90">
        <v>619975.55000000005</v>
      </c>
      <c r="C51" s="90">
        <v>0</v>
      </c>
      <c r="D51" s="90">
        <v>160148.6</v>
      </c>
      <c r="E51" s="253">
        <v>4</v>
      </c>
      <c r="F51" s="253">
        <v>1275235.81</v>
      </c>
      <c r="H51" s="233">
        <v>109450</v>
      </c>
      <c r="J51" s="233">
        <v>0</v>
      </c>
      <c r="M51" s="253">
        <v>-953932.85</v>
      </c>
      <c r="N51" s="253">
        <v>2598703.46</v>
      </c>
      <c r="O51" s="74">
        <v>1716818.13</v>
      </c>
      <c r="P51" s="74">
        <v>32500</v>
      </c>
      <c r="Q51" s="74">
        <v>700.84</v>
      </c>
      <c r="R51" s="74">
        <v>1096285</v>
      </c>
      <c r="S51" s="74">
        <v>61800</v>
      </c>
      <c r="T51" s="91">
        <v>1843437</v>
      </c>
      <c r="W51" s="91">
        <v>353794.63</v>
      </c>
      <c r="X51" s="91">
        <v>247650.99</v>
      </c>
      <c r="Y51" s="91">
        <v>7800</v>
      </c>
    </row>
    <row r="52" spans="1:25" x14ac:dyDescent="0.2">
      <c r="A52" s="253" t="s">
        <v>2561</v>
      </c>
      <c r="B52" s="90">
        <v>644230.76</v>
      </c>
      <c r="C52" s="90">
        <v>0</v>
      </c>
      <c r="D52" s="90">
        <v>37912.69</v>
      </c>
      <c r="E52" s="253">
        <v>216590.97</v>
      </c>
      <c r="F52" s="253">
        <v>217010.96</v>
      </c>
      <c r="H52" s="233">
        <v>18975</v>
      </c>
      <c r="J52" s="233">
        <v>0</v>
      </c>
      <c r="M52" s="253">
        <v>-1385848</v>
      </c>
      <c r="N52" s="253">
        <v>2341456.5299999998</v>
      </c>
      <c r="O52" s="74">
        <v>969809.3</v>
      </c>
      <c r="Q52" s="74">
        <v>1065.24</v>
      </c>
      <c r="R52" s="74">
        <v>202248</v>
      </c>
      <c r="S52" s="74">
        <v>50000</v>
      </c>
      <c r="T52" s="91">
        <v>563697.19999999995</v>
      </c>
      <c r="W52" s="91">
        <v>266075.53000000003</v>
      </c>
      <c r="X52" s="91">
        <v>116110.96</v>
      </c>
    </row>
    <row r="53" spans="1:25" x14ac:dyDescent="0.2">
      <c r="A53" s="253" t="s">
        <v>2562</v>
      </c>
      <c r="B53" s="90">
        <v>886067.98</v>
      </c>
      <c r="C53" s="90">
        <v>27500</v>
      </c>
      <c r="D53" s="90">
        <v>106827.65</v>
      </c>
      <c r="E53" s="253">
        <v>2025588.09</v>
      </c>
      <c r="F53" s="253">
        <v>768062.33</v>
      </c>
      <c r="J53" s="233">
        <v>126.17</v>
      </c>
      <c r="M53" s="253">
        <v>2008223.59</v>
      </c>
      <c r="N53" s="253">
        <v>1574485.41</v>
      </c>
      <c r="O53" s="74">
        <v>2508296.69</v>
      </c>
      <c r="Q53" s="74">
        <v>1487.93</v>
      </c>
      <c r="R53" s="74">
        <v>7877770</v>
      </c>
      <c r="T53" s="91">
        <v>8906613.5999999996</v>
      </c>
      <c r="W53" s="91">
        <v>781477.42</v>
      </c>
      <c r="X53" s="91">
        <v>263018.71999999997</v>
      </c>
    </row>
    <row r="54" spans="1:25" x14ac:dyDescent="0.2">
      <c r="A54" s="253" t="s">
        <v>2563</v>
      </c>
      <c r="B54" s="90">
        <v>292605.53999999998</v>
      </c>
      <c r="C54" s="90">
        <v>0</v>
      </c>
      <c r="D54" s="90">
        <v>33811.94</v>
      </c>
      <c r="E54" s="253">
        <v>2</v>
      </c>
      <c r="F54" s="253">
        <v>74315.399999999994</v>
      </c>
      <c r="H54" s="233">
        <v>12375</v>
      </c>
      <c r="M54" s="253">
        <v>-1250983.1100000001</v>
      </c>
      <c r="N54" s="253">
        <v>1566508.7</v>
      </c>
      <c r="O54" s="74">
        <v>585126.47</v>
      </c>
      <c r="Q54" s="74">
        <v>550.42999999999995</v>
      </c>
      <c r="R54" s="74">
        <v>950139</v>
      </c>
      <c r="T54" s="91">
        <v>1208488</v>
      </c>
      <c r="W54" s="91">
        <v>206757.33</v>
      </c>
      <c r="X54" s="91">
        <v>13349.28</v>
      </c>
    </row>
    <row r="55" spans="1:25" x14ac:dyDescent="0.2">
      <c r="A55" s="253" t="s">
        <v>2564</v>
      </c>
      <c r="B55" s="90">
        <v>258941.74</v>
      </c>
      <c r="C55" s="90">
        <v>0</v>
      </c>
      <c r="D55" s="90">
        <v>16260.02</v>
      </c>
      <c r="E55" s="253">
        <v>12011.6</v>
      </c>
      <c r="F55" s="253">
        <v>97072.639999999999</v>
      </c>
      <c r="H55" s="233">
        <v>14400</v>
      </c>
      <c r="M55" s="253">
        <v>-2189294.04</v>
      </c>
      <c r="N55" s="253">
        <v>2534998.48</v>
      </c>
      <c r="O55" s="74">
        <v>822092.79</v>
      </c>
      <c r="Q55" s="74">
        <v>469.83</v>
      </c>
      <c r="R55" s="74">
        <v>1191803.5</v>
      </c>
      <c r="S55" s="74">
        <v>22014</v>
      </c>
      <c r="T55" s="91">
        <v>1541293.5</v>
      </c>
      <c r="W55" s="91">
        <v>388667.14</v>
      </c>
      <c r="X55" s="91">
        <v>23264.92</v>
      </c>
    </row>
    <row r="56" spans="1:25" x14ac:dyDescent="0.2">
      <c r="A56" s="253" t="s">
        <v>2565</v>
      </c>
      <c r="B56" s="90">
        <v>438197.29</v>
      </c>
      <c r="C56" s="90">
        <v>0</v>
      </c>
      <c r="D56" s="90">
        <v>45251.91</v>
      </c>
      <c r="E56" s="253">
        <v>160913.15</v>
      </c>
      <c r="F56" s="253">
        <v>259989.49</v>
      </c>
      <c r="H56" s="233">
        <v>0</v>
      </c>
      <c r="M56" s="253">
        <v>-1775597.1</v>
      </c>
      <c r="N56" s="253">
        <v>2415193.5099999998</v>
      </c>
      <c r="O56" s="74">
        <v>1112827.6299999999</v>
      </c>
      <c r="Q56" s="74">
        <v>592.1</v>
      </c>
      <c r="R56" s="74">
        <v>1066772</v>
      </c>
      <c r="S56" s="74">
        <v>100000</v>
      </c>
      <c r="T56" s="91">
        <v>1282577</v>
      </c>
      <c r="W56" s="91">
        <v>479599.93</v>
      </c>
      <c r="X56" s="91">
        <v>57878.37</v>
      </c>
    </row>
    <row r="57" spans="1:25" x14ac:dyDescent="0.2">
      <c r="A57" s="253" t="s">
        <v>2566</v>
      </c>
      <c r="B57" s="90">
        <v>354231.23</v>
      </c>
      <c r="C57" s="90">
        <v>0</v>
      </c>
      <c r="D57" s="90">
        <v>54098.14</v>
      </c>
      <c r="E57" s="253">
        <v>262624.76</v>
      </c>
      <c r="F57" s="253">
        <v>248875.81</v>
      </c>
      <c r="H57" s="233">
        <v>8536.3799999999992</v>
      </c>
      <c r="M57" s="253">
        <v>-732421.06</v>
      </c>
      <c r="N57" s="253">
        <v>1430245.31</v>
      </c>
      <c r="O57" s="74">
        <v>635323.25</v>
      </c>
      <c r="P57" s="74">
        <v>63880</v>
      </c>
      <c r="Q57" s="74">
        <v>320.02</v>
      </c>
      <c r="R57" s="74">
        <v>943561</v>
      </c>
      <c r="T57" s="91">
        <v>1095782</v>
      </c>
      <c r="W57" s="91">
        <v>166813.42000000001</v>
      </c>
      <c r="X57" s="91">
        <v>137334.54</v>
      </c>
    </row>
    <row r="58" spans="1:25" x14ac:dyDescent="0.2">
      <c r="A58" s="253" t="s">
        <v>2567</v>
      </c>
      <c r="B58" s="90">
        <v>612707.04</v>
      </c>
      <c r="C58" s="90">
        <v>8400</v>
      </c>
      <c r="D58" s="90">
        <v>101199.76</v>
      </c>
      <c r="E58" s="253">
        <v>-8395.3700000000008</v>
      </c>
      <c r="F58" s="253">
        <v>1410564.66</v>
      </c>
      <c r="H58" s="233">
        <v>100</v>
      </c>
      <c r="M58" s="253">
        <v>-1132939.02</v>
      </c>
      <c r="N58" s="253">
        <v>2897338.69</v>
      </c>
      <c r="O58" s="74">
        <v>1276629.51</v>
      </c>
      <c r="P58" s="74">
        <v>660335</v>
      </c>
      <c r="Q58" s="74">
        <v>347.06</v>
      </c>
      <c r="R58" s="74">
        <v>1165064.5</v>
      </c>
      <c r="S58" s="74">
        <v>22140</v>
      </c>
      <c r="T58" s="91">
        <v>1552314.5</v>
      </c>
      <c r="W58" s="91">
        <v>616064.06999999995</v>
      </c>
      <c r="X58" s="91">
        <v>268552.08</v>
      </c>
    </row>
    <row r="59" spans="1:25" x14ac:dyDescent="0.2">
      <c r="A59" s="253" t="s">
        <v>2568</v>
      </c>
      <c r="B59" s="90">
        <v>279390.94</v>
      </c>
      <c r="C59" s="90">
        <v>0</v>
      </c>
      <c r="D59" s="90">
        <v>59877.154999999999</v>
      </c>
      <c r="E59" s="253">
        <v>2</v>
      </c>
      <c r="F59" s="253">
        <v>219609.13</v>
      </c>
      <c r="H59" s="233">
        <v>97210</v>
      </c>
      <c r="J59" s="233">
        <v>0</v>
      </c>
      <c r="M59" s="253">
        <v>-3139617.21</v>
      </c>
      <c r="N59" s="253">
        <v>3457082.1</v>
      </c>
      <c r="O59" s="74">
        <v>895362.28</v>
      </c>
      <c r="Q59" s="74">
        <v>401.8</v>
      </c>
      <c r="R59" s="74">
        <v>605630</v>
      </c>
      <c r="T59" s="91">
        <v>986640</v>
      </c>
      <c r="W59" s="91">
        <v>229698.35500000001</v>
      </c>
      <c r="X59" s="91">
        <v>66638.39</v>
      </c>
    </row>
    <row r="60" spans="1:25" x14ac:dyDescent="0.2">
      <c r="A60" s="254" t="s">
        <v>2569</v>
      </c>
      <c r="B60" s="90">
        <v>172391.76</v>
      </c>
      <c r="C60" s="90">
        <v>0</v>
      </c>
      <c r="D60" s="90">
        <v>7810</v>
      </c>
      <c r="E60" s="253">
        <v>913000.32</v>
      </c>
      <c r="F60" s="253">
        <v>244626.63</v>
      </c>
      <c r="H60" s="233">
        <v>15000</v>
      </c>
      <c r="M60" s="253">
        <v>1174157.81</v>
      </c>
      <c r="N60" s="253">
        <v>339109.18</v>
      </c>
      <c r="O60" s="74">
        <v>666944.42000000004</v>
      </c>
      <c r="Q60" s="74">
        <v>430.21</v>
      </c>
      <c r="R60" s="74">
        <v>569759</v>
      </c>
      <c r="T60" s="91">
        <v>736849</v>
      </c>
      <c r="W60" s="91">
        <v>406559</v>
      </c>
      <c r="X60" s="91">
        <v>82684.91</v>
      </c>
      <c r="Y60" s="91">
        <v>189000</v>
      </c>
    </row>
    <row r="61" spans="1:25" x14ac:dyDescent="0.2">
      <c r="A61" s="253" t="s">
        <v>2570</v>
      </c>
      <c r="B61" s="90">
        <v>154297.28</v>
      </c>
      <c r="C61" s="90">
        <v>0</v>
      </c>
      <c r="D61" s="90">
        <v>84366.83</v>
      </c>
      <c r="E61" s="253">
        <v>245735.44</v>
      </c>
      <c r="F61" s="253">
        <v>77299.070000000007</v>
      </c>
      <c r="H61" s="233">
        <v>39905</v>
      </c>
      <c r="J61" s="233">
        <v>0</v>
      </c>
      <c r="M61" s="253">
        <v>-1217116.1200000001</v>
      </c>
      <c r="N61" s="253">
        <v>1695206.85</v>
      </c>
      <c r="O61" s="74">
        <v>471773.64</v>
      </c>
      <c r="R61" s="74">
        <v>831188</v>
      </c>
      <c r="T61" s="91">
        <v>1014918.4</v>
      </c>
      <c r="W61" s="91">
        <v>157447.85999999999</v>
      </c>
      <c r="X61" s="91">
        <v>40127.49</v>
      </c>
    </row>
    <row r="62" spans="1:25" x14ac:dyDescent="0.2">
      <c r="A62" s="253" t="s">
        <v>2571</v>
      </c>
      <c r="B62" s="90">
        <v>583611.09</v>
      </c>
      <c r="C62" s="90">
        <v>0</v>
      </c>
      <c r="D62" s="90">
        <v>31074.31</v>
      </c>
      <c r="E62" s="253">
        <v>82954.080000000002</v>
      </c>
      <c r="F62" s="253">
        <v>287886.93</v>
      </c>
      <c r="H62" s="233">
        <v>34390.879999999997</v>
      </c>
      <c r="J62" s="233">
        <v>0</v>
      </c>
      <c r="M62" s="253">
        <v>-1837905.27</v>
      </c>
      <c r="N62" s="253">
        <v>2729343.72</v>
      </c>
      <c r="O62" s="74">
        <v>1029364.85</v>
      </c>
      <c r="Q62" s="74">
        <v>1032.3599999999999</v>
      </c>
      <c r="R62" s="74">
        <v>767120.5</v>
      </c>
      <c r="T62" s="91">
        <v>1205427.7</v>
      </c>
      <c r="W62" s="91">
        <v>404254.79</v>
      </c>
      <c r="X62" s="91">
        <v>88598.14</v>
      </c>
    </row>
    <row r="63" spans="1:25" x14ac:dyDescent="0.2">
      <c r="A63" s="253" t="s">
        <v>2572</v>
      </c>
      <c r="B63" s="90">
        <v>757715.15</v>
      </c>
      <c r="C63" s="90">
        <v>0</v>
      </c>
      <c r="D63" s="90">
        <v>15565.17</v>
      </c>
      <c r="E63" s="253">
        <v>102342</v>
      </c>
      <c r="F63" s="253">
        <v>714702.89</v>
      </c>
      <c r="H63" s="233">
        <v>16680</v>
      </c>
      <c r="J63" s="233">
        <v>0</v>
      </c>
      <c r="M63" s="253">
        <v>-1894110.56</v>
      </c>
      <c r="N63" s="253">
        <v>3207310.61</v>
      </c>
      <c r="O63" s="74">
        <v>1524842.51</v>
      </c>
      <c r="P63" s="74">
        <v>101280</v>
      </c>
      <c r="Q63" s="74">
        <v>838.22</v>
      </c>
      <c r="R63" s="74">
        <v>956216.5</v>
      </c>
      <c r="S63" s="74">
        <v>22940</v>
      </c>
      <c r="T63" s="91">
        <v>1462143.9</v>
      </c>
      <c r="W63" s="91">
        <v>538342.66</v>
      </c>
      <c r="X63" s="91">
        <v>227856.51</v>
      </c>
      <c r="Y63" s="91">
        <v>5000</v>
      </c>
    </row>
    <row r="64" spans="1:25" x14ac:dyDescent="0.2">
      <c r="A64" s="253" t="s">
        <v>2573</v>
      </c>
      <c r="B64" s="90">
        <v>719685.84</v>
      </c>
      <c r="C64" s="90">
        <v>0</v>
      </c>
      <c r="D64" s="90">
        <v>61189.57</v>
      </c>
      <c r="E64" s="253">
        <v>88288.81</v>
      </c>
      <c r="F64" s="253">
        <v>242998.21</v>
      </c>
      <c r="H64" s="233">
        <v>88950</v>
      </c>
      <c r="M64" s="253">
        <v>-1936005.4</v>
      </c>
      <c r="N64" s="253">
        <v>2601971.02</v>
      </c>
      <c r="O64" s="74">
        <v>1162368.04</v>
      </c>
      <c r="P64" s="74">
        <v>183750</v>
      </c>
      <c r="Q64" s="74">
        <v>804.55</v>
      </c>
      <c r="R64" s="74">
        <v>635253</v>
      </c>
      <c r="S64" s="74">
        <v>23400</v>
      </c>
      <c r="T64" s="91">
        <v>1051943</v>
      </c>
      <c r="W64" s="91">
        <v>378006.37</v>
      </c>
      <c r="X64" s="91">
        <v>113642.41</v>
      </c>
      <c r="Y64" s="91">
        <v>5000</v>
      </c>
    </row>
    <row r="65" spans="1:25" x14ac:dyDescent="0.2">
      <c r="A65" s="253" t="s">
        <v>2574</v>
      </c>
      <c r="B65" s="90">
        <v>450298.49</v>
      </c>
      <c r="C65" s="90">
        <v>0</v>
      </c>
      <c r="D65" s="90">
        <v>39820.04</v>
      </c>
      <c r="E65" s="253">
        <v>852381.63</v>
      </c>
      <c r="F65" s="253">
        <v>105681.94</v>
      </c>
      <c r="H65" s="233">
        <v>15600</v>
      </c>
      <c r="J65" s="233">
        <v>0</v>
      </c>
      <c r="M65" s="253">
        <v>-1847986.76</v>
      </c>
      <c r="N65" s="253">
        <v>3048211.32</v>
      </c>
      <c r="O65" s="74">
        <v>1093798.76</v>
      </c>
      <c r="P65" s="74">
        <v>60000</v>
      </c>
      <c r="Q65" s="74">
        <v>484.97</v>
      </c>
      <c r="R65" s="74">
        <v>1028272</v>
      </c>
      <c r="S65" s="74">
        <v>19656</v>
      </c>
      <c r="T65" s="91">
        <v>1503548.6</v>
      </c>
      <c r="W65" s="91">
        <v>306243.09000000003</v>
      </c>
      <c r="X65" s="91">
        <v>103639.5</v>
      </c>
    </row>
    <row r="66" spans="1:25" x14ac:dyDescent="0.2">
      <c r="A66" s="253" t="s">
        <v>2595</v>
      </c>
      <c r="B66" s="90">
        <v>618836.19999999995</v>
      </c>
      <c r="C66" s="90">
        <v>0</v>
      </c>
      <c r="D66" s="90">
        <v>5707.61</v>
      </c>
      <c r="E66" s="253">
        <v>515265.1</v>
      </c>
      <c r="F66" s="253">
        <v>164937.99</v>
      </c>
      <c r="H66" s="233">
        <v>8140</v>
      </c>
      <c r="M66" s="253">
        <v>-330715.87</v>
      </c>
      <c r="N66" s="253">
        <v>1312112.72</v>
      </c>
      <c r="O66" s="74">
        <v>853156.46</v>
      </c>
      <c r="P66" s="74">
        <v>175230</v>
      </c>
      <c r="Q66" s="74">
        <v>566.24</v>
      </c>
      <c r="R66" s="74">
        <v>620810</v>
      </c>
      <c r="T66" s="91">
        <v>872530</v>
      </c>
      <c r="W66" s="91">
        <v>200776.72</v>
      </c>
      <c r="X66" s="91">
        <v>162501.93</v>
      </c>
    </row>
    <row r="67" spans="1:25" x14ac:dyDescent="0.2">
      <c r="A67" s="253" t="s">
        <v>2575</v>
      </c>
      <c r="B67" s="90">
        <v>884143.34</v>
      </c>
      <c r="C67" s="90">
        <v>0</v>
      </c>
      <c r="D67" s="90">
        <v>71273.98</v>
      </c>
      <c r="E67" s="253">
        <v>813903</v>
      </c>
      <c r="F67" s="253">
        <v>250010.74</v>
      </c>
      <c r="H67" s="233">
        <v>20700</v>
      </c>
      <c r="M67" s="253">
        <v>891950.75</v>
      </c>
      <c r="N67" s="253">
        <v>997975.02</v>
      </c>
      <c r="O67" s="74">
        <v>624732.76</v>
      </c>
      <c r="Q67" s="74">
        <v>1620.82</v>
      </c>
      <c r="R67" s="74">
        <v>810440</v>
      </c>
      <c r="S67" s="74">
        <v>78983</v>
      </c>
      <c r="T67" s="91">
        <v>1010165</v>
      </c>
      <c r="W67" s="91">
        <v>287270.01</v>
      </c>
      <c r="X67" s="91">
        <v>77189.279999999999</v>
      </c>
    </row>
    <row r="68" spans="1:25" x14ac:dyDescent="0.2">
      <c r="A68" s="253" t="s">
        <v>2576</v>
      </c>
      <c r="B68" s="90">
        <v>502184.63</v>
      </c>
      <c r="C68" s="90">
        <v>51885.36</v>
      </c>
      <c r="D68" s="90">
        <v>43934.04</v>
      </c>
      <c r="E68" s="253">
        <v>653798.69999999995</v>
      </c>
      <c r="F68" s="253">
        <v>215801.96</v>
      </c>
      <c r="H68" s="233">
        <v>25425</v>
      </c>
      <c r="I68" s="233">
        <v>67440</v>
      </c>
      <c r="M68" s="253">
        <v>-3012117.94</v>
      </c>
      <c r="N68" s="253">
        <v>4031791.24</v>
      </c>
      <c r="O68" s="74">
        <v>874839.06</v>
      </c>
      <c r="P68" s="74">
        <v>105000</v>
      </c>
      <c r="Q68" s="74">
        <v>558.02</v>
      </c>
      <c r="R68" s="74">
        <v>854000</v>
      </c>
      <c r="S68" s="74">
        <v>112520</v>
      </c>
      <c r="T68" s="91">
        <v>1178915</v>
      </c>
      <c r="U68" s="91">
        <v>5460</v>
      </c>
      <c r="W68" s="91">
        <v>324972.34000000003</v>
      </c>
      <c r="X68" s="91">
        <v>55447.35</v>
      </c>
      <c r="Y68" s="91">
        <v>11980</v>
      </c>
    </row>
    <row r="69" spans="1:25" x14ac:dyDescent="0.2">
      <c r="A69" s="253" t="s">
        <v>2577</v>
      </c>
      <c r="B69" s="90">
        <v>881869.6</v>
      </c>
      <c r="C69" s="90">
        <v>39736.89</v>
      </c>
      <c r="D69" s="90">
        <v>87636.45</v>
      </c>
      <c r="E69" s="253">
        <v>252269.56</v>
      </c>
      <c r="F69" s="253">
        <v>416892.24</v>
      </c>
      <c r="H69" s="233">
        <v>46541.599999999999</v>
      </c>
      <c r="M69" s="253">
        <v>1711382.27</v>
      </c>
      <c r="N69" s="253">
        <v>73641.19</v>
      </c>
      <c r="O69" s="74">
        <v>1203038.3799999999</v>
      </c>
      <c r="P69" s="74">
        <v>124050</v>
      </c>
      <c r="Q69" s="74">
        <v>1504.63</v>
      </c>
      <c r="R69" s="74">
        <v>1186200</v>
      </c>
      <c r="S69" s="74">
        <v>269241</v>
      </c>
      <c r="T69" s="91">
        <v>1641970</v>
      </c>
      <c r="W69" s="91">
        <v>994415.49</v>
      </c>
      <c r="X69" s="91">
        <v>67907.839999999997</v>
      </c>
    </row>
    <row r="70" spans="1:25" x14ac:dyDescent="0.2">
      <c r="A70" s="253" t="s">
        <v>2578</v>
      </c>
      <c r="B70" s="90">
        <v>265158</v>
      </c>
      <c r="C70" s="90">
        <v>0</v>
      </c>
      <c r="D70" s="90">
        <v>62912.6</v>
      </c>
      <c r="E70" s="253">
        <v>3</v>
      </c>
      <c r="F70" s="253">
        <v>-145159.70000000001</v>
      </c>
      <c r="L70" s="253">
        <v>-450851.04</v>
      </c>
      <c r="N70" s="253">
        <v>607615.71</v>
      </c>
      <c r="O70" s="74">
        <v>817740.81</v>
      </c>
      <c r="Q70" s="74">
        <v>404.49</v>
      </c>
      <c r="R70" s="74">
        <v>647640</v>
      </c>
      <c r="T70" s="91">
        <v>960955</v>
      </c>
      <c r="W70" s="91">
        <v>311160.37</v>
      </c>
      <c r="X70" s="91">
        <v>145166.70000000001</v>
      </c>
    </row>
    <row r="71" spans="1:25" x14ac:dyDescent="0.2">
      <c r="A71" s="253" t="s">
        <v>2579</v>
      </c>
      <c r="B71" s="90">
        <v>758298.53</v>
      </c>
      <c r="D71" s="90">
        <v>31557.200000000001</v>
      </c>
      <c r="E71" s="253">
        <v>598670.03</v>
      </c>
      <c r="F71" s="253">
        <v>747202.55</v>
      </c>
      <c r="H71" s="233">
        <v>13971.19</v>
      </c>
      <c r="M71" s="253">
        <v>-1604767.93</v>
      </c>
      <c r="N71" s="253">
        <v>3812852.35</v>
      </c>
      <c r="O71" s="74">
        <v>693475.34</v>
      </c>
      <c r="Q71" s="74">
        <v>1165.25</v>
      </c>
      <c r="R71" s="74">
        <v>406546</v>
      </c>
      <c r="S71" s="74">
        <v>391328</v>
      </c>
      <c r="T71" s="91">
        <v>825873</v>
      </c>
      <c r="W71" s="91">
        <v>304991.05</v>
      </c>
      <c r="X71" s="91">
        <v>397118.84</v>
      </c>
    </row>
    <row r="72" spans="1:25" x14ac:dyDescent="0.2">
      <c r="A72" s="253" t="s">
        <v>2580</v>
      </c>
      <c r="B72" s="90">
        <v>369751.17</v>
      </c>
      <c r="C72" s="90">
        <v>44328.9</v>
      </c>
      <c r="D72" s="90">
        <v>89993.35</v>
      </c>
      <c r="E72" s="253">
        <v>584694.94999999995</v>
      </c>
      <c r="F72" s="253">
        <v>188226.43</v>
      </c>
      <c r="H72" s="233">
        <v>63231.32</v>
      </c>
      <c r="M72" s="253">
        <v>-894450.52</v>
      </c>
      <c r="N72" s="253">
        <v>1909993.72</v>
      </c>
      <c r="O72" s="74">
        <v>921305.57</v>
      </c>
      <c r="Q72" s="74">
        <v>510.44</v>
      </c>
      <c r="R72" s="74">
        <v>714660</v>
      </c>
      <c r="S72" s="74">
        <v>135672</v>
      </c>
      <c r="T72" s="91">
        <v>1140623</v>
      </c>
      <c r="W72" s="91">
        <v>296686.17</v>
      </c>
      <c r="X72" s="91">
        <v>85211.56</v>
      </c>
    </row>
    <row r="73" spans="1:25" x14ac:dyDescent="0.2">
      <c r="A73" s="253" t="s">
        <v>2581</v>
      </c>
      <c r="B73" s="90">
        <v>258812.62</v>
      </c>
      <c r="C73" s="90">
        <v>35660.46</v>
      </c>
      <c r="D73" s="90">
        <v>36785</v>
      </c>
      <c r="E73" s="253">
        <v>246115.47</v>
      </c>
      <c r="F73" s="253">
        <v>17922.71</v>
      </c>
      <c r="H73" s="233">
        <v>3000</v>
      </c>
      <c r="M73" s="253">
        <v>-953667.24</v>
      </c>
      <c r="N73" s="253">
        <v>1439320.15</v>
      </c>
      <c r="O73" s="74">
        <v>937815.28</v>
      </c>
      <c r="Q73" s="74">
        <v>260.8</v>
      </c>
      <c r="R73" s="74">
        <v>412272</v>
      </c>
      <c r="S73" s="74">
        <v>356538</v>
      </c>
      <c r="T73" s="91">
        <v>1016232</v>
      </c>
      <c r="W73" s="91">
        <v>455916.4</v>
      </c>
      <c r="X73" s="91">
        <v>82230.33</v>
      </c>
    </row>
    <row r="74" spans="1:25" x14ac:dyDescent="0.2">
      <c r="A74" s="253" t="s">
        <v>2582</v>
      </c>
      <c r="B74" s="90">
        <v>534033.42000000004</v>
      </c>
      <c r="C74" s="90">
        <v>22521.09</v>
      </c>
      <c r="D74" s="90">
        <v>48738.33</v>
      </c>
      <c r="E74" s="253">
        <v>930800.74</v>
      </c>
      <c r="F74" s="253">
        <v>186165.29</v>
      </c>
      <c r="M74" s="253">
        <v>-3371071.5</v>
      </c>
      <c r="N74" s="253">
        <v>4868817.07</v>
      </c>
      <c r="O74" s="74">
        <v>1020957.38</v>
      </c>
      <c r="Q74" s="74">
        <v>833.46</v>
      </c>
      <c r="R74" s="74">
        <v>451800</v>
      </c>
      <c r="T74" s="91">
        <v>748083</v>
      </c>
      <c r="U74" s="91">
        <v>8230</v>
      </c>
      <c r="W74" s="91">
        <v>360587.09</v>
      </c>
      <c r="X74" s="91">
        <v>76540.45</v>
      </c>
    </row>
    <row r="75" spans="1:25" x14ac:dyDescent="0.2">
      <c r="A75" s="253" t="s">
        <v>2583</v>
      </c>
      <c r="B75" s="90">
        <v>118143.71</v>
      </c>
      <c r="C75" s="90">
        <v>0</v>
      </c>
      <c r="D75" s="90">
        <v>45124.5</v>
      </c>
      <c r="E75" s="253">
        <v>443724.44</v>
      </c>
      <c r="F75" s="253">
        <v>140000.76999999999</v>
      </c>
      <c r="H75" s="233">
        <v>80550</v>
      </c>
      <c r="M75" s="253">
        <v>276457.03000000003</v>
      </c>
      <c r="N75" s="253">
        <v>310741.76000000001</v>
      </c>
      <c r="O75" s="74">
        <v>495290.48</v>
      </c>
      <c r="Q75" s="74">
        <v>322.26</v>
      </c>
      <c r="R75" s="74">
        <v>752500</v>
      </c>
      <c r="T75" s="91">
        <v>953364</v>
      </c>
      <c r="W75" s="91">
        <v>148651.34</v>
      </c>
      <c r="X75" s="91">
        <v>58618.77</v>
      </c>
    </row>
    <row r="76" spans="1:25" x14ac:dyDescent="0.2">
      <c r="A76" s="253" t="s">
        <v>2584</v>
      </c>
      <c r="B76" s="90">
        <v>159597.6</v>
      </c>
      <c r="C76" s="90">
        <v>0</v>
      </c>
      <c r="D76" s="90">
        <v>48523.26</v>
      </c>
      <c r="E76" s="253">
        <v>189198.12</v>
      </c>
      <c r="F76" s="253">
        <v>161231.89000000001</v>
      </c>
      <c r="M76" s="253">
        <v>-2648078.71</v>
      </c>
      <c r="N76" s="253">
        <v>3225580.14</v>
      </c>
      <c r="O76" s="74">
        <v>743811.74</v>
      </c>
      <c r="Q76" s="74">
        <v>244.06</v>
      </c>
      <c r="R76" s="74">
        <v>194890</v>
      </c>
      <c r="S76" s="74">
        <v>1000</v>
      </c>
      <c r="T76" s="91">
        <v>427580</v>
      </c>
      <c r="W76" s="91">
        <v>291281.14</v>
      </c>
      <c r="X76" s="91">
        <v>82001.22</v>
      </c>
    </row>
    <row r="77" spans="1:25" x14ac:dyDescent="0.2">
      <c r="A77" s="253" t="s">
        <v>2585</v>
      </c>
      <c r="B77" s="90">
        <v>707452.61</v>
      </c>
      <c r="C77" s="90">
        <v>34468.49</v>
      </c>
      <c r="D77" s="90">
        <v>28112.78</v>
      </c>
      <c r="E77" s="253">
        <v>466933.51</v>
      </c>
      <c r="F77" s="253">
        <v>239959.83</v>
      </c>
      <c r="K77" s="253">
        <v>255150</v>
      </c>
      <c r="M77" s="253">
        <v>-1522828.36</v>
      </c>
      <c r="N77" s="253">
        <v>2484321.89</v>
      </c>
      <c r="O77" s="74">
        <v>1442129.05</v>
      </c>
      <c r="Q77" s="74">
        <v>1101.04</v>
      </c>
      <c r="R77" s="74">
        <v>469770</v>
      </c>
      <c r="S77" s="74">
        <v>300</v>
      </c>
      <c r="T77" s="91">
        <v>1036130</v>
      </c>
      <c r="W77" s="91">
        <v>483166.65</v>
      </c>
      <c r="X77" s="91">
        <v>81796.75</v>
      </c>
    </row>
    <row r="78" spans="1:25" x14ac:dyDescent="0.2">
      <c r="A78" s="253" t="s">
        <v>2593</v>
      </c>
      <c r="B78" s="90">
        <v>126751.64</v>
      </c>
      <c r="C78" s="90">
        <v>0</v>
      </c>
      <c r="D78" s="90">
        <v>39606.910000000003</v>
      </c>
      <c r="E78" s="253">
        <v>267131.23</v>
      </c>
      <c r="F78" s="253">
        <v>35452.269999999997</v>
      </c>
      <c r="M78" s="253">
        <v>-933912.4</v>
      </c>
      <c r="N78" s="253">
        <v>1412549.96</v>
      </c>
      <c r="O78" s="74">
        <v>385575.88</v>
      </c>
      <c r="Q78" s="74">
        <v>308.45999999999998</v>
      </c>
      <c r="S78" s="74">
        <v>607590</v>
      </c>
      <c r="T78" s="91">
        <v>746850</v>
      </c>
      <c r="W78" s="91">
        <v>166086.98000000001</v>
      </c>
      <c r="X78" s="91">
        <v>81034.87</v>
      </c>
    </row>
    <row r="79" spans="1:25" x14ac:dyDescent="0.2">
      <c r="A79" s="253" t="s">
        <v>2596</v>
      </c>
      <c r="B79" s="90">
        <v>336525.04</v>
      </c>
      <c r="C79" s="90">
        <v>4106.0600000000004</v>
      </c>
      <c r="D79" s="90">
        <v>52882.28</v>
      </c>
      <c r="E79" s="253">
        <v>720798.63</v>
      </c>
      <c r="F79" s="253">
        <v>16443.16</v>
      </c>
      <c r="G79" s="233">
        <v>900</v>
      </c>
      <c r="H79" s="233">
        <v>54900</v>
      </c>
      <c r="M79" s="253">
        <v>-1131637.8700000001</v>
      </c>
      <c r="N79" s="253">
        <v>2368149.29</v>
      </c>
      <c r="O79" s="74">
        <v>572101.80000000005</v>
      </c>
      <c r="Q79" s="74">
        <v>739.12</v>
      </c>
      <c r="R79" s="74">
        <v>960570</v>
      </c>
      <c r="S79" s="74">
        <v>71355</v>
      </c>
      <c r="T79" s="91">
        <v>1086168</v>
      </c>
      <c r="W79" s="91">
        <v>468759.48</v>
      </c>
      <c r="X79" s="91">
        <v>82226.69</v>
      </c>
    </row>
    <row r="80" spans="1:25" x14ac:dyDescent="0.2">
      <c r="A80" s="253" t="s">
        <v>2586</v>
      </c>
      <c r="B80" s="90">
        <v>372951.34</v>
      </c>
      <c r="C80" s="90">
        <v>3135</v>
      </c>
      <c r="D80" s="90">
        <v>24501.7</v>
      </c>
      <c r="E80" s="253">
        <v>474981.79</v>
      </c>
      <c r="F80" s="253">
        <v>321567.94</v>
      </c>
      <c r="H80" s="233">
        <v>22860</v>
      </c>
      <c r="M80" s="253">
        <v>-1476227.03</v>
      </c>
      <c r="N80" s="253">
        <v>2500428.33</v>
      </c>
      <c r="O80" s="74">
        <v>928871.45</v>
      </c>
      <c r="Q80" s="74">
        <v>678.89</v>
      </c>
      <c r="R80" s="74">
        <v>617359.80000000005</v>
      </c>
      <c r="S80" s="74">
        <v>6070</v>
      </c>
      <c r="T80" s="91">
        <v>863157.8</v>
      </c>
      <c r="W80" s="91">
        <v>390447.5</v>
      </c>
      <c r="X80" s="91">
        <v>111383.37</v>
      </c>
    </row>
    <row r="81" spans="1:24" x14ac:dyDescent="0.2">
      <c r="A81" s="253" t="s">
        <v>2587</v>
      </c>
      <c r="B81" s="90">
        <v>242968.76</v>
      </c>
      <c r="C81" s="90">
        <v>2112</v>
      </c>
      <c r="D81" s="90">
        <v>42236.66</v>
      </c>
      <c r="E81" s="253">
        <v>5</v>
      </c>
      <c r="F81" s="253">
        <v>234675.63</v>
      </c>
      <c r="H81" s="233">
        <v>9900</v>
      </c>
      <c r="M81" s="253">
        <v>-1733354.94</v>
      </c>
      <c r="N81" s="253">
        <v>2140561.41</v>
      </c>
      <c r="O81" s="74">
        <v>657139.46</v>
      </c>
      <c r="P81" s="74">
        <v>37805</v>
      </c>
      <c r="Q81" s="74">
        <v>460.03</v>
      </c>
      <c r="R81" s="74">
        <v>493570</v>
      </c>
      <c r="T81" s="91">
        <v>794220</v>
      </c>
      <c r="W81" s="91">
        <v>188288.04</v>
      </c>
      <c r="X81" s="91">
        <v>41743.870000000003</v>
      </c>
    </row>
    <row r="82" spans="1:24" x14ac:dyDescent="0.2">
      <c r="A82" s="253" t="s">
        <v>2588</v>
      </c>
      <c r="B82" s="90">
        <v>315717.82</v>
      </c>
      <c r="C82" s="90">
        <v>3498</v>
      </c>
      <c r="D82" s="90">
        <v>35291.160000000003</v>
      </c>
      <c r="E82" s="253">
        <v>829438.41</v>
      </c>
      <c r="F82" s="253">
        <v>579093.32999999996</v>
      </c>
      <c r="H82" s="233">
        <v>125450</v>
      </c>
      <c r="M82" s="253">
        <v>-489112.87</v>
      </c>
      <c r="N82" s="253">
        <v>2191938.59</v>
      </c>
      <c r="O82" s="74">
        <v>1037160.32</v>
      </c>
      <c r="P82" s="74">
        <v>98068</v>
      </c>
      <c r="Q82" s="74">
        <v>660.39</v>
      </c>
      <c r="R82" s="74">
        <v>710352</v>
      </c>
      <c r="T82" s="91">
        <v>1188834</v>
      </c>
      <c r="W82" s="91">
        <v>342839.45</v>
      </c>
      <c r="X82" s="91">
        <v>193684.26</v>
      </c>
    </row>
    <row r="83" spans="1:24" x14ac:dyDescent="0.2">
      <c r="A83" s="253" t="s">
        <v>2589</v>
      </c>
      <c r="B83" s="90">
        <v>456231.7</v>
      </c>
      <c r="C83" s="90">
        <v>7029</v>
      </c>
      <c r="D83" s="90">
        <v>62982.84</v>
      </c>
      <c r="E83" s="253">
        <v>1071319.8799999999</v>
      </c>
      <c r="F83" s="253">
        <v>375656.88</v>
      </c>
      <c r="H83" s="233">
        <v>27081.3</v>
      </c>
      <c r="M83" s="253">
        <v>-1998886.27</v>
      </c>
      <c r="N83" s="253">
        <v>4194803.6500000004</v>
      </c>
      <c r="O83" s="74">
        <v>595510.49</v>
      </c>
      <c r="Q83" s="74">
        <v>1004.53</v>
      </c>
      <c r="R83" s="74">
        <v>884282</v>
      </c>
      <c r="T83" s="91">
        <v>1070132</v>
      </c>
      <c r="W83" s="91">
        <v>408692.56</v>
      </c>
      <c r="X83" s="91">
        <v>227801.84</v>
      </c>
    </row>
    <row r="84" spans="1:24" x14ac:dyDescent="0.2">
      <c r="A84" s="253" t="s">
        <v>2590</v>
      </c>
      <c r="B84" s="90">
        <v>94364.35</v>
      </c>
      <c r="C84" s="90">
        <v>2090.15</v>
      </c>
      <c r="D84" s="90">
        <v>11502.44</v>
      </c>
      <c r="E84" s="253">
        <v>624758.73</v>
      </c>
      <c r="F84" s="253">
        <v>206316.29</v>
      </c>
      <c r="H84" s="233">
        <v>29100</v>
      </c>
      <c r="M84" s="253">
        <v>-1136821.27</v>
      </c>
      <c r="N84" s="253">
        <v>2119139.65</v>
      </c>
      <c r="O84" s="74">
        <v>579546.86</v>
      </c>
      <c r="Q84" s="74">
        <v>215</v>
      </c>
      <c r="R84" s="74">
        <v>648201</v>
      </c>
      <c r="T84" s="91">
        <v>937610</v>
      </c>
      <c r="W84" s="91">
        <v>199849.35</v>
      </c>
      <c r="X84" s="91">
        <v>149187.93</v>
      </c>
    </row>
    <row r="85" spans="1:24" x14ac:dyDescent="0.2">
      <c r="A85" s="253" t="s">
        <v>2591</v>
      </c>
      <c r="B85" s="90">
        <v>416408.29</v>
      </c>
      <c r="C85" s="90">
        <v>930</v>
      </c>
      <c r="D85" s="90">
        <v>56892.15</v>
      </c>
      <c r="E85" s="253">
        <v>272021.17</v>
      </c>
      <c r="F85" s="253">
        <v>365726.63</v>
      </c>
      <c r="H85" s="233">
        <v>26455.47</v>
      </c>
      <c r="M85" s="253">
        <v>174977.5</v>
      </c>
      <c r="N85" s="253">
        <v>1096893.17</v>
      </c>
      <c r="O85" s="74">
        <v>708154.74</v>
      </c>
      <c r="R85" s="74">
        <v>924710</v>
      </c>
      <c r="T85" s="91">
        <v>1072760</v>
      </c>
      <c r="W85" s="91">
        <v>420308.22</v>
      </c>
      <c r="X85" s="91">
        <v>157430.42000000001</v>
      </c>
    </row>
    <row r="86" spans="1:24" x14ac:dyDescent="0.2">
      <c r="A86" s="253" t="s">
        <v>2592</v>
      </c>
      <c r="B86" s="90">
        <v>386741.34</v>
      </c>
      <c r="C86" s="90">
        <v>6501</v>
      </c>
      <c r="D86" s="90">
        <v>27863.16</v>
      </c>
      <c r="E86" s="253">
        <v>343181.57</v>
      </c>
      <c r="F86" s="253">
        <v>252898.95</v>
      </c>
      <c r="H86" s="233">
        <v>23382.95</v>
      </c>
      <c r="M86" s="253">
        <v>-2020759.86</v>
      </c>
      <c r="N86" s="253">
        <v>3207738.11</v>
      </c>
      <c r="O86" s="74">
        <v>517088.66</v>
      </c>
      <c r="R86" s="74">
        <v>765581</v>
      </c>
      <c r="S86" s="74">
        <v>6000</v>
      </c>
      <c r="T86" s="91">
        <v>851575</v>
      </c>
      <c r="W86" s="91">
        <v>414892.88</v>
      </c>
      <c r="X86" s="91">
        <v>171371.97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I86"/>
  <sheetViews>
    <sheetView topLeftCell="AA58" zoomScale="80" zoomScaleNormal="80" workbookViewId="0">
      <selection activeCell="A39" sqref="A39:XFD39"/>
    </sheetView>
  </sheetViews>
  <sheetFormatPr defaultColWidth="2.75" defaultRowHeight="14.25" x14ac:dyDescent="0.2"/>
  <cols>
    <col min="1" max="1" width="5.5" style="274" bestFit="1" customWidth="1"/>
    <col min="2" max="2" width="14.75" style="274" customWidth="1"/>
    <col min="3" max="3" width="7.5" style="284" bestFit="1" customWidth="1"/>
    <col min="4" max="4" width="44.625" style="284" bestFit="1" customWidth="1"/>
    <col min="5" max="5" width="29" style="253"/>
    <col min="6" max="8" width="29" style="90"/>
    <col min="9" max="10" width="29" style="253"/>
    <col min="11" max="14" width="29" style="233"/>
    <col min="15" max="18" width="29" style="253"/>
    <col min="19" max="23" width="29" style="74"/>
    <col min="24" max="29" width="29" style="91"/>
    <col min="30" max="30" width="16.375" style="268" customWidth="1"/>
    <col min="31" max="31" width="15.875" style="291" bestFit="1" customWidth="1"/>
    <col min="32" max="32" width="17.375" style="285" bestFit="1" customWidth="1"/>
    <col min="33" max="33" width="17.625" style="287" bestFit="1" customWidth="1"/>
    <col min="34" max="34" width="19.125" style="288" bestFit="1" customWidth="1"/>
    <col min="35" max="35" width="14.625" style="292" bestFit="1" customWidth="1"/>
    <col min="36" max="16384" width="2.75" style="274"/>
  </cols>
  <sheetData>
    <row r="1" spans="1:35" x14ac:dyDescent="0.2">
      <c r="E1" s="253" t="s">
        <v>2457</v>
      </c>
      <c r="F1" s="90" t="s">
        <v>2458</v>
      </c>
      <c r="G1" s="90" t="s">
        <v>2459</v>
      </c>
      <c r="H1" s="90" t="s">
        <v>2460</v>
      </c>
      <c r="I1" s="253" t="s">
        <v>2461</v>
      </c>
      <c r="J1" s="253" t="s">
        <v>2462</v>
      </c>
      <c r="K1" s="233" t="s">
        <v>2464</v>
      </c>
      <c r="L1" s="233" t="s">
        <v>2465</v>
      </c>
      <c r="M1" s="233" t="s">
        <v>2466</v>
      </c>
      <c r="N1" s="233" t="s">
        <v>2467</v>
      </c>
      <c r="O1" s="253" t="s">
        <v>2468</v>
      </c>
      <c r="P1" s="253" t="s">
        <v>2469</v>
      </c>
      <c r="Q1" s="253" t="s">
        <v>2470</v>
      </c>
      <c r="R1" s="253" t="s">
        <v>2471</v>
      </c>
      <c r="S1" s="74" t="s">
        <v>2472</v>
      </c>
      <c r="T1" s="74" t="s">
        <v>2473</v>
      </c>
      <c r="U1" s="74" t="s">
        <v>2474</v>
      </c>
      <c r="V1" s="74" t="s">
        <v>2476</v>
      </c>
      <c r="W1" s="74" t="s">
        <v>2477</v>
      </c>
      <c r="X1" s="91" t="s">
        <v>2478</v>
      </c>
      <c r="Y1" s="91" t="s">
        <v>2479</v>
      </c>
      <c r="Z1" s="91" t="s">
        <v>2480</v>
      </c>
      <c r="AA1" s="91" t="s">
        <v>2481</v>
      </c>
      <c r="AB1" s="91" t="s">
        <v>2482</v>
      </c>
      <c r="AC1" s="91" t="s">
        <v>2483</v>
      </c>
      <c r="AD1" s="268" t="s">
        <v>6</v>
      </c>
      <c r="AE1" s="269" t="s">
        <v>7</v>
      </c>
      <c r="AF1" s="285" t="s">
        <v>8</v>
      </c>
      <c r="AG1" s="286" t="s">
        <v>9</v>
      </c>
      <c r="AH1" s="271" t="s">
        <v>10</v>
      </c>
      <c r="AI1" s="273" t="s">
        <v>11</v>
      </c>
    </row>
    <row r="2" spans="1:35" x14ac:dyDescent="0.2">
      <c r="B2" s="274" t="s">
        <v>55</v>
      </c>
      <c r="C2" s="284" t="s">
        <v>166</v>
      </c>
      <c r="E2" s="253" t="s">
        <v>2484</v>
      </c>
      <c r="F2" s="90" t="s">
        <v>2485</v>
      </c>
      <c r="G2" s="90" t="s">
        <v>2486</v>
      </c>
      <c r="H2" s="90" t="s">
        <v>2487</v>
      </c>
      <c r="I2" s="253" t="s">
        <v>2488</v>
      </c>
      <c r="J2" s="253" t="s">
        <v>2489</v>
      </c>
      <c r="K2" s="233" t="s">
        <v>2491</v>
      </c>
      <c r="L2" s="233" t="s">
        <v>2492</v>
      </c>
      <c r="M2" s="233" t="s">
        <v>2493</v>
      </c>
      <c r="N2" s="233" t="s">
        <v>2494</v>
      </c>
      <c r="O2" s="253" t="s">
        <v>2495</v>
      </c>
      <c r="P2" s="253" t="s">
        <v>2496</v>
      </c>
      <c r="Q2" s="253" t="s">
        <v>2497</v>
      </c>
      <c r="R2" s="253" t="s">
        <v>2498</v>
      </c>
      <c r="S2" s="74" t="s">
        <v>2499</v>
      </c>
      <c r="T2" s="74" t="s">
        <v>2500</v>
      </c>
      <c r="U2" s="74" t="s">
        <v>2501</v>
      </c>
      <c r="V2" s="74" t="s">
        <v>2503</v>
      </c>
      <c r="W2" s="74" t="s">
        <v>2504</v>
      </c>
      <c r="X2" s="91" t="s">
        <v>2505</v>
      </c>
      <c r="Y2" s="91" t="s">
        <v>2506</v>
      </c>
      <c r="Z2" s="91" t="s">
        <v>2507</v>
      </c>
      <c r="AA2" s="91" t="s">
        <v>2508</v>
      </c>
      <c r="AB2" s="91" t="s">
        <v>2509</v>
      </c>
      <c r="AC2" s="91" t="s">
        <v>2510</v>
      </c>
      <c r="AE2" s="269"/>
      <c r="AI2" s="270"/>
    </row>
    <row r="3" spans="1:35" x14ac:dyDescent="0.2">
      <c r="E3" s="253" t="s">
        <v>2511</v>
      </c>
      <c r="F3" s="90">
        <v>44339937.619999997</v>
      </c>
      <c r="G3" s="90">
        <v>848468.73</v>
      </c>
      <c r="H3" s="90">
        <v>4571614.8449999997</v>
      </c>
      <c r="I3" s="253">
        <v>49491851.75</v>
      </c>
      <c r="J3" s="253">
        <v>38028982.439999998</v>
      </c>
      <c r="K3" s="233">
        <v>900</v>
      </c>
      <c r="L3" s="233">
        <v>2151514.7400000002</v>
      </c>
      <c r="M3" s="233">
        <v>67440</v>
      </c>
      <c r="N3" s="233">
        <v>1100.01</v>
      </c>
      <c r="O3" s="253">
        <v>255150</v>
      </c>
      <c r="P3" s="253">
        <v>-450851.04</v>
      </c>
      <c r="Q3" s="253">
        <v>-60991395.299999997</v>
      </c>
      <c r="R3" s="253">
        <v>189694652.86000001</v>
      </c>
      <c r="S3" s="74">
        <v>72844880.120000005</v>
      </c>
      <c r="T3" s="74">
        <v>7912533</v>
      </c>
      <c r="U3" s="74">
        <v>57172.19</v>
      </c>
      <c r="V3" s="74">
        <v>72102198.400000006</v>
      </c>
      <c r="W3" s="74">
        <v>3975223.51</v>
      </c>
      <c r="X3" s="91">
        <v>100690592.98</v>
      </c>
      <c r="Y3" s="91">
        <v>13690</v>
      </c>
      <c r="Z3" s="91">
        <v>1860</v>
      </c>
      <c r="AA3" s="91">
        <v>31283631.055</v>
      </c>
      <c r="AB3" s="91">
        <v>10241214.710000001</v>
      </c>
      <c r="AC3" s="91">
        <v>222121</v>
      </c>
      <c r="AD3" s="268">
        <f t="shared" ref="AD3:AI3" si="0">SUM(AD4:AD86)</f>
        <v>49760021.194999978</v>
      </c>
      <c r="AE3" s="269">
        <f t="shared" si="0"/>
        <v>2220954.7500000005</v>
      </c>
      <c r="AF3" s="285">
        <f t="shared" si="0"/>
        <v>47539066.445000008</v>
      </c>
      <c r="AG3" s="287">
        <f t="shared" si="0"/>
        <v>156892007.22000009</v>
      </c>
      <c r="AH3" s="288">
        <f t="shared" si="0"/>
        <v>142453109.74499997</v>
      </c>
      <c r="AI3" s="270">
        <f t="shared" si="0"/>
        <v>14438897.475</v>
      </c>
    </row>
    <row r="4" spans="1:35" x14ac:dyDescent="0.2">
      <c r="A4" s="274" t="s">
        <v>279</v>
      </c>
      <c r="B4" s="274" t="s">
        <v>0</v>
      </c>
      <c r="C4" s="284">
        <v>5737</v>
      </c>
      <c r="D4" s="284" t="s">
        <v>600</v>
      </c>
      <c r="E4" s="253" t="s">
        <v>2515</v>
      </c>
      <c r="F4" s="90">
        <v>680568.5</v>
      </c>
      <c r="G4" s="90">
        <v>10150</v>
      </c>
      <c r="H4" s="90">
        <v>26417.42</v>
      </c>
      <c r="I4" s="253">
        <v>1660889.03</v>
      </c>
      <c r="J4" s="253">
        <v>220225.42</v>
      </c>
      <c r="L4" s="233">
        <v>18500</v>
      </c>
      <c r="Q4" s="253">
        <v>2402114.7799999998</v>
      </c>
      <c r="R4" s="253">
        <v>198336.84</v>
      </c>
      <c r="S4" s="74">
        <v>722543.21</v>
      </c>
      <c r="T4" s="74">
        <v>120400</v>
      </c>
      <c r="U4" s="74">
        <v>841.29</v>
      </c>
      <c r="V4" s="74">
        <v>620680</v>
      </c>
      <c r="W4" s="74">
        <v>425621</v>
      </c>
      <c r="X4" s="91">
        <v>942250</v>
      </c>
      <c r="AA4" s="91">
        <v>411842.82</v>
      </c>
      <c r="AB4" s="91">
        <v>121970.93</v>
      </c>
      <c r="AD4" s="268">
        <f>SUM(F4:H4)</f>
        <v>717135.92</v>
      </c>
      <c r="AE4" s="275">
        <f>SUM(K4:N4)</f>
        <v>18500</v>
      </c>
      <c r="AF4" s="289">
        <f>AD4-AE4</f>
        <v>698635.92</v>
      </c>
      <c r="AG4" s="290">
        <f>SUM(S4:W4)</f>
        <v>1890085.5</v>
      </c>
      <c r="AH4" s="276">
        <f>SUM(X4:AC4)</f>
        <v>1476063.75</v>
      </c>
      <c r="AI4" s="270">
        <f>AG4-AH4</f>
        <v>414021.75</v>
      </c>
    </row>
    <row r="5" spans="1:35" x14ac:dyDescent="0.2">
      <c r="A5" s="274" t="s">
        <v>279</v>
      </c>
      <c r="B5" s="274" t="s">
        <v>0</v>
      </c>
      <c r="C5" s="284">
        <v>4213</v>
      </c>
      <c r="D5" s="284" t="s">
        <v>601</v>
      </c>
      <c r="E5" s="253" t="s">
        <v>2516</v>
      </c>
      <c r="F5" s="90">
        <v>315790.18</v>
      </c>
      <c r="G5" s="90">
        <v>118227.43</v>
      </c>
      <c r="H5" s="90">
        <v>75684.429999999993</v>
      </c>
      <c r="I5" s="253">
        <v>599268.41</v>
      </c>
      <c r="J5" s="253">
        <v>238492.93</v>
      </c>
      <c r="L5" s="233">
        <v>10350</v>
      </c>
      <c r="Q5" s="253">
        <v>-642537.68999999994</v>
      </c>
      <c r="R5" s="253">
        <v>2159407.13</v>
      </c>
      <c r="S5" s="74">
        <v>876125.9</v>
      </c>
      <c r="T5" s="74">
        <v>159700</v>
      </c>
      <c r="U5" s="74">
        <v>344.34</v>
      </c>
      <c r="V5" s="74">
        <v>815860</v>
      </c>
      <c r="X5" s="91">
        <v>1319379</v>
      </c>
      <c r="AA5" s="91">
        <v>477661.77</v>
      </c>
      <c r="AB5" s="91">
        <v>107455.53</v>
      </c>
      <c r="AD5" s="268">
        <f t="shared" ref="AD5:AD68" si="1">SUM(F5:H5)</f>
        <v>509702.04</v>
      </c>
      <c r="AE5" s="275">
        <f t="shared" ref="AE5:AE68" si="2">SUM(K5:N5)</f>
        <v>10350</v>
      </c>
      <c r="AF5" s="289">
        <f t="shared" ref="AF5:AF68" si="3">AD5-AE5</f>
        <v>499352.04</v>
      </c>
      <c r="AG5" s="290">
        <f t="shared" ref="AG5:AG68" si="4">SUM(S5:W5)</f>
        <v>1852030.24</v>
      </c>
      <c r="AH5" s="276">
        <f t="shared" ref="AH5:AH68" si="5">SUM(X5:AC5)</f>
        <v>1904496.3</v>
      </c>
      <c r="AI5" s="270">
        <f t="shared" ref="AI5:AI68" si="6">AG5-AH5</f>
        <v>-52466.060000000056</v>
      </c>
    </row>
    <row r="6" spans="1:35" x14ac:dyDescent="0.2">
      <c r="A6" s="274" t="s">
        <v>279</v>
      </c>
      <c r="B6" s="274" t="s">
        <v>0</v>
      </c>
      <c r="C6" s="284">
        <v>4949</v>
      </c>
      <c r="D6" s="284" t="s">
        <v>602</v>
      </c>
      <c r="E6" s="253" t="s">
        <v>2517</v>
      </c>
      <c r="F6" s="90">
        <v>341862.91</v>
      </c>
      <c r="G6" s="90">
        <v>9215.86</v>
      </c>
      <c r="H6" s="90">
        <v>79953.320000000007</v>
      </c>
      <c r="I6" s="253">
        <v>881492.46</v>
      </c>
      <c r="J6" s="253">
        <v>787396.85</v>
      </c>
      <c r="L6" s="233">
        <v>17966.599999999999</v>
      </c>
      <c r="Q6" s="253">
        <v>-805388.51</v>
      </c>
      <c r="R6" s="253">
        <v>3104237.14</v>
      </c>
      <c r="S6" s="74">
        <v>949598.73</v>
      </c>
      <c r="U6" s="74">
        <v>508.67</v>
      </c>
      <c r="V6" s="74">
        <v>1140950</v>
      </c>
      <c r="X6" s="91">
        <v>1540242</v>
      </c>
      <c r="AA6" s="91">
        <v>298541.59999999998</v>
      </c>
      <c r="AB6" s="91">
        <v>100555.63</v>
      </c>
      <c r="AC6" s="91">
        <v>150</v>
      </c>
      <c r="AD6" s="268">
        <f t="shared" si="1"/>
        <v>431032.08999999997</v>
      </c>
      <c r="AE6" s="275">
        <f t="shared" si="2"/>
        <v>17966.599999999999</v>
      </c>
      <c r="AF6" s="289">
        <f t="shared" si="3"/>
        <v>413065.49</v>
      </c>
      <c r="AG6" s="290">
        <f t="shared" si="4"/>
        <v>2091057.4</v>
      </c>
      <c r="AH6" s="276">
        <f t="shared" si="5"/>
        <v>1939489.23</v>
      </c>
      <c r="AI6" s="270">
        <f t="shared" si="6"/>
        <v>151568.16999999993</v>
      </c>
    </row>
    <row r="7" spans="1:35" x14ac:dyDescent="0.2">
      <c r="A7" s="274" t="s">
        <v>279</v>
      </c>
      <c r="B7" s="274" t="s">
        <v>0</v>
      </c>
      <c r="C7" s="284">
        <v>7233</v>
      </c>
      <c r="D7" s="284" t="s">
        <v>603</v>
      </c>
      <c r="E7" s="253" t="s">
        <v>2518</v>
      </c>
      <c r="F7" s="90">
        <v>810970.57</v>
      </c>
      <c r="G7" s="90">
        <v>46782.41</v>
      </c>
      <c r="H7" s="90">
        <v>77169.86</v>
      </c>
      <c r="I7" s="253">
        <v>124036.68</v>
      </c>
      <c r="J7" s="253">
        <v>140306.22</v>
      </c>
      <c r="L7" s="233">
        <v>48150</v>
      </c>
      <c r="Q7" s="253">
        <v>-557178.21</v>
      </c>
      <c r="R7" s="253">
        <v>1481598.18</v>
      </c>
      <c r="S7" s="74">
        <v>770981.23</v>
      </c>
      <c r="T7" s="74">
        <v>878255</v>
      </c>
      <c r="U7" s="74">
        <v>840.51</v>
      </c>
      <c r="V7" s="74">
        <v>1140180</v>
      </c>
      <c r="W7" s="74">
        <v>379066</v>
      </c>
      <c r="X7" s="91">
        <v>1851137</v>
      </c>
      <c r="AA7" s="91">
        <v>865420.92</v>
      </c>
      <c r="AB7" s="91">
        <v>107332.05</v>
      </c>
      <c r="AD7" s="268">
        <f t="shared" si="1"/>
        <v>934922.84</v>
      </c>
      <c r="AE7" s="275">
        <f t="shared" si="2"/>
        <v>48150</v>
      </c>
      <c r="AF7" s="289">
        <f t="shared" si="3"/>
        <v>886772.84</v>
      </c>
      <c r="AG7" s="290">
        <f t="shared" si="4"/>
        <v>3169322.74</v>
      </c>
      <c r="AH7" s="276">
        <f t="shared" si="5"/>
        <v>2823889.9699999997</v>
      </c>
      <c r="AI7" s="270">
        <f t="shared" si="6"/>
        <v>345432.77000000048</v>
      </c>
    </row>
    <row r="8" spans="1:35" x14ac:dyDescent="0.2">
      <c r="A8" s="274" t="s">
        <v>279</v>
      </c>
      <c r="B8" s="274" t="s">
        <v>0</v>
      </c>
      <c r="C8" s="284">
        <v>5081</v>
      </c>
      <c r="D8" s="284" t="s">
        <v>604</v>
      </c>
      <c r="E8" s="253" t="s">
        <v>2519</v>
      </c>
      <c r="F8" s="90">
        <v>634440.69999999995</v>
      </c>
      <c r="G8" s="90">
        <v>9900</v>
      </c>
      <c r="H8" s="90">
        <v>31105.279999999999</v>
      </c>
      <c r="I8" s="253">
        <v>34237.379999999997</v>
      </c>
      <c r="J8" s="253">
        <v>822701.01</v>
      </c>
      <c r="L8" s="233">
        <v>28470</v>
      </c>
      <c r="Q8" s="253">
        <v>-1938847.85</v>
      </c>
      <c r="R8" s="253">
        <v>3577514.61</v>
      </c>
      <c r="S8" s="74">
        <v>988654.02</v>
      </c>
      <c r="U8" s="74">
        <v>971.92</v>
      </c>
      <c r="V8" s="74">
        <v>760450</v>
      </c>
      <c r="W8" s="74">
        <v>167220</v>
      </c>
      <c r="X8" s="91">
        <v>1368820</v>
      </c>
      <c r="AA8" s="91">
        <v>538629.22</v>
      </c>
      <c r="AB8" s="91">
        <v>55032.11</v>
      </c>
      <c r="AD8" s="268">
        <f t="shared" si="1"/>
        <v>675445.98</v>
      </c>
      <c r="AE8" s="275">
        <f t="shared" si="2"/>
        <v>28470</v>
      </c>
      <c r="AF8" s="289">
        <f t="shared" si="3"/>
        <v>646975.98</v>
      </c>
      <c r="AG8" s="290">
        <f t="shared" si="4"/>
        <v>1917295.94</v>
      </c>
      <c r="AH8" s="276">
        <f t="shared" si="5"/>
        <v>1962481.33</v>
      </c>
      <c r="AI8" s="270">
        <f t="shared" si="6"/>
        <v>-45185.39000000013</v>
      </c>
    </row>
    <row r="9" spans="1:35" x14ac:dyDescent="0.2">
      <c r="A9" s="274" t="s">
        <v>279</v>
      </c>
      <c r="B9" s="274" t="s">
        <v>0</v>
      </c>
      <c r="C9" s="284">
        <v>1868</v>
      </c>
      <c r="D9" s="284" t="s">
        <v>605</v>
      </c>
      <c r="E9" s="253" t="s">
        <v>2520</v>
      </c>
      <c r="F9" s="90">
        <v>332734.86</v>
      </c>
      <c r="G9" s="90">
        <v>408.5</v>
      </c>
      <c r="H9" s="90">
        <v>71973.55</v>
      </c>
      <c r="I9" s="253">
        <v>379679.66</v>
      </c>
      <c r="J9" s="253">
        <v>213905.21</v>
      </c>
      <c r="L9" s="233">
        <v>15756.5</v>
      </c>
      <c r="Q9" s="253">
        <v>941023.64</v>
      </c>
      <c r="R9" s="253">
        <v>80851.62</v>
      </c>
      <c r="S9" s="74">
        <v>395102.21</v>
      </c>
      <c r="U9" s="74">
        <v>396.65</v>
      </c>
      <c r="V9" s="74">
        <v>783230</v>
      </c>
      <c r="X9" s="91">
        <v>886121</v>
      </c>
      <c r="AA9" s="91">
        <v>246504.98</v>
      </c>
      <c r="AB9" s="91">
        <v>72438.86</v>
      </c>
      <c r="AD9" s="268">
        <f t="shared" si="1"/>
        <v>405116.91</v>
      </c>
      <c r="AE9" s="275">
        <f t="shared" si="2"/>
        <v>15756.5</v>
      </c>
      <c r="AF9" s="289">
        <f t="shared" si="3"/>
        <v>389360.41</v>
      </c>
      <c r="AG9" s="290">
        <f t="shared" si="4"/>
        <v>1178728.8600000001</v>
      </c>
      <c r="AH9" s="276">
        <f t="shared" si="5"/>
        <v>1205064.8400000001</v>
      </c>
      <c r="AI9" s="270">
        <f t="shared" si="6"/>
        <v>-26335.979999999981</v>
      </c>
    </row>
    <row r="10" spans="1:35" x14ac:dyDescent="0.2">
      <c r="A10" s="274" t="s">
        <v>279</v>
      </c>
      <c r="B10" s="274" t="s">
        <v>0</v>
      </c>
      <c r="C10" s="284">
        <v>7126</v>
      </c>
      <c r="D10" s="284" t="s">
        <v>606</v>
      </c>
      <c r="E10" s="253" t="s">
        <v>2521</v>
      </c>
      <c r="F10" s="90">
        <v>959301.07</v>
      </c>
      <c r="G10" s="90">
        <v>737.02</v>
      </c>
      <c r="H10" s="90">
        <v>99139.1</v>
      </c>
      <c r="I10" s="253">
        <v>985136.25</v>
      </c>
      <c r="J10" s="253">
        <v>1744621.05</v>
      </c>
      <c r="L10" s="233">
        <v>23700</v>
      </c>
      <c r="Q10" s="253">
        <v>962353.97</v>
      </c>
      <c r="R10" s="253">
        <v>2359303.7200000002</v>
      </c>
      <c r="S10" s="74">
        <v>968489.74</v>
      </c>
      <c r="T10" s="74">
        <v>621250</v>
      </c>
      <c r="U10" s="74">
        <v>966.88</v>
      </c>
      <c r="V10" s="74">
        <v>921700</v>
      </c>
      <c r="W10" s="74">
        <v>96510</v>
      </c>
      <c r="X10" s="91">
        <v>1400570</v>
      </c>
      <c r="Z10" s="91">
        <v>1860</v>
      </c>
      <c r="AA10" s="91">
        <v>475898</v>
      </c>
      <c r="AB10" s="91">
        <v>222027.82</v>
      </c>
      <c r="AD10" s="268">
        <f t="shared" si="1"/>
        <v>1059177.19</v>
      </c>
      <c r="AE10" s="275">
        <f t="shared" si="2"/>
        <v>23700</v>
      </c>
      <c r="AF10" s="289">
        <f t="shared" si="3"/>
        <v>1035477.19</v>
      </c>
      <c r="AG10" s="290">
        <f t="shared" si="4"/>
        <v>2608916.62</v>
      </c>
      <c r="AH10" s="276">
        <f t="shared" si="5"/>
        <v>2100355.8199999998</v>
      </c>
      <c r="AI10" s="270">
        <f t="shared" si="6"/>
        <v>508560.80000000028</v>
      </c>
    </row>
    <row r="11" spans="1:35" x14ac:dyDescent="0.2">
      <c r="A11" s="274" t="s">
        <v>279</v>
      </c>
      <c r="B11" s="274" t="s">
        <v>0</v>
      </c>
      <c r="C11" s="284">
        <v>2671</v>
      </c>
      <c r="D11" s="284" t="s">
        <v>607</v>
      </c>
      <c r="E11" s="253" t="s">
        <v>2522</v>
      </c>
      <c r="F11" s="90">
        <v>117558.21</v>
      </c>
      <c r="G11" s="90">
        <v>28385.91</v>
      </c>
      <c r="H11" s="90">
        <v>47797.65</v>
      </c>
      <c r="I11" s="253">
        <v>763460.5</v>
      </c>
      <c r="J11" s="253">
        <v>157870.46</v>
      </c>
      <c r="Q11" s="253">
        <v>-937709.78</v>
      </c>
      <c r="R11" s="253">
        <v>2243800.1</v>
      </c>
      <c r="S11" s="74">
        <v>478908.03</v>
      </c>
      <c r="U11" s="74">
        <v>189.19</v>
      </c>
      <c r="V11" s="74">
        <v>421450</v>
      </c>
      <c r="X11" s="91">
        <v>756246</v>
      </c>
      <c r="AA11" s="91">
        <v>201603.52</v>
      </c>
      <c r="AB11" s="91">
        <v>113816.29</v>
      </c>
      <c r="AD11" s="268">
        <f t="shared" si="1"/>
        <v>193741.77</v>
      </c>
      <c r="AE11" s="275">
        <f t="shared" si="2"/>
        <v>0</v>
      </c>
      <c r="AF11" s="289">
        <f t="shared" si="3"/>
        <v>193741.77</v>
      </c>
      <c r="AG11" s="290">
        <f t="shared" si="4"/>
        <v>900547.22</v>
      </c>
      <c r="AH11" s="276">
        <f t="shared" si="5"/>
        <v>1071665.81</v>
      </c>
      <c r="AI11" s="270">
        <f t="shared" si="6"/>
        <v>-171118.59000000008</v>
      </c>
    </row>
    <row r="12" spans="1:35" ht="13.5" customHeight="1" x14ac:dyDescent="0.2">
      <c r="A12" s="274" t="s">
        <v>279</v>
      </c>
      <c r="B12" s="274" t="s">
        <v>0</v>
      </c>
      <c r="C12" s="284">
        <v>4454</v>
      </c>
      <c r="D12" s="284" t="s">
        <v>608</v>
      </c>
      <c r="E12" s="253" t="s">
        <v>2523</v>
      </c>
      <c r="F12" s="90">
        <v>720510.22</v>
      </c>
      <c r="G12" s="90">
        <v>15128.56</v>
      </c>
      <c r="H12" s="90">
        <v>84473.69</v>
      </c>
      <c r="I12" s="253">
        <v>112473.35</v>
      </c>
      <c r="J12" s="253">
        <v>139003.76</v>
      </c>
      <c r="L12" s="233">
        <v>13050</v>
      </c>
      <c r="Q12" s="253">
        <v>-1321453.06</v>
      </c>
      <c r="R12" s="253">
        <v>2541297.98</v>
      </c>
      <c r="S12" s="74">
        <v>544148.88</v>
      </c>
      <c r="U12" s="74">
        <v>1281.42</v>
      </c>
      <c r="V12" s="74">
        <v>789320</v>
      </c>
      <c r="W12" s="74">
        <v>213866</v>
      </c>
      <c r="X12" s="91">
        <v>1210230</v>
      </c>
      <c r="AA12" s="91">
        <v>357602.21</v>
      </c>
      <c r="AB12" s="91">
        <v>99179.43</v>
      </c>
      <c r="AD12" s="268">
        <f t="shared" si="1"/>
        <v>820112.47</v>
      </c>
      <c r="AE12" s="275">
        <f t="shared" si="2"/>
        <v>13050</v>
      </c>
      <c r="AF12" s="289">
        <f t="shared" si="3"/>
        <v>807062.47</v>
      </c>
      <c r="AG12" s="290">
        <f t="shared" si="4"/>
        <v>1548616.3</v>
      </c>
      <c r="AH12" s="276">
        <f t="shared" si="5"/>
        <v>1667011.64</v>
      </c>
      <c r="AI12" s="270">
        <f t="shared" si="6"/>
        <v>-118395.33999999985</v>
      </c>
    </row>
    <row r="13" spans="1:35" x14ac:dyDescent="0.2">
      <c r="A13" s="274" t="s">
        <v>279</v>
      </c>
      <c r="B13" s="274" t="s">
        <v>0</v>
      </c>
      <c r="C13" s="284">
        <v>3077</v>
      </c>
      <c r="D13" s="284" t="s">
        <v>609</v>
      </c>
      <c r="E13" s="253" t="s">
        <v>2524</v>
      </c>
      <c r="F13" s="90">
        <v>516965.23</v>
      </c>
      <c r="G13" s="90">
        <v>12124.44</v>
      </c>
      <c r="H13" s="90">
        <v>61340.45</v>
      </c>
      <c r="I13" s="253">
        <v>1929938.69</v>
      </c>
      <c r="J13" s="253">
        <v>225172.14</v>
      </c>
      <c r="L13" s="233">
        <v>67094.28</v>
      </c>
      <c r="Q13" s="253">
        <v>448536.59</v>
      </c>
      <c r="R13" s="253">
        <v>2357450.56</v>
      </c>
      <c r="S13" s="74">
        <v>441332.22</v>
      </c>
      <c r="T13" s="74">
        <v>80000</v>
      </c>
      <c r="U13" s="74">
        <v>856.38</v>
      </c>
      <c r="V13" s="74">
        <v>274280</v>
      </c>
      <c r="X13" s="91">
        <v>386280</v>
      </c>
      <c r="AA13" s="91">
        <v>329440.61</v>
      </c>
      <c r="AB13" s="91">
        <v>96874.47</v>
      </c>
      <c r="AD13" s="268">
        <f t="shared" si="1"/>
        <v>590430.11999999988</v>
      </c>
      <c r="AE13" s="275">
        <f t="shared" si="2"/>
        <v>67094.28</v>
      </c>
      <c r="AF13" s="289">
        <f t="shared" si="3"/>
        <v>523335.83999999985</v>
      </c>
      <c r="AG13" s="290">
        <f t="shared" si="4"/>
        <v>796468.6</v>
      </c>
      <c r="AH13" s="276">
        <f t="shared" si="5"/>
        <v>812595.08</v>
      </c>
      <c r="AI13" s="270">
        <f t="shared" si="6"/>
        <v>-16126.479999999981</v>
      </c>
    </row>
    <row r="14" spans="1:35" x14ac:dyDescent="0.2">
      <c r="A14" s="274" t="s">
        <v>279</v>
      </c>
      <c r="B14" s="274" t="s">
        <v>0</v>
      </c>
      <c r="C14" s="284">
        <v>2778</v>
      </c>
      <c r="D14" s="284" t="s">
        <v>610</v>
      </c>
      <c r="E14" s="253" t="s">
        <v>2525</v>
      </c>
      <c r="F14" s="90">
        <v>423215.8</v>
      </c>
      <c r="G14" s="90">
        <v>9511.48</v>
      </c>
      <c r="H14" s="90">
        <v>32205.16</v>
      </c>
      <c r="I14" s="253">
        <v>988797.53</v>
      </c>
      <c r="J14" s="253">
        <v>634424.65</v>
      </c>
      <c r="L14" s="233">
        <v>9600</v>
      </c>
      <c r="Q14" s="253">
        <v>-1273945.6299999999</v>
      </c>
      <c r="R14" s="253">
        <v>3416597.09</v>
      </c>
      <c r="S14" s="74">
        <v>668197.96</v>
      </c>
      <c r="T14" s="74">
        <v>80000</v>
      </c>
      <c r="U14" s="74">
        <v>534.59</v>
      </c>
      <c r="V14" s="74">
        <v>548070</v>
      </c>
      <c r="X14" s="91">
        <v>875460</v>
      </c>
      <c r="AA14" s="91">
        <v>238228.31</v>
      </c>
      <c r="AB14" s="91">
        <v>191411.08</v>
      </c>
      <c r="AD14" s="268">
        <f t="shared" si="1"/>
        <v>464932.43999999994</v>
      </c>
      <c r="AE14" s="275">
        <f t="shared" si="2"/>
        <v>9600</v>
      </c>
      <c r="AF14" s="289">
        <f t="shared" si="3"/>
        <v>455332.43999999994</v>
      </c>
      <c r="AG14" s="290">
        <f t="shared" si="4"/>
        <v>1296802.5499999998</v>
      </c>
      <c r="AH14" s="276">
        <f t="shared" si="5"/>
        <v>1305099.3900000001</v>
      </c>
      <c r="AI14" s="270">
        <f t="shared" si="6"/>
        <v>-8296.8400000003166</v>
      </c>
    </row>
    <row r="15" spans="1:35" x14ac:dyDescent="0.2">
      <c r="A15" s="274" t="s">
        <v>279</v>
      </c>
      <c r="B15" s="274" t="s">
        <v>0</v>
      </c>
      <c r="C15" s="284">
        <v>4143</v>
      </c>
      <c r="D15" s="284" t="s">
        <v>611</v>
      </c>
      <c r="E15" s="253" t="s">
        <v>2526</v>
      </c>
      <c r="F15" s="90">
        <v>743663.51</v>
      </c>
      <c r="G15" s="90">
        <v>33990</v>
      </c>
      <c r="H15" s="90">
        <v>30962.09</v>
      </c>
      <c r="I15" s="253">
        <v>2147978.59</v>
      </c>
      <c r="J15" s="253">
        <v>318335.31</v>
      </c>
      <c r="L15" s="233">
        <v>27423.05</v>
      </c>
      <c r="Q15" s="253">
        <v>259438.22</v>
      </c>
      <c r="R15" s="253">
        <v>3110817.16</v>
      </c>
      <c r="S15" s="74">
        <v>747948.4</v>
      </c>
      <c r="T15" s="74">
        <v>307200</v>
      </c>
      <c r="U15" s="74">
        <v>1010.8</v>
      </c>
      <c r="V15" s="74">
        <v>775360</v>
      </c>
      <c r="X15" s="91">
        <v>1005310</v>
      </c>
      <c r="AA15" s="91">
        <v>349971.17</v>
      </c>
      <c r="AB15" s="91">
        <v>425965.96</v>
      </c>
      <c r="AD15" s="268">
        <f t="shared" si="1"/>
        <v>808615.6</v>
      </c>
      <c r="AE15" s="275">
        <f t="shared" si="2"/>
        <v>27423.05</v>
      </c>
      <c r="AF15" s="289">
        <f t="shared" si="3"/>
        <v>781192.54999999993</v>
      </c>
      <c r="AG15" s="290">
        <f t="shared" si="4"/>
        <v>1831519.2</v>
      </c>
      <c r="AH15" s="276">
        <f t="shared" si="5"/>
        <v>1781247.13</v>
      </c>
      <c r="AI15" s="270">
        <f t="shared" si="6"/>
        <v>50272.070000000065</v>
      </c>
    </row>
    <row r="16" spans="1:35" x14ac:dyDescent="0.2">
      <c r="A16" s="274" t="s">
        <v>279</v>
      </c>
      <c r="B16" s="274" t="s">
        <v>0</v>
      </c>
      <c r="C16" s="284">
        <v>5018</v>
      </c>
      <c r="D16" s="284" t="s">
        <v>612</v>
      </c>
      <c r="E16" s="253" t="s">
        <v>2527</v>
      </c>
      <c r="F16" s="90">
        <v>337733.09</v>
      </c>
      <c r="G16" s="90">
        <v>6092.03</v>
      </c>
      <c r="H16" s="90">
        <v>40014.81</v>
      </c>
      <c r="I16" s="253">
        <v>1463300.46</v>
      </c>
      <c r="J16" s="253">
        <v>761129.53</v>
      </c>
      <c r="L16" s="233">
        <v>20820</v>
      </c>
      <c r="Q16" s="253">
        <v>-1656150.79</v>
      </c>
      <c r="R16" s="253">
        <v>4381554.71</v>
      </c>
      <c r="S16" s="74">
        <v>1075008</v>
      </c>
      <c r="T16" s="74">
        <v>155400</v>
      </c>
      <c r="U16" s="74">
        <v>201.63</v>
      </c>
      <c r="V16" s="74">
        <v>744140</v>
      </c>
      <c r="X16" s="91">
        <v>1271848</v>
      </c>
      <c r="AA16" s="91">
        <v>632719.37</v>
      </c>
      <c r="AB16" s="91">
        <v>136452.26</v>
      </c>
      <c r="AD16" s="268">
        <f t="shared" si="1"/>
        <v>383839.93000000005</v>
      </c>
      <c r="AE16" s="275">
        <f t="shared" si="2"/>
        <v>20820</v>
      </c>
      <c r="AF16" s="289">
        <f t="shared" si="3"/>
        <v>363019.93000000005</v>
      </c>
      <c r="AG16" s="290">
        <f t="shared" si="4"/>
        <v>1974749.63</v>
      </c>
      <c r="AH16" s="276">
        <f t="shared" si="5"/>
        <v>2041019.6300000001</v>
      </c>
      <c r="AI16" s="270">
        <f t="shared" si="6"/>
        <v>-66270.000000000233</v>
      </c>
    </row>
    <row r="17" spans="1:35" x14ac:dyDescent="0.2">
      <c r="A17" s="274" t="s">
        <v>279</v>
      </c>
      <c r="B17" s="274" t="s">
        <v>0</v>
      </c>
      <c r="C17" s="284">
        <v>3532</v>
      </c>
      <c r="D17" s="284" t="s">
        <v>613</v>
      </c>
      <c r="E17" s="253" t="s">
        <v>2528</v>
      </c>
      <c r="F17" s="90">
        <v>698372.14</v>
      </c>
      <c r="G17" s="90">
        <v>1595</v>
      </c>
      <c r="H17" s="90">
        <v>38783.620000000003</v>
      </c>
      <c r="I17" s="253">
        <v>221974.3</v>
      </c>
      <c r="J17" s="253">
        <v>45869.18</v>
      </c>
      <c r="L17" s="233">
        <v>36000</v>
      </c>
      <c r="Q17" s="253">
        <v>-1650448.11</v>
      </c>
      <c r="R17" s="253">
        <v>2824820.87</v>
      </c>
      <c r="S17" s="74">
        <v>733218.57</v>
      </c>
      <c r="T17" s="74">
        <v>109080</v>
      </c>
      <c r="U17" s="74">
        <v>1290.3800000000001</v>
      </c>
      <c r="V17" s="74">
        <v>835790</v>
      </c>
      <c r="W17" s="74">
        <v>22000</v>
      </c>
      <c r="X17" s="91">
        <v>1325730</v>
      </c>
      <c r="AA17" s="91">
        <v>358215.56</v>
      </c>
      <c r="AB17" s="91">
        <v>98362.91</v>
      </c>
      <c r="AD17" s="268">
        <f t="shared" si="1"/>
        <v>738750.76</v>
      </c>
      <c r="AE17" s="275">
        <f t="shared" si="2"/>
        <v>36000</v>
      </c>
      <c r="AF17" s="289">
        <f t="shared" si="3"/>
        <v>702750.76</v>
      </c>
      <c r="AG17" s="290">
        <f t="shared" si="4"/>
        <v>1701378.95</v>
      </c>
      <c r="AH17" s="276">
        <f t="shared" si="5"/>
        <v>1782308.47</v>
      </c>
      <c r="AI17" s="270">
        <f t="shared" si="6"/>
        <v>-80929.520000000019</v>
      </c>
    </row>
    <row r="18" spans="1:35" x14ac:dyDescent="0.2">
      <c r="A18" s="274" t="s">
        <v>279</v>
      </c>
      <c r="B18" s="274" t="s">
        <v>0</v>
      </c>
      <c r="C18" s="284">
        <v>5707</v>
      </c>
      <c r="D18" s="284" t="s">
        <v>614</v>
      </c>
      <c r="E18" s="253" t="s">
        <v>2529</v>
      </c>
      <c r="F18" s="90">
        <v>895625.22</v>
      </c>
      <c r="G18" s="90">
        <v>6459.62</v>
      </c>
      <c r="H18" s="90">
        <v>70984.41</v>
      </c>
      <c r="I18" s="253">
        <v>151858.59</v>
      </c>
      <c r="J18" s="253">
        <v>286532.7</v>
      </c>
      <c r="L18" s="233">
        <v>14400</v>
      </c>
      <c r="Q18" s="253">
        <v>-963353.23</v>
      </c>
      <c r="R18" s="253">
        <v>2287611.84</v>
      </c>
      <c r="S18" s="74">
        <v>1130869.25</v>
      </c>
      <c r="T18" s="74">
        <v>169810</v>
      </c>
      <c r="U18" s="74">
        <v>1110.3800000000001</v>
      </c>
      <c r="V18" s="74">
        <v>1017160</v>
      </c>
      <c r="X18" s="91">
        <v>1550641</v>
      </c>
      <c r="AA18" s="91">
        <v>495169.27</v>
      </c>
      <c r="AB18" s="91">
        <v>72754.429999999993</v>
      </c>
      <c r="AD18" s="268">
        <f t="shared" si="1"/>
        <v>973069.25</v>
      </c>
      <c r="AE18" s="275">
        <f t="shared" si="2"/>
        <v>14400</v>
      </c>
      <c r="AF18" s="289">
        <f t="shared" si="3"/>
        <v>958669.25</v>
      </c>
      <c r="AG18" s="290">
        <f t="shared" si="4"/>
        <v>2318949.63</v>
      </c>
      <c r="AH18" s="276">
        <f t="shared" si="5"/>
        <v>2118564.7000000002</v>
      </c>
      <c r="AI18" s="270">
        <f t="shared" si="6"/>
        <v>200384.9299999997</v>
      </c>
    </row>
    <row r="19" spans="1:35" x14ac:dyDescent="0.2">
      <c r="A19" s="274" t="s">
        <v>279</v>
      </c>
      <c r="B19" s="274" t="s">
        <v>0</v>
      </c>
      <c r="C19" s="284">
        <v>3845</v>
      </c>
      <c r="D19" s="284" t="s">
        <v>615</v>
      </c>
      <c r="E19" s="253" t="s">
        <v>2530</v>
      </c>
      <c r="F19" s="90">
        <v>397075.07</v>
      </c>
      <c r="G19" s="90">
        <v>9849.6</v>
      </c>
      <c r="H19" s="90">
        <v>37187.089999999997</v>
      </c>
      <c r="I19" s="253">
        <v>-18142.830000000002</v>
      </c>
      <c r="J19" s="253">
        <v>58411.13</v>
      </c>
      <c r="L19" s="233">
        <v>8701</v>
      </c>
      <c r="Q19" s="253">
        <v>-2056242.82</v>
      </c>
      <c r="R19" s="253">
        <v>2658489.6</v>
      </c>
      <c r="S19" s="74">
        <v>846580.1</v>
      </c>
      <c r="T19" s="74">
        <v>43150</v>
      </c>
      <c r="U19" s="74">
        <v>661.05</v>
      </c>
      <c r="V19" s="74">
        <v>1047190</v>
      </c>
      <c r="X19" s="91">
        <v>1524868</v>
      </c>
      <c r="AA19" s="91">
        <v>347640.26</v>
      </c>
      <c r="AB19" s="91">
        <v>87725.61</v>
      </c>
      <c r="AD19" s="268">
        <f t="shared" si="1"/>
        <v>444111.76</v>
      </c>
      <c r="AE19" s="275">
        <f t="shared" si="2"/>
        <v>8701</v>
      </c>
      <c r="AF19" s="289">
        <f t="shared" si="3"/>
        <v>435410.76</v>
      </c>
      <c r="AG19" s="290">
        <f t="shared" si="4"/>
        <v>1937581.15</v>
      </c>
      <c r="AH19" s="276">
        <f t="shared" si="5"/>
        <v>1960233.87</v>
      </c>
      <c r="AI19" s="270">
        <f t="shared" si="6"/>
        <v>-22652.720000000205</v>
      </c>
    </row>
    <row r="20" spans="1:35" x14ac:dyDescent="0.2">
      <c r="A20" s="274" t="s">
        <v>279</v>
      </c>
      <c r="B20" s="274" t="s">
        <v>0</v>
      </c>
      <c r="C20" s="284">
        <v>2875</v>
      </c>
      <c r="D20" s="284" t="s">
        <v>616</v>
      </c>
      <c r="E20" s="253" t="s">
        <v>2531</v>
      </c>
      <c r="F20" s="90">
        <v>671470.09</v>
      </c>
      <c r="G20" s="90">
        <v>14967.67</v>
      </c>
      <c r="H20" s="90">
        <v>60391.11</v>
      </c>
      <c r="I20" s="253">
        <v>4303718.3499999996</v>
      </c>
      <c r="J20" s="253">
        <v>128048.43</v>
      </c>
      <c r="L20" s="233">
        <v>33072.120000000003</v>
      </c>
      <c r="Q20" s="253">
        <v>4526352.97</v>
      </c>
      <c r="R20" s="253">
        <v>712043.8</v>
      </c>
      <c r="S20" s="74">
        <v>487733.99</v>
      </c>
      <c r="U20" s="74">
        <v>1323.82</v>
      </c>
      <c r="V20" s="74">
        <v>1001530</v>
      </c>
      <c r="X20" s="91">
        <v>1116985</v>
      </c>
      <c r="AA20" s="91">
        <v>208337.97</v>
      </c>
      <c r="AB20" s="91">
        <v>115877.08</v>
      </c>
      <c r="AD20" s="268">
        <f t="shared" si="1"/>
        <v>746828.87</v>
      </c>
      <c r="AE20" s="275">
        <f t="shared" si="2"/>
        <v>33072.120000000003</v>
      </c>
      <c r="AF20" s="289">
        <f t="shared" si="3"/>
        <v>713756.75</v>
      </c>
      <c r="AG20" s="290">
        <f t="shared" si="4"/>
        <v>1490587.81</v>
      </c>
      <c r="AH20" s="276">
        <f t="shared" si="5"/>
        <v>1441200.05</v>
      </c>
      <c r="AI20" s="270">
        <f t="shared" si="6"/>
        <v>49387.760000000009</v>
      </c>
    </row>
    <row r="21" spans="1:35" x14ac:dyDescent="0.2">
      <c r="A21" s="274" t="s">
        <v>279</v>
      </c>
      <c r="B21" s="274" t="s">
        <v>0</v>
      </c>
      <c r="C21" s="284">
        <v>3123</v>
      </c>
      <c r="D21" s="284" t="s">
        <v>617</v>
      </c>
      <c r="E21" s="253" t="s">
        <v>2532</v>
      </c>
      <c r="F21" s="90">
        <v>377767.1</v>
      </c>
      <c r="G21" s="90">
        <v>2207.3000000000002</v>
      </c>
      <c r="H21" s="90">
        <v>92368.8</v>
      </c>
      <c r="I21" s="253">
        <v>209121.26</v>
      </c>
      <c r="J21" s="253">
        <v>699206.51</v>
      </c>
      <c r="L21" s="233">
        <v>11656.3</v>
      </c>
      <c r="Q21" s="253">
        <v>-2548051.42</v>
      </c>
      <c r="R21" s="253">
        <v>4272663.5999999996</v>
      </c>
      <c r="S21" s="74">
        <v>699096.68</v>
      </c>
      <c r="U21" s="74">
        <v>532.74</v>
      </c>
      <c r="V21" s="74">
        <v>550470</v>
      </c>
      <c r="X21" s="91">
        <v>966080</v>
      </c>
      <c r="AA21" s="91">
        <v>302012.74</v>
      </c>
      <c r="AB21" s="91">
        <v>200943.19</v>
      </c>
      <c r="AD21" s="268">
        <f t="shared" si="1"/>
        <v>472343.19999999995</v>
      </c>
      <c r="AE21" s="275">
        <f t="shared" si="2"/>
        <v>11656.3</v>
      </c>
      <c r="AF21" s="289">
        <f t="shared" si="3"/>
        <v>460686.89999999997</v>
      </c>
      <c r="AG21" s="290">
        <f t="shared" si="4"/>
        <v>1250099.42</v>
      </c>
      <c r="AH21" s="276">
        <f t="shared" si="5"/>
        <v>1469035.93</v>
      </c>
      <c r="AI21" s="270">
        <f t="shared" si="6"/>
        <v>-218936.51</v>
      </c>
    </row>
    <row r="22" spans="1:35" x14ac:dyDescent="0.2">
      <c r="A22" s="274" t="s">
        <v>279</v>
      </c>
      <c r="B22" s="274" t="s">
        <v>0</v>
      </c>
      <c r="C22" s="284">
        <v>3601</v>
      </c>
      <c r="D22" s="284" t="s">
        <v>618</v>
      </c>
      <c r="E22" s="253" t="s">
        <v>2533</v>
      </c>
      <c r="F22" s="90">
        <v>489157.56</v>
      </c>
      <c r="G22" s="90">
        <v>19740.5</v>
      </c>
      <c r="H22" s="90">
        <v>20140.41</v>
      </c>
      <c r="I22" s="253">
        <v>1283947.29</v>
      </c>
      <c r="J22" s="253">
        <v>111544.72</v>
      </c>
      <c r="L22" s="233">
        <v>29791.63</v>
      </c>
      <c r="Q22" s="253">
        <v>-7974.68</v>
      </c>
      <c r="R22" s="253">
        <v>2054348.01</v>
      </c>
      <c r="S22" s="74">
        <v>594684.47</v>
      </c>
      <c r="T22" s="74">
        <v>165470</v>
      </c>
      <c r="U22" s="74">
        <v>389.56</v>
      </c>
      <c r="V22" s="74">
        <v>540990</v>
      </c>
      <c r="X22" s="91">
        <v>871940</v>
      </c>
      <c r="AA22" s="91">
        <v>401564.65</v>
      </c>
      <c r="AB22" s="91">
        <v>94800.86</v>
      </c>
      <c r="AD22" s="268">
        <f t="shared" si="1"/>
        <v>529038.47</v>
      </c>
      <c r="AE22" s="275">
        <f t="shared" si="2"/>
        <v>29791.63</v>
      </c>
      <c r="AF22" s="289">
        <f t="shared" si="3"/>
        <v>499246.83999999997</v>
      </c>
      <c r="AG22" s="290">
        <f t="shared" si="4"/>
        <v>1301534.03</v>
      </c>
      <c r="AH22" s="276">
        <f t="shared" si="5"/>
        <v>1368305.51</v>
      </c>
      <c r="AI22" s="270">
        <f t="shared" si="6"/>
        <v>-66771.479999999981</v>
      </c>
    </row>
    <row r="23" spans="1:35" x14ac:dyDescent="0.2">
      <c r="A23" s="274" t="s">
        <v>279</v>
      </c>
      <c r="B23" s="274" t="s">
        <v>0</v>
      </c>
      <c r="C23" s="284">
        <v>3870</v>
      </c>
      <c r="D23" s="284" t="s">
        <v>619</v>
      </c>
      <c r="E23" s="253" t="s">
        <v>2594</v>
      </c>
      <c r="F23" s="90">
        <v>1196553.3799999999</v>
      </c>
      <c r="G23" s="90">
        <v>21528.5</v>
      </c>
      <c r="H23" s="90">
        <v>39254.17</v>
      </c>
      <c r="I23" s="253">
        <v>20421.7</v>
      </c>
      <c r="J23" s="253">
        <v>127184.84</v>
      </c>
      <c r="L23" s="233">
        <v>16400.650000000001</v>
      </c>
      <c r="Q23" s="253">
        <v>-687220.95</v>
      </c>
      <c r="R23" s="253">
        <v>2203520.5099999998</v>
      </c>
      <c r="S23" s="74">
        <v>712039.48</v>
      </c>
      <c r="U23" s="74">
        <v>1915.05</v>
      </c>
      <c r="V23" s="74">
        <v>564120</v>
      </c>
      <c r="W23" s="74">
        <v>360</v>
      </c>
      <c r="X23" s="91">
        <v>1002460</v>
      </c>
      <c r="AA23" s="91">
        <v>295332.90999999997</v>
      </c>
      <c r="AB23" s="91">
        <v>43563.24</v>
      </c>
      <c r="AD23" s="268">
        <f t="shared" si="1"/>
        <v>1257336.0499999998</v>
      </c>
      <c r="AE23" s="275">
        <f t="shared" si="2"/>
        <v>16400.650000000001</v>
      </c>
      <c r="AF23" s="289">
        <f t="shared" si="3"/>
        <v>1240935.3999999999</v>
      </c>
      <c r="AG23" s="290">
        <f t="shared" si="4"/>
        <v>1278434.53</v>
      </c>
      <c r="AH23" s="276">
        <f t="shared" si="5"/>
        <v>1341356.1499999999</v>
      </c>
      <c r="AI23" s="270">
        <f t="shared" si="6"/>
        <v>-62921.619999999879</v>
      </c>
    </row>
    <row r="24" spans="1:35" x14ac:dyDescent="0.2">
      <c r="A24" s="274" t="s">
        <v>283</v>
      </c>
      <c r="B24" s="274" t="s">
        <v>1</v>
      </c>
      <c r="C24" s="284">
        <v>7346</v>
      </c>
      <c r="D24" s="284" t="s">
        <v>620</v>
      </c>
      <c r="E24" s="253" t="s">
        <v>2534</v>
      </c>
      <c r="F24" s="90">
        <v>1358556.3</v>
      </c>
      <c r="G24" s="90">
        <v>0</v>
      </c>
      <c r="H24" s="90">
        <v>58823.45</v>
      </c>
      <c r="I24" s="253">
        <v>141899.1</v>
      </c>
      <c r="J24" s="253">
        <v>869146.17</v>
      </c>
      <c r="L24" s="233">
        <v>37618.019999999997</v>
      </c>
      <c r="Q24" s="253">
        <v>-498281.94</v>
      </c>
      <c r="R24" s="253">
        <v>2350727.5299999998</v>
      </c>
      <c r="S24" s="74">
        <v>1391447.98</v>
      </c>
      <c r="T24" s="74">
        <v>312175</v>
      </c>
      <c r="U24" s="74">
        <v>5.78</v>
      </c>
      <c r="V24" s="74">
        <v>959584</v>
      </c>
      <c r="W24" s="74">
        <v>200000</v>
      </c>
      <c r="X24" s="91">
        <v>1383584</v>
      </c>
      <c r="AA24" s="91">
        <v>518054.69</v>
      </c>
      <c r="AB24" s="91">
        <v>195481.66</v>
      </c>
      <c r="AD24" s="268">
        <f t="shared" si="1"/>
        <v>1417379.75</v>
      </c>
      <c r="AE24" s="275">
        <f t="shared" si="2"/>
        <v>37618.019999999997</v>
      </c>
      <c r="AF24" s="289">
        <f t="shared" si="3"/>
        <v>1379761.73</v>
      </c>
      <c r="AG24" s="290">
        <f t="shared" si="4"/>
        <v>2863212.76</v>
      </c>
      <c r="AH24" s="276">
        <f t="shared" si="5"/>
        <v>2097120.3499999999</v>
      </c>
      <c r="AI24" s="270">
        <f t="shared" si="6"/>
        <v>766092.40999999992</v>
      </c>
    </row>
    <row r="25" spans="1:35" x14ac:dyDescent="0.2">
      <c r="A25" s="274" t="s">
        <v>283</v>
      </c>
      <c r="B25" s="274" t="s">
        <v>1</v>
      </c>
      <c r="C25" s="284">
        <v>4269</v>
      </c>
      <c r="D25" s="284" t="s">
        <v>621</v>
      </c>
      <c r="E25" s="253" t="s">
        <v>2535</v>
      </c>
      <c r="F25" s="90">
        <v>306366.44</v>
      </c>
      <c r="G25" s="90">
        <v>0</v>
      </c>
      <c r="H25" s="90">
        <v>154750.48000000001</v>
      </c>
      <c r="I25" s="253">
        <v>784105.37</v>
      </c>
      <c r="J25" s="253">
        <v>344961.69</v>
      </c>
      <c r="L25" s="233">
        <v>20410.25</v>
      </c>
      <c r="Q25" s="253">
        <v>-1902313.1</v>
      </c>
      <c r="R25" s="253">
        <v>3163898.35</v>
      </c>
      <c r="S25" s="74">
        <v>1162293.8400000001</v>
      </c>
      <c r="T25" s="74">
        <v>80000</v>
      </c>
      <c r="U25" s="74">
        <v>242.73</v>
      </c>
      <c r="V25" s="74">
        <v>711200</v>
      </c>
      <c r="X25" s="91">
        <v>1035130</v>
      </c>
      <c r="AA25" s="91">
        <v>397180.71</v>
      </c>
      <c r="AB25" s="91">
        <v>176367.38</v>
      </c>
      <c r="AD25" s="268">
        <f t="shared" si="1"/>
        <v>461116.92000000004</v>
      </c>
      <c r="AE25" s="275">
        <f t="shared" si="2"/>
        <v>20410.25</v>
      </c>
      <c r="AF25" s="289">
        <f t="shared" si="3"/>
        <v>440706.67000000004</v>
      </c>
      <c r="AG25" s="290">
        <f t="shared" si="4"/>
        <v>1953736.57</v>
      </c>
      <c r="AH25" s="276">
        <f t="shared" si="5"/>
        <v>1608678.0899999999</v>
      </c>
      <c r="AI25" s="270">
        <f t="shared" si="6"/>
        <v>345058.48000000021</v>
      </c>
    </row>
    <row r="26" spans="1:35" x14ac:dyDescent="0.2">
      <c r="A26" s="274" t="s">
        <v>283</v>
      </c>
      <c r="B26" s="274" t="s">
        <v>1</v>
      </c>
      <c r="C26" s="284">
        <v>7452</v>
      </c>
      <c r="D26" s="284" t="s">
        <v>622</v>
      </c>
      <c r="E26" s="253" t="s">
        <v>2536</v>
      </c>
      <c r="F26" s="90">
        <v>1007238.04</v>
      </c>
      <c r="G26" s="90">
        <v>7524</v>
      </c>
      <c r="H26" s="90">
        <v>87163.73</v>
      </c>
      <c r="I26" s="253">
        <v>1207298.5900000001</v>
      </c>
      <c r="J26" s="253">
        <v>3826659.28</v>
      </c>
      <c r="L26" s="233">
        <v>53873.2</v>
      </c>
      <c r="N26" s="233">
        <v>869.56</v>
      </c>
      <c r="R26" s="253">
        <v>2060186.09</v>
      </c>
      <c r="S26" s="74">
        <v>1884732.09</v>
      </c>
      <c r="T26" s="74">
        <v>288100</v>
      </c>
      <c r="U26" s="74">
        <v>1581.9</v>
      </c>
      <c r="V26" s="74">
        <v>1339598</v>
      </c>
      <c r="X26" s="91">
        <v>1742320</v>
      </c>
      <c r="AA26" s="91">
        <v>700103.83</v>
      </c>
      <c r="AB26" s="91">
        <v>191712.86</v>
      </c>
      <c r="AD26" s="268">
        <f t="shared" si="1"/>
        <v>1101925.77</v>
      </c>
      <c r="AE26" s="275">
        <f t="shared" si="2"/>
        <v>54742.759999999995</v>
      </c>
      <c r="AF26" s="289">
        <f t="shared" si="3"/>
        <v>1047183.01</v>
      </c>
      <c r="AG26" s="290">
        <f t="shared" si="4"/>
        <v>3514011.9899999998</v>
      </c>
      <c r="AH26" s="276">
        <f t="shared" si="5"/>
        <v>2634136.69</v>
      </c>
      <c r="AI26" s="270">
        <f t="shared" si="6"/>
        <v>879875.29999999981</v>
      </c>
    </row>
    <row r="27" spans="1:35" x14ac:dyDescent="0.2">
      <c r="A27" s="274" t="s">
        <v>283</v>
      </c>
      <c r="B27" s="274" t="s">
        <v>1</v>
      </c>
      <c r="C27" s="284">
        <v>5116</v>
      </c>
      <c r="D27" s="284" t="s">
        <v>623</v>
      </c>
      <c r="E27" s="253" t="s">
        <v>2537</v>
      </c>
      <c r="F27" s="90">
        <v>641500.43000000005</v>
      </c>
      <c r="G27" s="90">
        <v>0</v>
      </c>
      <c r="H27" s="90">
        <v>40825.699999999997</v>
      </c>
      <c r="I27" s="253">
        <v>667238.35</v>
      </c>
      <c r="J27" s="253">
        <v>561968.92000000004</v>
      </c>
      <c r="L27" s="233">
        <v>32381.84</v>
      </c>
      <c r="Q27" s="253">
        <v>232300</v>
      </c>
      <c r="R27" s="253">
        <v>2920599.11</v>
      </c>
      <c r="S27" s="74">
        <v>1037446.8</v>
      </c>
      <c r="T27" s="74">
        <v>90000</v>
      </c>
      <c r="U27" s="74">
        <v>835.22</v>
      </c>
      <c r="V27" s="74">
        <v>959599.5</v>
      </c>
      <c r="X27" s="91">
        <v>1266853.5</v>
      </c>
      <c r="AA27" s="91">
        <v>457275.43</v>
      </c>
      <c r="AB27" s="91">
        <v>236548.78</v>
      </c>
      <c r="AD27" s="268">
        <f t="shared" si="1"/>
        <v>682326.13</v>
      </c>
      <c r="AE27" s="275">
        <f t="shared" si="2"/>
        <v>32381.84</v>
      </c>
      <c r="AF27" s="289">
        <f t="shared" si="3"/>
        <v>649944.29</v>
      </c>
      <c r="AG27" s="290">
        <f t="shared" si="4"/>
        <v>2087881.52</v>
      </c>
      <c r="AH27" s="276">
        <f t="shared" si="5"/>
        <v>1960677.71</v>
      </c>
      <c r="AI27" s="270">
        <f t="shared" si="6"/>
        <v>127203.81000000006</v>
      </c>
    </row>
    <row r="28" spans="1:35" x14ac:dyDescent="0.2">
      <c r="A28" s="274" t="s">
        <v>283</v>
      </c>
      <c r="B28" s="274" t="s">
        <v>1</v>
      </c>
      <c r="C28" s="284">
        <v>3330</v>
      </c>
      <c r="D28" s="284" t="s">
        <v>624</v>
      </c>
      <c r="E28" s="253" t="s">
        <v>2538</v>
      </c>
      <c r="F28" s="90">
        <v>573444.96</v>
      </c>
      <c r="G28" s="90">
        <v>569.5</v>
      </c>
      <c r="H28" s="90">
        <v>24672.87</v>
      </c>
      <c r="I28" s="253">
        <v>498119.48</v>
      </c>
      <c r="J28" s="253">
        <v>173470.45</v>
      </c>
      <c r="L28" s="233">
        <v>11731.3</v>
      </c>
      <c r="Q28" s="253">
        <v>140750</v>
      </c>
      <c r="R28" s="253">
        <v>1187021.07</v>
      </c>
      <c r="S28" s="74">
        <v>1116357.1100000001</v>
      </c>
      <c r="T28" s="74">
        <v>86000</v>
      </c>
      <c r="U28" s="74">
        <v>565.29999999999995</v>
      </c>
      <c r="V28" s="74">
        <v>920010</v>
      </c>
      <c r="X28" s="91">
        <v>1338293.5</v>
      </c>
      <c r="AA28" s="91">
        <v>345421.04</v>
      </c>
      <c r="AB28" s="91">
        <v>127412.81</v>
      </c>
      <c r="AD28" s="268">
        <f t="shared" si="1"/>
        <v>598687.32999999996</v>
      </c>
      <c r="AE28" s="275">
        <f t="shared" si="2"/>
        <v>11731.3</v>
      </c>
      <c r="AF28" s="289">
        <f t="shared" si="3"/>
        <v>586956.02999999991</v>
      </c>
      <c r="AG28" s="290">
        <f t="shared" si="4"/>
        <v>2122932.41</v>
      </c>
      <c r="AH28" s="276">
        <f t="shared" si="5"/>
        <v>1811127.35</v>
      </c>
      <c r="AI28" s="270">
        <f t="shared" si="6"/>
        <v>311805.06000000006</v>
      </c>
    </row>
    <row r="29" spans="1:35" x14ac:dyDescent="0.2">
      <c r="A29" s="274" t="s">
        <v>283</v>
      </c>
      <c r="B29" s="274" t="s">
        <v>1</v>
      </c>
      <c r="C29" s="284">
        <v>3774</v>
      </c>
      <c r="D29" s="284" t="s">
        <v>625</v>
      </c>
      <c r="E29" s="253" t="s">
        <v>2539</v>
      </c>
      <c r="F29" s="90">
        <v>537010.5</v>
      </c>
      <c r="G29" s="90">
        <v>6710</v>
      </c>
      <c r="H29" s="90">
        <v>24931.81</v>
      </c>
      <c r="I29" s="253">
        <v>556539.57999999996</v>
      </c>
      <c r="J29" s="253">
        <v>276829.65999999997</v>
      </c>
      <c r="L29" s="233">
        <v>28938.3</v>
      </c>
      <c r="Q29" s="253">
        <v>173850</v>
      </c>
      <c r="R29" s="253">
        <v>2650223.29</v>
      </c>
      <c r="S29" s="74">
        <v>1064773.2</v>
      </c>
      <c r="T29" s="74">
        <v>166100</v>
      </c>
      <c r="V29" s="74">
        <v>802442</v>
      </c>
      <c r="X29" s="91">
        <v>1068182</v>
      </c>
      <c r="AA29" s="91">
        <v>574529.69999999995</v>
      </c>
      <c r="AB29" s="91">
        <v>151724.57999999999</v>
      </c>
      <c r="AD29" s="268">
        <f t="shared" si="1"/>
        <v>568652.31000000006</v>
      </c>
      <c r="AE29" s="275">
        <f t="shared" si="2"/>
        <v>28938.3</v>
      </c>
      <c r="AF29" s="289">
        <f t="shared" si="3"/>
        <v>539714.01</v>
      </c>
      <c r="AG29" s="290">
        <f t="shared" si="4"/>
        <v>2033315.2</v>
      </c>
      <c r="AH29" s="276">
        <f t="shared" si="5"/>
        <v>1794436.28</v>
      </c>
      <c r="AI29" s="270">
        <f t="shared" si="6"/>
        <v>238878.91999999993</v>
      </c>
    </row>
    <row r="30" spans="1:35" x14ac:dyDescent="0.2">
      <c r="A30" s="274" t="s">
        <v>283</v>
      </c>
      <c r="B30" s="274" t="s">
        <v>1</v>
      </c>
      <c r="C30" s="284">
        <v>2996</v>
      </c>
      <c r="D30" s="284" t="s">
        <v>626</v>
      </c>
      <c r="E30" s="253" t="s">
        <v>2540</v>
      </c>
      <c r="F30" s="90">
        <v>403278.8</v>
      </c>
      <c r="G30" s="90">
        <v>5148</v>
      </c>
      <c r="H30" s="90">
        <v>99758.02</v>
      </c>
      <c r="I30" s="253">
        <v>1722384.11</v>
      </c>
      <c r="J30" s="253">
        <v>207853.82</v>
      </c>
      <c r="L30" s="233">
        <v>17874.16</v>
      </c>
      <c r="N30" s="233">
        <v>104.28</v>
      </c>
      <c r="Q30" s="253">
        <v>110600</v>
      </c>
      <c r="R30" s="253">
        <v>1714501.17</v>
      </c>
      <c r="S30" s="74">
        <v>798548.9</v>
      </c>
      <c r="T30" s="74">
        <v>118500</v>
      </c>
      <c r="U30" s="74">
        <v>694.1</v>
      </c>
      <c r="V30" s="74">
        <v>500492</v>
      </c>
      <c r="X30" s="91">
        <v>706391.68</v>
      </c>
      <c r="AA30" s="91">
        <v>478254.34</v>
      </c>
      <c r="AB30" s="91">
        <v>187034.89</v>
      </c>
      <c r="AD30" s="268">
        <f t="shared" si="1"/>
        <v>508184.82</v>
      </c>
      <c r="AE30" s="275">
        <f t="shared" si="2"/>
        <v>17978.439999999999</v>
      </c>
      <c r="AF30" s="289">
        <f t="shared" si="3"/>
        <v>490206.38</v>
      </c>
      <c r="AG30" s="290">
        <f t="shared" si="4"/>
        <v>1418235</v>
      </c>
      <c r="AH30" s="276">
        <f t="shared" si="5"/>
        <v>1371680.9100000001</v>
      </c>
      <c r="AI30" s="270">
        <f t="shared" si="6"/>
        <v>46554.089999999851</v>
      </c>
    </row>
    <row r="31" spans="1:35" x14ac:dyDescent="0.2">
      <c r="A31" s="274" t="s">
        <v>283</v>
      </c>
      <c r="B31" s="274" t="s">
        <v>1</v>
      </c>
      <c r="C31" s="284">
        <v>6600</v>
      </c>
      <c r="D31" s="284" t="s">
        <v>627</v>
      </c>
      <c r="E31" s="253" t="s">
        <v>2541</v>
      </c>
      <c r="F31" s="90">
        <v>274381.57</v>
      </c>
      <c r="G31" s="90">
        <v>0</v>
      </c>
      <c r="H31" s="90">
        <v>85748.02</v>
      </c>
      <c r="I31" s="253">
        <v>745068.53</v>
      </c>
      <c r="J31" s="253">
        <v>1253114.8600000001</v>
      </c>
      <c r="L31" s="233">
        <v>57514.73</v>
      </c>
      <c r="Q31" s="253">
        <v>148750</v>
      </c>
      <c r="R31" s="253">
        <v>2482860.59</v>
      </c>
      <c r="S31" s="74">
        <v>872271.46</v>
      </c>
      <c r="V31" s="74">
        <v>780900</v>
      </c>
      <c r="X31" s="91">
        <v>1150760</v>
      </c>
      <c r="AA31" s="91">
        <v>695818.01</v>
      </c>
      <c r="AB31" s="91">
        <v>187661.04</v>
      </c>
      <c r="AD31" s="268">
        <f t="shared" si="1"/>
        <v>360129.59</v>
      </c>
      <c r="AE31" s="275">
        <f t="shared" si="2"/>
        <v>57514.73</v>
      </c>
      <c r="AF31" s="289">
        <f t="shared" si="3"/>
        <v>302614.86000000004</v>
      </c>
      <c r="AG31" s="290">
        <f t="shared" si="4"/>
        <v>1653171.46</v>
      </c>
      <c r="AH31" s="276">
        <f t="shared" si="5"/>
        <v>2034239.05</v>
      </c>
      <c r="AI31" s="270">
        <f t="shared" si="6"/>
        <v>-381067.59000000008</v>
      </c>
    </row>
    <row r="32" spans="1:35" x14ac:dyDescent="0.2">
      <c r="A32" s="274" t="s">
        <v>283</v>
      </c>
      <c r="B32" s="274" t="s">
        <v>1</v>
      </c>
      <c r="C32" s="284">
        <v>2814</v>
      </c>
      <c r="D32" s="284" t="s">
        <v>628</v>
      </c>
      <c r="E32" s="253" t="s">
        <v>2542</v>
      </c>
      <c r="F32" s="90">
        <v>517908.25</v>
      </c>
      <c r="G32" s="90">
        <v>4547</v>
      </c>
      <c r="H32" s="90">
        <v>19982.650000000001</v>
      </c>
      <c r="I32" s="253">
        <v>531218.73</v>
      </c>
      <c r="J32" s="253">
        <v>269757.13</v>
      </c>
      <c r="L32" s="233">
        <v>17400</v>
      </c>
      <c r="Q32" s="253">
        <v>-864160.78</v>
      </c>
      <c r="R32" s="253">
        <v>2102364.12</v>
      </c>
      <c r="S32" s="74">
        <v>645280</v>
      </c>
      <c r="T32" s="74">
        <v>104730</v>
      </c>
      <c r="U32" s="74">
        <v>728.21</v>
      </c>
      <c r="V32" s="74">
        <v>698713.1</v>
      </c>
      <c r="W32" s="74">
        <v>3000</v>
      </c>
      <c r="X32" s="91">
        <v>899179.1</v>
      </c>
      <c r="AA32" s="91">
        <v>295324.68</v>
      </c>
      <c r="AB32" s="91">
        <v>82857.11</v>
      </c>
      <c r="AD32" s="268">
        <f t="shared" si="1"/>
        <v>542437.9</v>
      </c>
      <c r="AE32" s="275">
        <f t="shared" si="2"/>
        <v>17400</v>
      </c>
      <c r="AF32" s="289">
        <f t="shared" si="3"/>
        <v>525037.9</v>
      </c>
      <c r="AG32" s="290">
        <f t="shared" si="4"/>
        <v>1452451.31</v>
      </c>
      <c r="AH32" s="276">
        <f t="shared" si="5"/>
        <v>1277360.8900000001</v>
      </c>
      <c r="AI32" s="270">
        <f t="shared" si="6"/>
        <v>175090.41999999993</v>
      </c>
    </row>
    <row r="33" spans="1:35" x14ac:dyDescent="0.2">
      <c r="A33" s="274" t="s">
        <v>283</v>
      </c>
      <c r="B33" s="274" t="s">
        <v>1</v>
      </c>
      <c r="C33" s="284">
        <v>5791</v>
      </c>
      <c r="D33" s="284" t="s">
        <v>629</v>
      </c>
      <c r="E33" s="253" t="s">
        <v>2543</v>
      </c>
      <c r="F33" s="90">
        <v>382822.38</v>
      </c>
      <c r="G33" s="90">
        <v>0</v>
      </c>
      <c r="H33" s="90">
        <v>49828.49</v>
      </c>
      <c r="I33" s="253">
        <v>605464.34</v>
      </c>
      <c r="J33" s="253">
        <v>554905.55000000005</v>
      </c>
      <c r="L33" s="233">
        <v>39285.24</v>
      </c>
      <c r="N33" s="233">
        <v>0</v>
      </c>
      <c r="Q33" s="253">
        <v>535909.46</v>
      </c>
      <c r="R33" s="253">
        <v>923152.19</v>
      </c>
      <c r="S33" s="74">
        <v>1194356.57</v>
      </c>
      <c r="U33" s="74">
        <v>424.59</v>
      </c>
      <c r="V33" s="74">
        <v>981260</v>
      </c>
      <c r="W33" s="74">
        <v>7750</v>
      </c>
      <c r="X33" s="91">
        <v>1385456</v>
      </c>
      <c r="AA33" s="91">
        <v>519484.65</v>
      </c>
      <c r="AB33" s="91">
        <v>142376.64000000001</v>
      </c>
      <c r="AD33" s="268">
        <f t="shared" si="1"/>
        <v>432650.87</v>
      </c>
      <c r="AE33" s="275">
        <f t="shared" si="2"/>
        <v>39285.24</v>
      </c>
      <c r="AF33" s="289">
        <f t="shared" si="3"/>
        <v>393365.63</v>
      </c>
      <c r="AG33" s="290">
        <f t="shared" si="4"/>
        <v>2183791.16</v>
      </c>
      <c r="AH33" s="276">
        <f t="shared" si="5"/>
        <v>2047317.29</v>
      </c>
      <c r="AI33" s="270">
        <f t="shared" si="6"/>
        <v>136473.87000000011</v>
      </c>
    </row>
    <row r="34" spans="1:35" x14ac:dyDescent="0.2">
      <c r="A34" s="274" t="s">
        <v>283</v>
      </c>
      <c r="B34" s="274" t="s">
        <v>1</v>
      </c>
      <c r="C34" s="284">
        <v>5865</v>
      </c>
      <c r="D34" s="284" t="s">
        <v>630</v>
      </c>
      <c r="E34" s="253" t="s">
        <v>2544</v>
      </c>
      <c r="F34" s="90">
        <v>866715</v>
      </c>
      <c r="G34" s="90">
        <v>0</v>
      </c>
      <c r="H34" s="90">
        <v>81099.78</v>
      </c>
      <c r="I34" s="253">
        <v>1227640.53</v>
      </c>
      <c r="J34" s="253">
        <v>628653.07999999996</v>
      </c>
      <c r="L34" s="233">
        <v>40681.300000000003</v>
      </c>
      <c r="Q34" s="253">
        <v>366128</v>
      </c>
      <c r="R34" s="253">
        <v>2548141.21</v>
      </c>
      <c r="S34" s="74">
        <v>1028362.72</v>
      </c>
      <c r="T34" s="74">
        <v>313960</v>
      </c>
      <c r="U34" s="74">
        <v>1270.01</v>
      </c>
      <c r="V34" s="74">
        <v>1212050</v>
      </c>
      <c r="X34" s="91">
        <v>1401960</v>
      </c>
      <c r="AA34" s="91">
        <v>672271.71</v>
      </c>
      <c r="AB34" s="91">
        <v>111801.84</v>
      </c>
      <c r="AD34" s="268">
        <f t="shared" si="1"/>
        <v>947814.78</v>
      </c>
      <c r="AE34" s="275">
        <f t="shared" si="2"/>
        <v>40681.300000000003</v>
      </c>
      <c r="AF34" s="289">
        <f t="shared" si="3"/>
        <v>907133.48</v>
      </c>
      <c r="AG34" s="290">
        <f t="shared" si="4"/>
        <v>2555642.73</v>
      </c>
      <c r="AH34" s="276">
        <f t="shared" si="5"/>
        <v>2186033.5499999998</v>
      </c>
      <c r="AI34" s="270">
        <f t="shared" si="6"/>
        <v>369609.18000000017</v>
      </c>
    </row>
    <row r="35" spans="1:35" x14ac:dyDescent="0.2">
      <c r="A35" s="274" t="s">
        <v>283</v>
      </c>
      <c r="B35" s="274" t="s">
        <v>1</v>
      </c>
      <c r="C35" s="284">
        <v>4329</v>
      </c>
      <c r="D35" s="284" t="s">
        <v>631</v>
      </c>
      <c r="E35" s="253" t="s">
        <v>2597</v>
      </c>
      <c r="F35" s="90">
        <v>529717.77</v>
      </c>
      <c r="G35" s="90">
        <v>0</v>
      </c>
      <c r="H35" s="90">
        <v>79791.19</v>
      </c>
      <c r="I35" s="253">
        <v>382887.62</v>
      </c>
      <c r="J35" s="253">
        <v>472926.55</v>
      </c>
      <c r="L35" s="233">
        <v>24800</v>
      </c>
      <c r="Q35" s="253">
        <v>110400</v>
      </c>
      <c r="R35" s="253">
        <v>1650244.41</v>
      </c>
      <c r="S35" s="74">
        <v>892130.65</v>
      </c>
      <c r="T35" s="74">
        <v>117715</v>
      </c>
      <c r="U35" s="74">
        <v>581.42999999999995</v>
      </c>
      <c r="V35" s="74">
        <v>649814</v>
      </c>
      <c r="X35" s="91">
        <v>838114</v>
      </c>
      <c r="AA35" s="91">
        <v>378420.88</v>
      </c>
      <c r="AB35" s="91">
        <v>156082.10999999999</v>
      </c>
      <c r="AD35" s="268">
        <f t="shared" si="1"/>
        <v>609508.96</v>
      </c>
      <c r="AE35" s="275">
        <f t="shared" si="2"/>
        <v>24800</v>
      </c>
      <c r="AF35" s="289">
        <f t="shared" si="3"/>
        <v>584708.96</v>
      </c>
      <c r="AG35" s="290">
        <f t="shared" si="4"/>
        <v>1660241.08</v>
      </c>
      <c r="AH35" s="276">
        <f t="shared" si="5"/>
        <v>1372616.9899999998</v>
      </c>
      <c r="AI35" s="270">
        <f t="shared" si="6"/>
        <v>287624.09000000032</v>
      </c>
    </row>
    <row r="36" spans="1:35" x14ac:dyDescent="0.2">
      <c r="A36" s="274" t="s">
        <v>286</v>
      </c>
      <c r="B36" s="274" t="s">
        <v>2</v>
      </c>
      <c r="C36" s="284">
        <v>1955</v>
      </c>
      <c r="D36" s="284" t="s">
        <v>632</v>
      </c>
      <c r="E36" s="253" t="s">
        <v>2545</v>
      </c>
      <c r="F36" s="90">
        <v>407440.21</v>
      </c>
      <c r="G36" s="90">
        <v>1805.48</v>
      </c>
      <c r="H36" s="90">
        <v>23161.84</v>
      </c>
      <c r="I36" s="253">
        <v>68823.14</v>
      </c>
      <c r="J36" s="253">
        <v>379942.88</v>
      </c>
      <c r="L36" s="233">
        <v>17918.87</v>
      </c>
      <c r="Q36" s="253">
        <v>-1213146.33</v>
      </c>
      <c r="R36" s="253">
        <v>1948644.79</v>
      </c>
      <c r="S36" s="74">
        <v>481769.97</v>
      </c>
      <c r="T36" s="74">
        <v>52000</v>
      </c>
      <c r="U36" s="74">
        <v>495.31</v>
      </c>
      <c r="V36" s="74">
        <v>701780</v>
      </c>
      <c r="W36" s="74">
        <v>280</v>
      </c>
      <c r="X36" s="91">
        <v>802020</v>
      </c>
      <c r="AA36" s="91">
        <v>221076.26</v>
      </c>
      <c r="AB36" s="91">
        <v>39643.800000000003</v>
      </c>
      <c r="AD36" s="268">
        <f t="shared" si="1"/>
        <v>432407.53</v>
      </c>
      <c r="AE36" s="275">
        <f t="shared" si="2"/>
        <v>17918.87</v>
      </c>
      <c r="AF36" s="289">
        <f t="shared" si="3"/>
        <v>414488.66000000003</v>
      </c>
      <c r="AG36" s="290">
        <f t="shared" si="4"/>
        <v>1236325.28</v>
      </c>
      <c r="AH36" s="276">
        <f t="shared" si="5"/>
        <v>1062740.06</v>
      </c>
      <c r="AI36" s="270">
        <f t="shared" si="6"/>
        <v>173585.21999999997</v>
      </c>
    </row>
    <row r="37" spans="1:35" x14ac:dyDescent="0.2">
      <c r="A37" s="274" t="s">
        <v>286</v>
      </c>
      <c r="B37" s="274" t="s">
        <v>2</v>
      </c>
      <c r="C37" s="284">
        <v>4228</v>
      </c>
      <c r="D37" s="284" t="s">
        <v>633</v>
      </c>
      <c r="E37" s="253" t="s">
        <v>2546</v>
      </c>
      <c r="F37" s="90">
        <v>626728.80000000005</v>
      </c>
      <c r="G37" s="90">
        <v>7387.6</v>
      </c>
      <c r="H37" s="90">
        <v>41434.14</v>
      </c>
      <c r="I37" s="253">
        <v>-435555.63</v>
      </c>
      <c r="J37" s="253">
        <v>879127.27</v>
      </c>
      <c r="L37" s="233">
        <v>18750</v>
      </c>
      <c r="Q37" s="253">
        <v>-1253951.57</v>
      </c>
      <c r="R37" s="253">
        <v>2125603</v>
      </c>
      <c r="S37" s="74">
        <v>953917.42</v>
      </c>
      <c r="T37" s="74">
        <v>54000</v>
      </c>
      <c r="U37" s="74">
        <v>1515.17</v>
      </c>
      <c r="V37" s="74">
        <v>1286110</v>
      </c>
      <c r="W37" s="74">
        <v>3509</v>
      </c>
      <c r="X37" s="91">
        <v>1594362</v>
      </c>
      <c r="AA37" s="91">
        <v>340662.14</v>
      </c>
      <c r="AB37" s="91">
        <v>22708.7</v>
      </c>
      <c r="AD37" s="268">
        <f t="shared" si="1"/>
        <v>675550.54</v>
      </c>
      <c r="AE37" s="275">
        <f t="shared" si="2"/>
        <v>18750</v>
      </c>
      <c r="AF37" s="289">
        <f t="shared" si="3"/>
        <v>656800.54</v>
      </c>
      <c r="AG37" s="290">
        <f t="shared" si="4"/>
        <v>2299051.59</v>
      </c>
      <c r="AH37" s="276">
        <f t="shared" si="5"/>
        <v>1957732.84</v>
      </c>
      <c r="AI37" s="270">
        <f t="shared" si="6"/>
        <v>341318.74999999977</v>
      </c>
    </row>
    <row r="38" spans="1:35" x14ac:dyDescent="0.2">
      <c r="A38" s="274" t="s">
        <v>286</v>
      </c>
      <c r="B38" s="274" t="s">
        <v>2</v>
      </c>
      <c r="C38" s="284">
        <v>1245</v>
      </c>
      <c r="D38" s="284" t="s">
        <v>634</v>
      </c>
      <c r="E38" s="253" t="s">
        <v>2547</v>
      </c>
      <c r="F38" s="90">
        <v>385128.13</v>
      </c>
      <c r="G38" s="90">
        <v>7073.4</v>
      </c>
      <c r="H38" s="90">
        <v>32593</v>
      </c>
      <c r="I38" s="253">
        <v>131671.23000000001</v>
      </c>
      <c r="J38" s="253">
        <v>321009.09000000003</v>
      </c>
      <c r="L38" s="233">
        <v>26590</v>
      </c>
      <c r="Q38" s="253">
        <v>-1111470.77</v>
      </c>
      <c r="R38" s="253">
        <v>1917883.16</v>
      </c>
      <c r="S38" s="74">
        <v>522015.21</v>
      </c>
      <c r="U38" s="74">
        <v>470.2</v>
      </c>
      <c r="V38" s="74">
        <v>578690</v>
      </c>
      <c r="W38" s="74">
        <v>10667</v>
      </c>
      <c r="X38" s="91">
        <v>775300</v>
      </c>
      <c r="AA38" s="91">
        <v>186864.58</v>
      </c>
      <c r="AB38" s="91">
        <v>74248.37</v>
      </c>
      <c r="AD38" s="268">
        <f t="shared" si="1"/>
        <v>424794.53</v>
      </c>
      <c r="AE38" s="275">
        <f t="shared" si="2"/>
        <v>26590</v>
      </c>
      <c r="AF38" s="289">
        <f t="shared" si="3"/>
        <v>398204.53</v>
      </c>
      <c r="AG38" s="290">
        <f t="shared" si="4"/>
        <v>1111842.4100000001</v>
      </c>
      <c r="AH38" s="276">
        <f t="shared" si="5"/>
        <v>1036412.95</v>
      </c>
      <c r="AI38" s="270">
        <f t="shared" si="6"/>
        <v>75429.460000000196</v>
      </c>
    </row>
    <row r="39" spans="1:35" x14ac:dyDescent="0.2">
      <c r="A39" s="274" t="s">
        <v>286</v>
      </c>
      <c r="B39" s="274" t="s">
        <v>2</v>
      </c>
      <c r="C39" s="284">
        <v>5421</v>
      </c>
      <c r="D39" s="284" t="s">
        <v>635</v>
      </c>
      <c r="E39" s="253" t="s">
        <v>2548</v>
      </c>
      <c r="F39" s="90">
        <v>734697.99</v>
      </c>
      <c r="G39" s="90">
        <v>0</v>
      </c>
      <c r="H39" s="90">
        <v>100799.32</v>
      </c>
      <c r="I39" s="253">
        <v>269247.3</v>
      </c>
      <c r="J39" s="253">
        <v>1146360.72</v>
      </c>
      <c r="N39" s="233">
        <v>0</v>
      </c>
      <c r="Q39" s="253">
        <v>-175946.09</v>
      </c>
      <c r="R39" s="253">
        <v>2205072.4900000002</v>
      </c>
      <c r="S39" s="74">
        <v>1108993.8799999999</v>
      </c>
      <c r="U39" s="74">
        <v>1627.73</v>
      </c>
      <c r="V39" s="74">
        <v>850590</v>
      </c>
      <c r="W39" s="74">
        <v>17500</v>
      </c>
      <c r="X39" s="91">
        <v>1187850</v>
      </c>
      <c r="AA39" s="91">
        <v>337298.42</v>
      </c>
      <c r="AB39" s="91">
        <v>122501.26</v>
      </c>
      <c r="AC39" s="91">
        <v>600</v>
      </c>
      <c r="AD39" s="268">
        <f t="shared" si="1"/>
        <v>835497.31</v>
      </c>
      <c r="AE39" s="275">
        <f t="shared" si="2"/>
        <v>0</v>
      </c>
      <c r="AF39" s="289">
        <f t="shared" si="3"/>
        <v>835497.31</v>
      </c>
      <c r="AG39" s="290">
        <f t="shared" si="4"/>
        <v>1978711.6099999999</v>
      </c>
      <c r="AH39" s="276">
        <f t="shared" si="5"/>
        <v>1648249.68</v>
      </c>
      <c r="AI39" s="270">
        <f t="shared" si="6"/>
        <v>330461.92999999993</v>
      </c>
    </row>
    <row r="40" spans="1:35" x14ac:dyDescent="0.2">
      <c r="A40" s="274" t="s">
        <v>286</v>
      </c>
      <c r="B40" s="274" t="s">
        <v>2</v>
      </c>
      <c r="C40" s="284">
        <v>3481</v>
      </c>
      <c r="D40" s="284" t="s">
        <v>636</v>
      </c>
      <c r="E40" s="253" t="s">
        <v>2549</v>
      </c>
      <c r="F40" s="90">
        <v>939459.7</v>
      </c>
      <c r="G40" s="90">
        <v>35000</v>
      </c>
      <c r="H40" s="90">
        <v>105604.3</v>
      </c>
      <c r="I40" s="253">
        <v>2201088.06</v>
      </c>
      <c r="J40" s="253">
        <v>732764.52</v>
      </c>
      <c r="L40" s="233">
        <v>45450.01</v>
      </c>
      <c r="Q40" s="253">
        <v>1611769.95</v>
      </c>
      <c r="R40" s="253">
        <v>1879861.02</v>
      </c>
      <c r="S40" s="74">
        <v>1285170.25</v>
      </c>
      <c r="T40" s="74">
        <v>290000</v>
      </c>
      <c r="U40" s="74">
        <v>887.01</v>
      </c>
      <c r="V40" s="74">
        <v>728720</v>
      </c>
      <c r="X40" s="91">
        <v>1257930</v>
      </c>
      <c r="AA40" s="91">
        <v>404358.22</v>
      </c>
      <c r="AB40" s="91">
        <v>78413.440000000002</v>
      </c>
      <c r="AD40" s="268">
        <f t="shared" si="1"/>
        <v>1080064</v>
      </c>
      <c r="AE40" s="275">
        <f t="shared" si="2"/>
        <v>45450.01</v>
      </c>
      <c r="AF40" s="289">
        <f t="shared" si="3"/>
        <v>1034613.99</v>
      </c>
      <c r="AG40" s="290">
        <f t="shared" si="4"/>
        <v>2304777.2599999998</v>
      </c>
      <c r="AH40" s="276">
        <f t="shared" si="5"/>
        <v>1740701.66</v>
      </c>
      <c r="AI40" s="270">
        <f t="shared" si="6"/>
        <v>564075.59999999986</v>
      </c>
    </row>
    <row r="41" spans="1:35" x14ac:dyDescent="0.2">
      <c r="A41" s="274" t="s">
        <v>286</v>
      </c>
      <c r="B41" s="274" t="s">
        <v>2</v>
      </c>
      <c r="C41" s="284">
        <v>3499</v>
      </c>
      <c r="D41" s="284" t="s">
        <v>637</v>
      </c>
      <c r="E41" s="253" t="s">
        <v>2550</v>
      </c>
      <c r="F41" s="90">
        <v>1203294.08</v>
      </c>
      <c r="G41" s="90">
        <v>6336</v>
      </c>
      <c r="H41" s="90">
        <v>76739.58</v>
      </c>
      <c r="I41" s="253">
        <v>653681.42000000004</v>
      </c>
      <c r="J41" s="253">
        <v>543502.17000000004</v>
      </c>
      <c r="L41" s="233">
        <v>32750</v>
      </c>
      <c r="Q41" s="253">
        <v>-1711979.96</v>
      </c>
      <c r="R41" s="253">
        <v>3832429.73</v>
      </c>
      <c r="S41" s="74">
        <v>1097542.8600000001</v>
      </c>
      <c r="T41" s="74">
        <v>260800</v>
      </c>
      <c r="U41" s="74">
        <v>1450.35</v>
      </c>
      <c r="V41" s="74">
        <v>1348770</v>
      </c>
      <c r="W41" s="74">
        <v>3772.5</v>
      </c>
      <c r="X41" s="91">
        <v>1827347</v>
      </c>
      <c r="AA41" s="91">
        <v>344473.46</v>
      </c>
      <c r="AB41" s="91">
        <v>120225.77</v>
      </c>
      <c r="AC41" s="91">
        <v>2400</v>
      </c>
      <c r="AD41" s="268">
        <f t="shared" si="1"/>
        <v>1286369.6600000001</v>
      </c>
      <c r="AE41" s="275">
        <f t="shared" si="2"/>
        <v>32750</v>
      </c>
      <c r="AF41" s="289">
        <f t="shared" si="3"/>
        <v>1253619.6600000001</v>
      </c>
      <c r="AG41" s="290">
        <f t="shared" si="4"/>
        <v>2712335.71</v>
      </c>
      <c r="AH41" s="276">
        <f t="shared" si="5"/>
        <v>2294446.23</v>
      </c>
      <c r="AI41" s="270">
        <f t="shared" si="6"/>
        <v>417889.48</v>
      </c>
    </row>
    <row r="42" spans="1:35" x14ac:dyDescent="0.2">
      <c r="A42" s="274" t="s">
        <v>286</v>
      </c>
      <c r="B42" s="274" t="s">
        <v>2</v>
      </c>
      <c r="C42" s="284">
        <v>1888</v>
      </c>
      <c r="D42" s="284" t="s">
        <v>638</v>
      </c>
      <c r="E42" s="253" t="s">
        <v>2551</v>
      </c>
      <c r="F42" s="90">
        <v>481091.71</v>
      </c>
      <c r="G42" s="90">
        <v>31153.02</v>
      </c>
      <c r="H42" s="90">
        <v>50334.3</v>
      </c>
      <c r="I42" s="253">
        <v>197974.61</v>
      </c>
      <c r="J42" s="253">
        <v>1663437.66</v>
      </c>
      <c r="L42" s="233">
        <v>25400</v>
      </c>
      <c r="Q42" s="253">
        <v>298327.61</v>
      </c>
      <c r="R42" s="253">
        <v>1975418.72</v>
      </c>
      <c r="S42" s="74">
        <v>826933.87</v>
      </c>
      <c r="T42" s="74">
        <v>69800</v>
      </c>
      <c r="U42" s="74">
        <v>425.51</v>
      </c>
      <c r="V42" s="74">
        <v>767980</v>
      </c>
      <c r="W42" s="74">
        <v>16272</v>
      </c>
      <c r="X42" s="91">
        <v>1087217</v>
      </c>
      <c r="AA42" s="91">
        <v>283347.77</v>
      </c>
      <c r="AB42" s="91">
        <v>117351.64</v>
      </c>
      <c r="AD42" s="268">
        <f t="shared" si="1"/>
        <v>562579.03</v>
      </c>
      <c r="AE42" s="275">
        <f t="shared" si="2"/>
        <v>25400</v>
      </c>
      <c r="AF42" s="289">
        <f t="shared" si="3"/>
        <v>537179.03</v>
      </c>
      <c r="AG42" s="290">
        <f t="shared" si="4"/>
        <v>1681411.38</v>
      </c>
      <c r="AH42" s="276">
        <f t="shared" si="5"/>
        <v>1487916.41</v>
      </c>
      <c r="AI42" s="270">
        <f t="shared" si="6"/>
        <v>193494.96999999997</v>
      </c>
    </row>
    <row r="43" spans="1:35" x14ac:dyDescent="0.2">
      <c r="A43" s="274" t="s">
        <v>286</v>
      </c>
      <c r="B43" s="274" t="s">
        <v>2</v>
      </c>
      <c r="C43" s="284">
        <v>1651</v>
      </c>
      <c r="D43" s="284" t="s">
        <v>639</v>
      </c>
      <c r="E43" s="253" t="s">
        <v>2552</v>
      </c>
      <c r="F43" s="90">
        <v>475238.67</v>
      </c>
      <c r="G43" s="90">
        <v>2648.7</v>
      </c>
      <c r="H43" s="90">
        <v>27977.66</v>
      </c>
      <c r="I43" s="253">
        <v>118578.73</v>
      </c>
      <c r="J43" s="253">
        <v>141681.10999999999</v>
      </c>
      <c r="L43" s="233">
        <v>17659.3</v>
      </c>
      <c r="Q43" s="253">
        <v>-912474.48</v>
      </c>
      <c r="R43" s="253">
        <v>1580455.21</v>
      </c>
      <c r="S43" s="74">
        <v>527331.35</v>
      </c>
      <c r="T43" s="74">
        <v>55140</v>
      </c>
      <c r="U43" s="74">
        <v>552.15</v>
      </c>
      <c r="V43" s="74">
        <v>665560</v>
      </c>
      <c r="W43" s="74">
        <v>26456</v>
      </c>
      <c r="X43" s="91">
        <v>869470</v>
      </c>
      <c r="AA43" s="91">
        <v>178506.16</v>
      </c>
      <c r="AB43" s="91">
        <v>74238.5</v>
      </c>
      <c r="AD43" s="268">
        <f t="shared" si="1"/>
        <v>505865.02999999997</v>
      </c>
      <c r="AE43" s="275">
        <f t="shared" si="2"/>
        <v>17659.3</v>
      </c>
      <c r="AF43" s="289">
        <f t="shared" si="3"/>
        <v>488205.73</v>
      </c>
      <c r="AG43" s="290">
        <f t="shared" si="4"/>
        <v>1275039.5</v>
      </c>
      <c r="AH43" s="276">
        <f t="shared" si="5"/>
        <v>1122214.6600000001</v>
      </c>
      <c r="AI43" s="270">
        <f t="shared" si="6"/>
        <v>152824.83999999985</v>
      </c>
    </row>
    <row r="44" spans="1:35" x14ac:dyDescent="0.2">
      <c r="A44" s="274" t="s">
        <v>286</v>
      </c>
      <c r="B44" s="274" t="s">
        <v>2</v>
      </c>
      <c r="C44" s="284">
        <v>3959</v>
      </c>
      <c r="D44" s="284" t="s">
        <v>640</v>
      </c>
      <c r="E44" s="253" t="s">
        <v>2553</v>
      </c>
      <c r="F44" s="90">
        <v>1237265.48</v>
      </c>
      <c r="G44" s="90">
        <v>15832.45</v>
      </c>
      <c r="H44" s="90">
        <v>76735.73</v>
      </c>
      <c r="I44" s="253">
        <v>473703.08</v>
      </c>
      <c r="J44" s="253">
        <v>575798.82999999996</v>
      </c>
      <c r="L44" s="233">
        <v>13250</v>
      </c>
      <c r="Q44" s="253">
        <v>-1003216.88</v>
      </c>
      <c r="R44" s="253">
        <v>2583577.5299999998</v>
      </c>
      <c r="S44" s="74">
        <v>868391.47</v>
      </c>
      <c r="T44" s="74">
        <v>669000</v>
      </c>
      <c r="U44" s="74">
        <v>831.94</v>
      </c>
      <c r="V44" s="74">
        <v>881790</v>
      </c>
      <c r="W44" s="74">
        <v>560</v>
      </c>
      <c r="X44" s="91">
        <v>1147433</v>
      </c>
      <c r="AA44" s="91">
        <v>337458.49</v>
      </c>
      <c r="AB44" s="91">
        <v>117222</v>
      </c>
      <c r="AD44" s="268">
        <f t="shared" si="1"/>
        <v>1329833.6599999999</v>
      </c>
      <c r="AE44" s="275">
        <f t="shared" si="2"/>
        <v>13250</v>
      </c>
      <c r="AF44" s="289">
        <f t="shared" si="3"/>
        <v>1316583.6599999999</v>
      </c>
      <c r="AG44" s="290">
        <f t="shared" si="4"/>
        <v>2420573.41</v>
      </c>
      <c r="AH44" s="276">
        <f t="shared" si="5"/>
        <v>1602113.49</v>
      </c>
      <c r="AI44" s="270">
        <f t="shared" si="6"/>
        <v>818459.92000000016</v>
      </c>
    </row>
    <row r="45" spans="1:35" x14ac:dyDescent="0.2">
      <c r="A45" s="274" t="s">
        <v>286</v>
      </c>
      <c r="B45" s="274" t="s">
        <v>2</v>
      </c>
      <c r="C45" s="284">
        <v>2503</v>
      </c>
      <c r="D45" s="284" t="s">
        <v>641</v>
      </c>
      <c r="E45" s="253" t="s">
        <v>2554</v>
      </c>
      <c r="F45" s="90">
        <v>418738.76</v>
      </c>
      <c r="G45" s="90">
        <v>3124.75</v>
      </c>
      <c r="H45" s="90">
        <v>31911.13</v>
      </c>
      <c r="I45" s="253">
        <v>243576.89</v>
      </c>
      <c r="J45" s="253">
        <v>653311.46</v>
      </c>
      <c r="Q45" s="253">
        <v>-509530.11</v>
      </c>
      <c r="R45" s="253">
        <v>1850667.12</v>
      </c>
      <c r="S45" s="74">
        <v>384630.25</v>
      </c>
      <c r="U45" s="74">
        <v>97.9</v>
      </c>
      <c r="V45" s="74">
        <v>560420</v>
      </c>
      <c r="X45" s="91">
        <v>670880</v>
      </c>
      <c r="AA45" s="91">
        <v>195844.59</v>
      </c>
      <c r="AB45" s="91">
        <v>35685.58</v>
      </c>
      <c r="AD45" s="268">
        <f t="shared" si="1"/>
        <v>453774.64</v>
      </c>
      <c r="AE45" s="275">
        <f t="shared" si="2"/>
        <v>0</v>
      </c>
      <c r="AF45" s="289">
        <f t="shared" si="3"/>
        <v>453774.64</v>
      </c>
      <c r="AG45" s="290">
        <f t="shared" si="4"/>
        <v>945148.15</v>
      </c>
      <c r="AH45" s="276">
        <f t="shared" si="5"/>
        <v>902410.16999999993</v>
      </c>
      <c r="AI45" s="270">
        <f t="shared" si="6"/>
        <v>42737.980000000098</v>
      </c>
    </row>
    <row r="46" spans="1:35" x14ac:dyDescent="0.2">
      <c r="A46" s="274" t="s">
        <v>286</v>
      </c>
      <c r="B46" s="274" t="s">
        <v>2</v>
      </c>
      <c r="C46" s="284">
        <v>3619</v>
      </c>
      <c r="D46" s="284" t="s">
        <v>642</v>
      </c>
      <c r="E46" s="253" t="s">
        <v>2555</v>
      </c>
      <c r="F46" s="90">
        <v>370647.33</v>
      </c>
      <c r="G46" s="90">
        <v>13434</v>
      </c>
      <c r="H46" s="90">
        <v>66425.259999999995</v>
      </c>
      <c r="I46" s="253">
        <v>305507.98</v>
      </c>
      <c r="J46" s="253">
        <v>470033.95</v>
      </c>
      <c r="Q46" s="253">
        <v>-2065072.41</v>
      </c>
      <c r="R46" s="253">
        <v>3139393.79</v>
      </c>
      <c r="S46" s="74">
        <v>1139175.0900000001</v>
      </c>
      <c r="U46" s="74">
        <v>349.32</v>
      </c>
      <c r="V46" s="74">
        <v>871480</v>
      </c>
      <c r="X46" s="91">
        <v>1364660</v>
      </c>
      <c r="AA46" s="91">
        <v>331090.15000000002</v>
      </c>
      <c r="AB46" s="91">
        <v>123187.12</v>
      </c>
      <c r="AD46" s="268">
        <f t="shared" si="1"/>
        <v>450506.59</v>
      </c>
      <c r="AE46" s="275">
        <f t="shared" si="2"/>
        <v>0</v>
      </c>
      <c r="AF46" s="289">
        <f t="shared" si="3"/>
        <v>450506.59</v>
      </c>
      <c r="AG46" s="290">
        <f t="shared" si="4"/>
        <v>2011004.4100000001</v>
      </c>
      <c r="AH46" s="276">
        <f t="shared" si="5"/>
        <v>1818937.27</v>
      </c>
      <c r="AI46" s="270">
        <f t="shared" si="6"/>
        <v>192067.14000000013</v>
      </c>
    </row>
    <row r="47" spans="1:35" x14ac:dyDescent="0.2">
      <c r="A47" s="274" t="s">
        <v>286</v>
      </c>
      <c r="B47" s="274" t="s">
        <v>2</v>
      </c>
      <c r="C47" s="284">
        <v>2593</v>
      </c>
      <c r="D47" s="284" t="s">
        <v>643</v>
      </c>
      <c r="E47" s="253" t="s">
        <v>2556</v>
      </c>
      <c r="F47" s="90">
        <v>237592.07</v>
      </c>
      <c r="G47" s="90">
        <v>1059</v>
      </c>
      <c r="H47" s="90">
        <v>62251.57</v>
      </c>
      <c r="I47" s="253">
        <v>201261.9</v>
      </c>
      <c r="J47" s="253">
        <v>850364.26</v>
      </c>
      <c r="Q47" s="253">
        <v>-1233203.54</v>
      </c>
      <c r="R47" s="253">
        <v>2592803.14</v>
      </c>
      <c r="S47" s="74">
        <v>554320.67000000004</v>
      </c>
      <c r="U47" s="74">
        <v>320.01</v>
      </c>
      <c r="V47" s="74">
        <v>878110</v>
      </c>
      <c r="W47" s="74">
        <v>250</v>
      </c>
      <c r="X47" s="91">
        <v>1010900</v>
      </c>
      <c r="AA47" s="91">
        <v>252771.39</v>
      </c>
      <c r="AB47" s="91">
        <v>111614.09</v>
      </c>
      <c r="AD47" s="268">
        <f t="shared" si="1"/>
        <v>300902.64</v>
      </c>
      <c r="AE47" s="275">
        <f t="shared" si="2"/>
        <v>0</v>
      </c>
      <c r="AF47" s="289">
        <f t="shared" si="3"/>
        <v>300902.64</v>
      </c>
      <c r="AG47" s="290">
        <f t="shared" si="4"/>
        <v>1433000.6800000002</v>
      </c>
      <c r="AH47" s="276">
        <f t="shared" si="5"/>
        <v>1375285.4800000002</v>
      </c>
      <c r="AI47" s="270">
        <f t="shared" si="6"/>
        <v>57715.199999999953</v>
      </c>
    </row>
    <row r="48" spans="1:35" x14ac:dyDescent="0.2">
      <c r="A48" s="274" t="s">
        <v>286</v>
      </c>
      <c r="B48" s="274" t="s">
        <v>2</v>
      </c>
      <c r="C48" s="284">
        <v>1622</v>
      </c>
      <c r="D48" s="284" t="s">
        <v>644</v>
      </c>
      <c r="E48" s="253" t="s">
        <v>2557</v>
      </c>
      <c r="F48" s="90">
        <v>477957.06</v>
      </c>
      <c r="G48" s="90">
        <v>3251.6</v>
      </c>
      <c r="H48" s="90">
        <v>55220.77</v>
      </c>
      <c r="I48" s="253">
        <v>111188.39</v>
      </c>
      <c r="J48" s="253">
        <v>354363.14</v>
      </c>
      <c r="L48" s="233">
        <v>23350</v>
      </c>
      <c r="Q48" s="253">
        <v>-1235855.6299999999</v>
      </c>
      <c r="R48" s="253">
        <v>2213150.63</v>
      </c>
      <c r="S48" s="74">
        <v>362358.12</v>
      </c>
      <c r="U48" s="74">
        <v>862.83</v>
      </c>
      <c r="V48" s="74">
        <v>785300</v>
      </c>
      <c r="W48" s="74">
        <v>19510.009999999998</v>
      </c>
      <c r="X48" s="91">
        <v>842490</v>
      </c>
      <c r="AA48" s="91">
        <v>239752.61</v>
      </c>
      <c r="AB48" s="91">
        <v>37861.39</v>
      </c>
      <c r="AD48" s="268">
        <f t="shared" si="1"/>
        <v>536429.42999999993</v>
      </c>
      <c r="AE48" s="275">
        <f t="shared" si="2"/>
        <v>23350</v>
      </c>
      <c r="AF48" s="289">
        <f t="shared" si="3"/>
        <v>513079.42999999993</v>
      </c>
      <c r="AG48" s="290">
        <f t="shared" si="4"/>
        <v>1168030.96</v>
      </c>
      <c r="AH48" s="276">
        <f t="shared" si="5"/>
        <v>1120103.9999999998</v>
      </c>
      <c r="AI48" s="270">
        <f t="shared" si="6"/>
        <v>47926.960000000196</v>
      </c>
    </row>
    <row r="49" spans="1:35" x14ac:dyDescent="0.2">
      <c r="A49" s="274" t="s">
        <v>286</v>
      </c>
      <c r="B49" s="274" t="s">
        <v>2</v>
      </c>
      <c r="C49" s="284">
        <v>2164</v>
      </c>
      <c r="D49" s="284" t="s">
        <v>645</v>
      </c>
      <c r="E49" s="253" t="s">
        <v>2558</v>
      </c>
      <c r="F49" s="90">
        <v>307006.08000000002</v>
      </c>
      <c r="G49" s="90">
        <v>24960</v>
      </c>
      <c r="H49" s="90">
        <v>35090.949999999997</v>
      </c>
      <c r="I49" s="253">
        <v>1467812.97</v>
      </c>
      <c r="J49" s="253">
        <v>554563.34</v>
      </c>
      <c r="L49" s="233">
        <v>3400</v>
      </c>
      <c r="Q49" s="253">
        <v>186534.9</v>
      </c>
      <c r="R49" s="253">
        <v>2118686.35</v>
      </c>
      <c r="S49" s="74">
        <v>526457.54</v>
      </c>
      <c r="U49" s="74">
        <v>312.07</v>
      </c>
      <c r="V49" s="74">
        <v>654940</v>
      </c>
      <c r="W49" s="74">
        <v>200</v>
      </c>
      <c r="X49" s="91">
        <v>788333</v>
      </c>
      <c r="AA49" s="91">
        <v>193623</v>
      </c>
      <c r="AB49" s="91">
        <v>99199.52</v>
      </c>
      <c r="AD49" s="268">
        <f t="shared" si="1"/>
        <v>367057.03</v>
      </c>
      <c r="AE49" s="275">
        <f t="shared" si="2"/>
        <v>3400</v>
      </c>
      <c r="AF49" s="289">
        <f t="shared" si="3"/>
        <v>363657.03</v>
      </c>
      <c r="AG49" s="290">
        <f t="shared" si="4"/>
        <v>1181909.6099999999</v>
      </c>
      <c r="AH49" s="276">
        <f t="shared" si="5"/>
        <v>1081155.52</v>
      </c>
      <c r="AI49" s="270">
        <f t="shared" si="6"/>
        <v>100754.08999999985</v>
      </c>
    </row>
    <row r="50" spans="1:35" x14ac:dyDescent="0.2">
      <c r="A50" s="274" t="s">
        <v>289</v>
      </c>
      <c r="B50" s="274" t="s">
        <v>3</v>
      </c>
      <c r="C50" s="284">
        <v>5944</v>
      </c>
      <c r="D50" s="284" t="s">
        <v>646</v>
      </c>
      <c r="E50" s="253" t="s">
        <v>2559</v>
      </c>
      <c r="F50" s="90">
        <v>946086.31</v>
      </c>
      <c r="G50" s="90">
        <v>0</v>
      </c>
      <c r="H50" s="90">
        <v>51340.5</v>
      </c>
      <c r="I50" s="253">
        <v>916783.19</v>
      </c>
      <c r="J50" s="253">
        <v>247137.15</v>
      </c>
      <c r="L50" s="233">
        <v>41325</v>
      </c>
      <c r="Q50" s="253">
        <v>-1394410.94</v>
      </c>
      <c r="R50" s="253">
        <v>3206691.97</v>
      </c>
      <c r="S50" s="74">
        <v>1205789.54</v>
      </c>
      <c r="T50" s="74">
        <v>252900</v>
      </c>
      <c r="U50" s="74">
        <v>1194.68</v>
      </c>
      <c r="V50" s="74">
        <v>1320140</v>
      </c>
      <c r="W50" s="74">
        <v>2307</v>
      </c>
      <c r="X50" s="91">
        <v>1696180</v>
      </c>
      <c r="AA50" s="91">
        <v>432185.46</v>
      </c>
      <c r="AB50" s="91">
        <v>117568.64</v>
      </c>
      <c r="AC50" s="91">
        <v>191</v>
      </c>
      <c r="AD50" s="268">
        <f t="shared" si="1"/>
        <v>997426.81</v>
      </c>
      <c r="AE50" s="275">
        <f t="shared" si="2"/>
        <v>41325</v>
      </c>
      <c r="AF50" s="289">
        <f t="shared" si="3"/>
        <v>956101.81</v>
      </c>
      <c r="AG50" s="290">
        <f t="shared" si="4"/>
        <v>2782331.2199999997</v>
      </c>
      <c r="AH50" s="276">
        <f t="shared" si="5"/>
        <v>2246125.1</v>
      </c>
      <c r="AI50" s="270">
        <f t="shared" si="6"/>
        <v>536206.11999999965</v>
      </c>
    </row>
    <row r="51" spans="1:35" x14ac:dyDescent="0.2">
      <c r="A51" s="274" t="s">
        <v>289</v>
      </c>
      <c r="B51" s="274" t="s">
        <v>3</v>
      </c>
      <c r="C51" s="284">
        <v>5439</v>
      </c>
      <c r="D51" s="284" t="s">
        <v>647</v>
      </c>
      <c r="E51" s="253" t="s">
        <v>2560</v>
      </c>
      <c r="F51" s="90">
        <v>619975.55000000005</v>
      </c>
      <c r="G51" s="90">
        <v>0</v>
      </c>
      <c r="H51" s="90">
        <v>160148.6</v>
      </c>
      <c r="I51" s="253">
        <v>4</v>
      </c>
      <c r="J51" s="253">
        <v>1275235.81</v>
      </c>
      <c r="L51" s="233">
        <v>109450</v>
      </c>
      <c r="N51" s="233">
        <v>0</v>
      </c>
      <c r="Q51" s="253">
        <v>-953932.85</v>
      </c>
      <c r="R51" s="253">
        <v>2598703.46</v>
      </c>
      <c r="S51" s="74">
        <v>1716818.13</v>
      </c>
      <c r="T51" s="74">
        <v>32500</v>
      </c>
      <c r="U51" s="74">
        <v>700.84</v>
      </c>
      <c r="V51" s="74">
        <v>1096285</v>
      </c>
      <c r="W51" s="74">
        <v>61800</v>
      </c>
      <c r="X51" s="91">
        <v>1843437</v>
      </c>
      <c r="AA51" s="91">
        <v>353794.63</v>
      </c>
      <c r="AB51" s="91">
        <v>247650.99</v>
      </c>
      <c r="AC51" s="91">
        <v>7800</v>
      </c>
      <c r="AD51" s="268">
        <f t="shared" si="1"/>
        <v>780124.15</v>
      </c>
      <c r="AE51" s="275">
        <f t="shared" si="2"/>
        <v>109450</v>
      </c>
      <c r="AF51" s="289">
        <f t="shared" si="3"/>
        <v>670674.15</v>
      </c>
      <c r="AG51" s="290">
        <f t="shared" si="4"/>
        <v>2908103.9699999997</v>
      </c>
      <c r="AH51" s="276">
        <f t="shared" si="5"/>
        <v>2452682.62</v>
      </c>
      <c r="AI51" s="270">
        <f t="shared" si="6"/>
        <v>455421.34999999963</v>
      </c>
    </row>
    <row r="52" spans="1:35" x14ac:dyDescent="0.2">
      <c r="A52" s="274" t="s">
        <v>289</v>
      </c>
      <c r="B52" s="274" t="s">
        <v>3</v>
      </c>
      <c r="C52" s="284">
        <v>3683</v>
      </c>
      <c r="D52" s="284" t="s">
        <v>648</v>
      </c>
      <c r="E52" s="253" t="s">
        <v>2561</v>
      </c>
      <c r="F52" s="90">
        <v>644230.76</v>
      </c>
      <c r="G52" s="90">
        <v>0</v>
      </c>
      <c r="H52" s="90">
        <v>37912.69</v>
      </c>
      <c r="I52" s="253">
        <v>216590.97</v>
      </c>
      <c r="J52" s="253">
        <v>217010.96</v>
      </c>
      <c r="L52" s="233">
        <v>18975</v>
      </c>
      <c r="N52" s="233">
        <v>0</v>
      </c>
      <c r="Q52" s="253">
        <v>-1385848</v>
      </c>
      <c r="R52" s="253">
        <v>2341456.5299999998</v>
      </c>
      <c r="S52" s="74">
        <v>969809.3</v>
      </c>
      <c r="U52" s="74">
        <v>1065.24</v>
      </c>
      <c r="V52" s="74">
        <v>202248</v>
      </c>
      <c r="W52" s="74">
        <v>50000</v>
      </c>
      <c r="X52" s="91">
        <v>563697.19999999995</v>
      </c>
      <c r="AA52" s="91">
        <v>266075.53000000003</v>
      </c>
      <c r="AB52" s="91">
        <v>116110.96</v>
      </c>
      <c r="AD52" s="268">
        <f t="shared" si="1"/>
        <v>682143.45</v>
      </c>
      <c r="AE52" s="275">
        <f t="shared" si="2"/>
        <v>18975</v>
      </c>
      <c r="AF52" s="289">
        <f t="shared" si="3"/>
        <v>663168.44999999995</v>
      </c>
      <c r="AG52" s="290">
        <f t="shared" si="4"/>
        <v>1223122.54</v>
      </c>
      <c r="AH52" s="276">
        <f t="shared" si="5"/>
        <v>945883.69</v>
      </c>
      <c r="AI52" s="270">
        <f t="shared" si="6"/>
        <v>277238.85000000009</v>
      </c>
    </row>
    <row r="53" spans="1:35" x14ac:dyDescent="0.2">
      <c r="A53" s="274" t="s">
        <v>289</v>
      </c>
      <c r="B53" s="274" t="s">
        <v>3</v>
      </c>
      <c r="C53" s="284">
        <v>10514</v>
      </c>
      <c r="D53" s="284" t="s">
        <v>649</v>
      </c>
      <c r="E53" s="253" t="s">
        <v>2562</v>
      </c>
      <c r="F53" s="90">
        <v>886067.98</v>
      </c>
      <c r="G53" s="90">
        <v>27500</v>
      </c>
      <c r="H53" s="90">
        <v>106827.65</v>
      </c>
      <c r="I53" s="253">
        <v>2025588.09</v>
      </c>
      <c r="J53" s="253">
        <v>768062.33</v>
      </c>
      <c r="N53" s="233">
        <v>126.17</v>
      </c>
      <c r="Q53" s="253">
        <v>2008223.59</v>
      </c>
      <c r="R53" s="253">
        <v>1574485.41</v>
      </c>
      <c r="S53" s="74">
        <v>2508296.69</v>
      </c>
      <c r="U53" s="74">
        <v>1487.93</v>
      </c>
      <c r="V53" s="74">
        <v>7877770</v>
      </c>
      <c r="X53" s="91">
        <v>8906613.5999999996</v>
      </c>
      <c r="AA53" s="91">
        <v>781477.42</v>
      </c>
      <c r="AB53" s="91">
        <v>263018.71999999997</v>
      </c>
      <c r="AD53" s="268">
        <f t="shared" si="1"/>
        <v>1020395.63</v>
      </c>
      <c r="AE53" s="275">
        <f t="shared" si="2"/>
        <v>126.17</v>
      </c>
      <c r="AF53" s="289">
        <f t="shared" si="3"/>
        <v>1020269.46</v>
      </c>
      <c r="AG53" s="290">
        <f t="shared" si="4"/>
        <v>10387554.620000001</v>
      </c>
      <c r="AH53" s="276">
        <f t="shared" si="5"/>
        <v>9951109.7400000002</v>
      </c>
      <c r="AI53" s="270">
        <f t="shared" si="6"/>
        <v>436444.88000000082</v>
      </c>
    </row>
    <row r="54" spans="1:35" x14ac:dyDescent="0.2">
      <c r="A54" s="274" t="s">
        <v>289</v>
      </c>
      <c r="B54" s="274" t="s">
        <v>3</v>
      </c>
      <c r="C54" s="284">
        <v>1578</v>
      </c>
      <c r="D54" s="284" t="s">
        <v>650</v>
      </c>
      <c r="E54" s="253" t="s">
        <v>2563</v>
      </c>
      <c r="F54" s="90">
        <v>292605.53999999998</v>
      </c>
      <c r="G54" s="90">
        <v>0</v>
      </c>
      <c r="H54" s="90">
        <v>33811.94</v>
      </c>
      <c r="I54" s="253">
        <v>2</v>
      </c>
      <c r="J54" s="253">
        <v>74315.399999999994</v>
      </c>
      <c r="L54" s="233">
        <v>12375</v>
      </c>
      <c r="Q54" s="253">
        <v>-1250983.1100000001</v>
      </c>
      <c r="R54" s="253">
        <v>1566508.7</v>
      </c>
      <c r="S54" s="74">
        <v>585126.47</v>
      </c>
      <c r="U54" s="74">
        <v>550.42999999999995</v>
      </c>
      <c r="V54" s="74">
        <v>950139</v>
      </c>
      <c r="X54" s="91">
        <v>1208488</v>
      </c>
      <c r="AA54" s="91">
        <v>206757.33</v>
      </c>
      <c r="AB54" s="91">
        <v>13349.28</v>
      </c>
      <c r="AD54" s="268">
        <f t="shared" si="1"/>
        <v>326417.48</v>
      </c>
      <c r="AE54" s="275">
        <f t="shared" si="2"/>
        <v>12375</v>
      </c>
      <c r="AF54" s="289">
        <f t="shared" si="3"/>
        <v>314042.48</v>
      </c>
      <c r="AG54" s="290">
        <f t="shared" si="4"/>
        <v>1535815.9</v>
      </c>
      <c r="AH54" s="276">
        <f t="shared" si="5"/>
        <v>1428594.61</v>
      </c>
      <c r="AI54" s="270">
        <f t="shared" si="6"/>
        <v>107221.2899999998</v>
      </c>
    </row>
    <row r="55" spans="1:35" x14ac:dyDescent="0.2">
      <c r="A55" s="274" t="s">
        <v>289</v>
      </c>
      <c r="B55" s="274" t="s">
        <v>3</v>
      </c>
      <c r="C55" s="284">
        <v>3503</v>
      </c>
      <c r="D55" s="284" t="s">
        <v>651</v>
      </c>
      <c r="E55" s="253" t="s">
        <v>2564</v>
      </c>
      <c r="F55" s="90">
        <v>258941.74</v>
      </c>
      <c r="G55" s="90">
        <v>0</v>
      </c>
      <c r="H55" s="90">
        <v>16260.02</v>
      </c>
      <c r="I55" s="253">
        <v>12011.6</v>
      </c>
      <c r="J55" s="253">
        <v>97072.639999999999</v>
      </c>
      <c r="L55" s="233">
        <v>14400</v>
      </c>
      <c r="Q55" s="253">
        <v>-2189294.04</v>
      </c>
      <c r="R55" s="253">
        <v>2534998.48</v>
      </c>
      <c r="S55" s="74">
        <v>822092.79</v>
      </c>
      <c r="U55" s="74">
        <v>469.83</v>
      </c>
      <c r="V55" s="74">
        <v>1191803.5</v>
      </c>
      <c r="W55" s="74">
        <v>22014</v>
      </c>
      <c r="X55" s="91">
        <v>1541293.5</v>
      </c>
      <c r="AA55" s="91">
        <v>388667.14</v>
      </c>
      <c r="AB55" s="91">
        <v>23264.92</v>
      </c>
      <c r="AD55" s="268">
        <f t="shared" si="1"/>
        <v>275201.76</v>
      </c>
      <c r="AE55" s="275">
        <f t="shared" si="2"/>
        <v>14400</v>
      </c>
      <c r="AF55" s="289">
        <f t="shared" si="3"/>
        <v>260801.76</v>
      </c>
      <c r="AG55" s="290">
        <f t="shared" si="4"/>
        <v>2036380.12</v>
      </c>
      <c r="AH55" s="276">
        <f t="shared" si="5"/>
        <v>1953225.56</v>
      </c>
      <c r="AI55" s="270">
        <f t="shared" si="6"/>
        <v>83154.560000000056</v>
      </c>
    </row>
    <row r="56" spans="1:35" x14ac:dyDescent="0.2">
      <c r="A56" s="274" t="s">
        <v>289</v>
      </c>
      <c r="B56" s="274" t="s">
        <v>3</v>
      </c>
      <c r="C56" s="284">
        <v>5709</v>
      </c>
      <c r="D56" s="284" t="s">
        <v>652</v>
      </c>
      <c r="E56" s="253" t="s">
        <v>2565</v>
      </c>
      <c r="F56" s="90">
        <v>438197.29</v>
      </c>
      <c r="G56" s="90">
        <v>0</v>
      </c>
      <c r="H56" s="90">
        <v>45251.91</v>
      </c>
      <c r="I56" s="253">
        <v>160913.15</v>
      </c>
      <c r="J56" s="253">
        <v>259989.49</v>
      </c>
      <c r="L56" s="233">
        <v>0</v>
      </c>
      <c r="Q56" s="253">
        <v>-1775597.1</v>
      </c>
      <c r="R56" s="253">
        <v>2415193.5099999998</v>
      </c>
      <c r="S56" s="74">
        <v>1112827.6299999999</v>
      </c>
      <c r="U56" s="74">
        <v>592.1</v>
      </c>
      <c r="V56" s="74">
        <v>1066772</v>
      </c>
      <c r="W56" s="74">
        <v>100000</v>
      </c>
      <c r="X56" s="91">
        <v>1282577</v>
      </c>
      <c r="AA56" s="91">
        <v>479599.93</v>
      </c>
      <c r="AB56" s="91">
        <v>57878.37</v>
      </c>
      <c r="AD56" s="268">
        <f t="shared" si="1"/>
        <v>483449.19999999995</v>
      </c>
      <c r="AE56" s="275">
        <f t="shared" si="2"/>
        <v>0</v>
      </c>
      <c r="AF56" s="289">
        <f t="shared" si="3"/>
        <v>483449.19999999995</v>
      </c>
      <c r="AG56" s="290">
        <f t="shared" si="4"/>
        <v>2280191.73</v>
      </c>
      <c r="AH56" s="276">
        <f t="shared" si="5"/>
        <v>1820055.3</v>
      </c>
      <c r="AI56" s="270">
        <f t="shared" si="6"/>
        <v>460136.42999999993</v>
      </c>
    </row>
    <row r="57" spans="1:35" x14ac:dyDescent="0.2">
      <c r="A57" s="274" t="s">
        <v>289</v>
      </c>
      <c r="B57" s="274" t="s">
        <v>3</v>
      </c>
      <c r="C57" s="284">
        <v>2754</v>
      </c>
      <c r="D57" s="284" t="s">
        <v>653</v>
      </c>
      <c r="E57" s="253" t="s">
        <v>2566</v>
      </c>
      <c r="F57" s="90">
        <v>354231.23</v>
      </c>
      <c r="G57" s="90">
        <v>0</v>
      </c>
      <c r="H57" s="90">
        <v>54098.14</v>
      </c>
      <c r="I57" s="253">
        <v>262624.76</v>
      </c>
      <c r="J57" s="253">
        <v>248875.81</v>
      </c>
      <c r="L57" s="233">
        <v>8536.3799999999992</v>
      </c>
      <c r="Q57" s="253">
        <v>-732421.06</v>
      </c>
      <c r="R57" s="253">
        <v>1430245.31</v>
      </c>
      <c r="S57" s="74">
        <v>635323.25</v>
      </c>
      <c r="T57" s="74">
        <v>63880</v>
      </c>
      <c r="U57" s="74">
        <v>320.02</v>
      </c>
      <c r="V57" s="74">
        <v>943561</v>
      </c>
      <c r="X57" s="91">
        <v>1095782</v>
      </c>
      <c r="AA57" s="91">
        <v>166813.42000000001</v>
      </c>
      <c r="AB57" s="91">
        <v>137334.54</v>
      </c>
      <c r="AD57" s="268">
        <f t="shared" si="1"/>
        <v>408329.37</v>
      </c>
      <c r="AE57" s="275">
        <f t="shared" si="2"/>
        <v>8536.3799999999992</v>
      </c>
      <c r="AF57" s="289">
        <f t="shared" si="3"/>
        <v>399792.99</v>
      </c>
      <c r="AG57" s="290">
        <f t="shared" si="4"/>
        <v>1643084.27</v>
      </c>
      <c r="AH57" s="276">
        <f t="shared" si="5"/>
        <v>1399929.96</v>
      </c>
      <c r="AI57" s="270">
        <f t="shared" si="6"/>
        <v>243154.31000000006</v>
      </c>
    </row>
    <row r="58" spans="1:35" x14ac:dyDescent="0.2">
      <c r="A58" s="274" t="s">
        <v>289</v>
      </c>
      <c r="B58" s="274" t="s">
        <v>3</v>
      </c>
      <c r="C58" s="284">
        <v>5299</v>
      </c>
      <c r="D58" s="284" t="s">
        <v>654</v>
      </c>
      <c r="E58" s="253" t="s">
        <v>2567</v>
      </c>
      <c r="F58" s="90">
        <v>612707.04</v>
      </c>
      <c r="G58" s="90">
        <v>8400</v>
      </c>
      <c r="H58" s="90">
        <v>101199.76</v>
      </c>
      <c r="I58" s="253">
        <v>-8395.3700000000008</v>
      </c>
      <c r="J58" s="253">
        <v>1410564.66</v>
      </c>
      <c r="L58" s="233">
        <v>100</v>
      </c>
      <c r="Q58" s="253">
        <v>-1132939.02</v>
      </c>
      <c r="R58" s="253">
        <v>2897338.69</v>
      </c>
      <c r="S58" s="74">
        <v>1276629.51</v>
      </c>
      <c r="T58" s="74">
        <v>660335</v>
      </c>
      <c r="U58" s="74">
        <v>347.06</v>
      </c>
      <c r="V58" s="74">
        <v>1165064.5</v>
      </c>
      <c r="W58" s="74">
        <v>22140</v>
      </c>
      <c r="X58" s="91">
        <v>1552314.5</v>
      </c>
      <c r="AA58" s="91">
        <v>616064.06999999995</v>
      </c>
      <c r="AB58" s="91">
        <v>268552.08</v>
      </c>
      <c r="AD58" s="268">
        <f t="shared" si="1"/>
        <v>722306.8</v>
      </c>
      <c r="AE58" s="275">
        <f t="shared" si="2"/>
        <v>100</v>
      </c>
      <c r="AF58" s="289">
        <f t="shared" si="3"/>
        <v>722206.8</v>
      </c>
      <c r="AG58" s="290">
        <f t="shared" si="4"/>
        <v>3124516.0700000003</v>
      </c>
      <c r="AH58" s="276">
        <f t="shared" si="5"/>
        <v>2436930.65</v>
      </c>
      <c r="AI58" s="270">
        <f t="shared" si="6"/>
        <v>687585.42000000039</v>
      </c>
    </row>
    <row r="59" spans="1:35" x14ac:dyDescent="0.2">
      <c r="A59" s="274" t="s">
        <v>289</v>
      </c>
      <c r="B59" s="274" t="s">
        <v>3</v>
      </c>
      <c r="C59" s="284">
        <v>3522</v>
      </c>
      <c r="D59" s="284" t="s">
        <v>655</v>
      </c>
      <c r="E59" s="253" t="s">
        <v>2568</v>
      </c>
      <c r="F59" s="90">
        <v>279390.94</v>
      </c>
      <c r="G59" s="90">
        <v>0</v>
      </c>
      <c r="H59" s="90">
        <v>59877.154999999999</v>
      </c>
      <c r="I59" s="253">
        <v>2</v>
      </c>
      <c r="J59" s="253">
        <v>219609.13</v>
      </c>
      <c r="L59" s="233">
        <v>97210</v>
      </c>
      <c r="N59" s="233">
        <v>0</v>
      </c>
      <c r="Q59" s="253">
        <v>-3139617.21</v>
      </c>
      <c r="R59" s="253">
        <v>3457082.1</v>
      </c>
      <c r="S59" s="74">
        <v>895362.28</v>
      </c>
      <c r="U59" s="74">
        <v>401.8</v>
      </c>
      <c r="V59" s="74">
        <v>605630</v>
      </c>
      <c r="X59" s="91">
        <v>986640</v>
      </c>
      <c r="AA59" s="91">
        <v>229698.35500000001</v>
      </c>
      <c r="AB59" s="91">
        <v>66638.39</v>
      </c>
      <c r="AD59" s="268">
        <f t="shared" si="1"/>
        <v>339268.09499999997</v>
      </c>
      <c r="AE59" s="275">
        <f t="shared" si="2"/>
        <v>97210</v>
      </c>
      <c r="AF59" s="289">
        <f t="shared" si="3"/>
        <v>242058.09499999997</v>
      </c>
      <c r="AG59" s="290">
        <f t="shared" si="4"/>
        <v>1501394.08</v>
      </c>
      <c r="AH59" s="276">
        <f t="shared" si="5"/>
        <v>1282976.7449999999</v>
      </c>
      <c r="AI59" s="270">
        <f t="shared" si="6"/>
        <v>218417.3350000002</v>
      </c>
    </row>
    <row r="60" spans="1:35" x14ac:dyDescent="0.2">
      <c r="A60" s="274" t="s">
        <v>289</v>
      </c>
      <c r="B60" s="274" t="s">
        <v>3</v>
      </c>
      <c r="C60" s="284">
        <v>3001</v>
      </c>
      <c r="D60" s="284" t="s">
        <v>656</v>
      </c>
      <c r="E60" s="254" t="s">
        <v>2569</v>
      </c>
      <c r="F60" s="90">
        <v>172391.76</v>
      </c>
      <c r="G60" s="90">
        <v>0</v>
      </c>
      <c r="H60" s="90">
        <v>7810</v>
      </c>
      <c r="I60" s="253">
        <v>913000.32</v>
      </c>
      <c r="J60" s="253">
        <v>244626.63</v>
      </c>
      <c r="L60" s="233">
        <v>15000</v>
      </c>
      <c r="Q60" s="253">
        <v>1174157.81</v>
      </c>
      <c r="R60" s="253">
        <v>339109.18</v>
      </c>
      <c r="S60" s="74">
        <v>666944.42000000004</v>
      </c>
      <c r="U60" s="74">
        <v>430.21</v>
      </c>
      <c r="V60" s="74">
        <v>569759</v>
      </c>
      <c r="X60" s="91">
        <v>736849</v>
      </c>
      <c r="AA60" s="91">
        <v>406559</v>
      </c>
      <c r="AB60" s="91">
        <v>82684.91</v>
      </c>
      <c r="AC60" s="91">
        <v>189000</v>
      </c>
      <c r="AD60" s="268">
        <f t="shared" si="1"/>
        <v>180201.76</v>
      </c>
      <c r="AE60" s="275">
        <f t="shared" si="2"/>
        <v>15000</v>
      </c>
      <c r="AF60" s="289">
        <f t="shared" si="3"/>
        <v>165201.76</v>
      </c>
      <c r="AG60" s="290">
        <f t="shared" si="4"/>
        <v>1237133.6299999999</v>
      </c>
      <c r="AH60" s="276">
        <f t="shared" si="5"/>
        <v>1415092.91</v>
      </c>
      <c r="AI60" s="270">
        <f t="shared" si="6"/>
        <v>-177959.28000000003</v>
      </c>
    </row>
    <row r="61" spans="1:35" x14ac:dyDescent="0.2">
      <c r="A61" s="274" t="s">
        <v>289</v>
      </c>
      <c r="B61" s="274" t="s">
        <v>3</v>
      </c>
      <c r="C61" s="284">
        <v>1241</v>
      </c>
      <c r="D61" s="284" t="s">
        <v>657</v>
      </c>
      <c r="E61" s="253" t="s">
        <v>2570</v>
      </c>
      <c r="F61" s="90">
        <v>154297.28</v>
      </c>
      <c r="G61" s="90">
        <v>0</v>
      </c>
      <c r="H61" s="90">
        <v>84366.83</v>
      </c>
      <c r="I61" s="253">
        <v>245735.44</v>
      </c>
      <c r="J61" s="253">
        <v>77299.070000000007</v>
      </c>
      <c r="L61" s="233">
        <v>39905</v>
      </c>
      <c r="N61" s="233">
        <v>0</v>
      </c>
      <c r="Q61" s="253">
        <v>-1217116.1200000001</v>
      </c>
      <c r="R61" s="253">
        <v>1695206.85</v>
      </c>
      <c r="S61" s="74">
        <v>471773.64</v>
      </c>
      <c r="V61" s="74">
        <v>831188</v>
      </c>
      <c r="X61" s="91">
        <v>1014918.4</v>
      </c>
      <c r="AA61" s="91">
        <v>157447.85999999999</v>
      </c>
      <c r="AB61" s="91">
        <v>40127.49</v>
      </c>
      <c r="AD61" s="268">
        <f t="shared" si="1"/>
        <v>238664.11</v>
      </c>
      <c r="AE61" s="275">
        <f t="shared" si="2"/>
        <v>39905</v>
      </c>
      <c r="AF61" s="289">
        <f t="shared" si="3"/>
        <v>198759.11</v>
      </c>
      <c r="AG61" s="290">
        <f t="shared" si="4"/>
        <v>1302961.6400000001</v>
      </c>
      <c r="AH61" s="276">
        <f t="shared" si="5"/>
        <v>1212493.75</v>
      </c>
      <c r="AI61" s="270">
        <f t="shared" si="6"/>
        <v>90467.89000000013</v>
      </c>
    </row>
    <row r="62" spans="1:35" x14ac:dyDescent="0.2">
      <c r="A62" s="274" t="s">
        <v>289</v>
      </c>
      <c r="B62" s="274" t="s">
        <v>3</v>
      </c>
      <c r="C62" s="284">
        <v>3625</v>
      </c>
      <c r="D62" s="284" t="s">
        <v>658</v>
      </c>
      <c r="E62" s="253" t="s">
        <v>2571</v>
      </c>
      <c r="F62" s="90">
        <v>583611.09</v>
      </c>
      <c r="G62" s="90">
        <v>0</v>
      </c>
      <c r="H62" s="90">
        <v>31074.31</v>
      </c>
      <c r="I62" s="253">
        <v>82954.080000000002</v>
      </c>
      <c r="J62" s="253">
        <v>287886.93</v>
      </c>
      <c r="L62" s="233">
        <v>34390.879999999997</v>
      </c>
      <c r="N62" s="233">
        <v>0</v>
      </c>
      <c r="Q62" s="253">
        <v>-1837905.27</v>
      </c>
      <c r="R62" s="253">
        <v>2729343.72</v>
      </c>
      <c r="S62" s="74">
        <v>1029364.85</v>
      </c>
      <c r="U62" s="74">
        <v>1032.3599999999999</v>
      </c>
      <c r="V62" s="74">
        <v>767120.5</v>
      </c>
      <c r="X62" s="91">
        <v>1205427.7</v>
      </c>
      <c r="AA62" s="91">
        <v>404254.79</v>
      </c>
      <c r="AB62" s="91">
        <v>88598.14</v>
      </c>
      <c r="AD62" s="268">
        <f t="shared" si="1"/>
        <v>614685.4</v>
      </c>
      <c r="AE62" s="275">
        <f t="shared" si="2"/>
        <v>34390.879999999997</v>
      </c>
      <c r="AF62" s="289">
        <f t="shared" si="3"/>
        <v>580294.52</v>
      </c>
      <c r="AG62" s="290">
        <f t="shared" si="4"/>
        <v>1797517.71</v>
      </c>
      <c r="AH62" s="276">
        <f t="shared" si="5"/>
        <v>1698280.63</v>
      </c>
      <c r="AI62" s="270">
        <f t="shared" si="6"/>
        <v>99237.080000000075</v>
      </c>
    </row>
    <row r="63" spans="1:35" x14ac:dyDescent="0.2">
      <c r="A63" s="274" t="s">
        <v>289</v>
      </c>
      <c r="B63" s="274" t="s">
        <v>3</v>
      </c>
      <c r="C63" s="284">
        <v>6304</v>
      </c>
      <c r="D63" s="284" t="s">
        <v>659</v>
      </c>
      <c r="E63" s="253" t="s">
        <v>2572</v>
      </c>
      <c r="F63" s="90">
        <v>757715.15</v>
      </c>
      <c r="G63" s="90">
        <v>0</v>
      </c>
      <c r="H63" s="90">
        <v>15565.17</v>
      </c>
      <c r="I63" s="253">
        <v>102342</v>
      </c>
      <c r="J63" s="253">
        <v>714702.89</v>
      </c>
      <c r="L63" s="233">
        <v>16680</v>
      </c>
      <c r="N63" s="233">
        <v>0</v>
      </c>
      <c r="Q63" s="253">
        <v>-1894110.56</v>
      </c>
      <c r="R63" s="253">
        <v>3207310.61</v>
      </c>
      <c r="S63" s="74">
        <v>1524842.51</v>
      </c>
      <c r="T63" s="74">
        <v>101280</v>
      </c>
      <c r="U63" s="74">
        <v>838.22</v>
      </c>
      <c r="V63" s="74">
        <v>956216.5</v>
      </c>
      <c r="W63" s="74">
        <v>22940</v>
      </c>
      <c r="X63" s="91">
        <v>1462143.9</v>
      </c>
      <c r="AA63" s="91">
        <v>538342.66</v>
      </c>
      <c r="AB63" s="91">
        <v>227856.51</v>
      </c>
      <c r="AC63" s="91">
        <v>5000</v>
      </c>
      <c r="AD63" s="268">
        <f t="shared" si="1"/>
        <v>773280.32000000007</v>
      </c>
      <c r="AE63" s="275">
        <f t="shared" si="2"/>
        <v>16680</v>
      </c>
      <c r="AF63" s="289">
        <f t="shared" si="3"/>
        <v>756600.32000000007</v>
      </c>
      <c r="AG63" s="290">
        <f t="shared" si="4"/>
        <v>2606117.23</v>
      </c>
      <c r="AH63" s="276">
        <f t="shared" si="5"/>
        <v>2233343.0700000003</v>
      </c>
      <c r="AI63" s="270">
        <f t="shared" si="6"/>
        <v>372774.15999999968</v>
      </c>
    </row>
    <row r="64" spans="1:35" x14ac:dyDescent="0.2">
      <c r="A64" s="274" t="s">
        <v>289</v>
      </c>
      <c r="B64" s="274" t="s">
        <v>3</v>
      </c>
      <c r="C64" s="284">
        <v>4738</v>
      </c>
      <c r="D64" s="284" t="s">
        <v>660</v>
      </c>
      <c r="E64" s="253" t="s">
        <v>2573</v>
      </c>
      <c r="F64" s="90">
        <v>719685.84</v>
      </c>
      <c r="G64" s="90">
        <v>0</v>
      </c>
      <c r="H64" s="90">
        <v>61189.57</v>
      </c>
      <c r="I64" s="253">
        <v>88288.81</v>
      </c>
      <c r="J64" s="253">
        <v>242998.21</v>
      </c>
      <c r="L64" s="233">
        <v>88950</v>
      </c>
      <c r="Q64" s="253">
        <v>-1936005.4</v>
      </c>
      <c r="R64" s="253">
        <v>2601971.02</v>
      </c>
      <c r="S64" s="74">
        <v>1162368.04</v>
      </c>
      <c r="T64" s="74">
        <v>183750</v>
      </c>
      <c r="U64" s="74">
        <v>804.55</v>
      </c>
      <c r="V64" s="74">
        <v>635253</v>
      </c>
      <c r="W64" s="74">
        <v>23400</v>
      </c>
      <c r="X64" s="91">
        <v>1051943</v>
      </c>
      <c r="AA64" s="91">
        <v>378006.37</v>
      </c>
      <c r="AB64" s="91">
        <v>113642.41</v>
      </c>
      <c r="AC64" s="91">
        <v>5000</v>
      </c>
      <c r="AD64" s="268">
        <f t="shared" si="1"/>
        <v>780875.40999999992</v>
      </c>
      <c r="AE64" s="275">
        <f t="shared" si="2"/>
        <v>88950</v>
      </c>
      <c r="AF64" s="289">
        <f t="shared" si="3"/>
        <v>691925.40999999992</v>
      </c>
      <c r="AG64" s="290">
        <f t="shared" si="4"/>
        <v>2005575.59</v>
      </c>
      <c r="AH64" s="276">
        <f t="shared" si="5"/>
        <v>1548591.78</v>
      </c>
      <c r="AI64" s="270">
        <f t="shared" si="6"/>
        <v>456983.81000000006</v>
      </c>
    </row>
    <row r="65" spans="1:35" x14ac:dyDescent="0.2">
      <c r="A65" s="274" t="s">
        <v>289</v>
      </c>
      <c r="B65" s="274" t="s">
        <v>3</v>
      </c>
      <c r="C65" s="284">
        <v>3535</v>
      </c>
      <c r="D65" s="284" t="s">
        <v>661</v>
      </c>
      <c r="E65" s="253" t="s">
        <v>2574</v>
      </c>
      <c r="F65" s="90">
        <v>450298.49</v>
      </c>
      <c r="G65" s="90">
        <v>0</v>
      </c>
      <c r="H65" s="90">
        <v>39820.04</v>
      </c>
      <c r="I65" s="253">
        <v>852381.63</v>
      </c>
      <c r="J65" s="253">
        <v>105681.94</v>
      </c>
      <c r="L65" s="233">
        <v>15600</v>
      </c>
      <c r="N65" s="233">
        <v>0</v>
      </c>
      <c r="Q65" s="253">
        <v>-1847986.76</v>
      </c>
      <c r="R65" s="253">
        <v>3048211.32</v>
      </c>
      <c r="S65" s="74">
        <v>1093798.76</v>
      </c>
      <c r="T65" s="74">
        <v>60000</v>
      </c>
      <c r="U65" s="74">
        <v>484.97</v>
      </c>
      <c r="V65" s="74">
        <v>1028272</v>
      </c>
      <c r="W65" s="74">
        <v>19656</v>
      </c>
      <c r="X65" s="91">
        <v>1503548.6</v>
      </c>
      <c r="AA65" s="91">
        <v>306243.09000000003</v>
      </c>
      <c r="AB65" s="91">
        <v>103639.5</v>
      </c>
      <c r="AD65" s="268">
        <f t="shared" si="1"/>
        <v>490118.52999999997</v>
      </c>
      <c r="AE65" s="275">
        <f t="shared" si="2"/>
        <v>15600</v>
      </c>
      <c r="AF65" s="289">
        <f t="shared" si="3"/>
        <v>474518.52999999997</v>
      </c>
      <c r="AG65" s="290">
        <f t="shared" si="4"/>
        <v>2202211.73</v>
      </c>
      <c r="AH65" s="276">
        <f t="shared" si="5"/>
        <v>1913431.1900000002</v>
      </c>
      <c r="AI65" s="270">
        <f t="shared" si="6"/>
        <v>288780.5399999998</v>
      </c>
    </row>
    <row r="66" spans="1:35" x14ac:dyDescent="0.2">
      <c r="A66" s="274" t="s">
        <v>289</v>
      </c>
      <c r="B66" s="274" t="s">
        <v>3</v>
      </c>
      <c r="C66" s="284">
        <v>3889</v>
      </c>
      <c r="D66" s="284" t="s">
        <v>662</v>
      </c>
      <c r="E66" s="253" t="s">
        <v>2595</v>
      </c>
      <c r="F66" s="90">
        <v>618836.19999999995</v>
      </c>
      <c r="G66" s="90">
        <v>0</v>
      </c>
      <c r="H66" s="90">
        <v>5707.61</v>
      </c>
      <c r="I66" s="253">
        <v>515265.1</v>
      </c>
      <c r="J66" s="253">
        <v>164937.99</v>
      </c>
      <c r="L66" s="233">
        <v>8140</v>
      </c>
      <c r="Q66" s="253">
        <v>-330715.87</v>
      </c>
      <c r="R66" s="253">
        <v>1312112.72</v>
      </c>
      <c r="S66" s="74">
        <v>853156.46</v>
      </c>
      <c r="T66" s="74">
        <v>175230</v>
      </c>
      <c r="U66" s="74">
        <v>566.24</v>
      </c>
      <c r="V66" s="74">
        <v>620810</v>
      </c>
      <c r="X66" s="91">
        <v>872530</v>
      </c>
      <c r="AA66" s="91">
        <v>200776.72</v>
      </c>
      <c r="AB66" s="91">
        <v>162501.93</v>
      </c>
      <c r="AD66" s="268">
        <f t="shared" si="1"/>
        <v>624543.80999999994</v>
      </c>
      <c r="AE66" s="275">
        <f t="shared" si="2"/>
        <v>8140</v>
      </c>
      <c r="AF66" s="289">
        <f t="shared" si="3"/>
        <v>616403.80999999994</v>
      </c>
      <c r="AG66" s="290">
        <f t="shared" si="4"/>
        <v>1649762.7</v>
      </c>
      <c r="AH66" s="276">
        <f t="shared" si="5"/>
        <v>1235808.6499999999</v>
      </c>
      <c r="AI66" s="270">
        <f t="shared" si="6"/>
        <v>413954.05000000005</v>
      </c>
    </row>
    <row r="67" spans="1:35" x14ac:dyDescent="0.2">
      <c r="A67" s="274" t="s">
        <v>292</v>
      </c>
      <c r="B67" s="274" t="s">
        <v>4</v>
      </c>
      <c r="C67" s="284">
        <v>3322</v>
      </c>
      <c r="D67" s="284" t="s">
        <v>663</v>
      </c>
      <c r="E67" s="253" t="s">
        <v>2575</v>
      </c>
      <c r="F67" s="90">
        <v>884143.34</v>
      </c>
      <c r="G67" s="90">
        <v>0</v>
      </c>
      <c r="H67" s="90">
        <v>71273.98</v>
      </c>
      <c r="I67" s="253">
        <v>813903</v>
      </c>
      <c r="J67" s="253">
        <v>250010.74</v>
      </c>
      <c r="L67" s="233">
        <v>20700</v>
      </c>
      <c r="Q67" s="253">
        <v>891950.75</v>
      </c>
      <c r="R67" s="253">
        <v>997975.02</v>
      </c>
      <c r="S67" s="74">
        <v>624732.76</v>
      </c>
      <c r="U67" s="74">
        <v>1620.82</v>
      </c>
      <c r="V67" s="74">
        <v>810440</v>
      </c>
      <c r="W67" s="74">
        <v>78983</v>
      </c>
      <c r="X67" s="91">
        <v>1010165</v>
      </c>
      <c r="AA67" s="91">
        <v>287270.01</v>
      </c>
      <c r="AB67" s="91">
        <v>77189.279999999999</v>
      </c>
      <c r="AD67" s="268">
        <f t="shared" si="1"/>
        <v>955417.32</v>
      </c>
      <c r="AE67" s="275">
        <f t="shared" si="2"/>
        <v>20700</v>
      </c>
      <c r="AF67" s="289">
        <f t="shared" si="3"/>
        <v>934717.32</v>
      </c>
      <c r="AG67" s="290">
        <f t="shared" si="4"/>
        <v>1515776.58</v>
      </c>
      <c r="AH67" s="276">
        <f t="shared" si="5"/>
        <v>1374624.29</v>
      </c>
      <c r="AI67" s="270">
        <f t="shared" si="6"/>
        <v>141152.29000000004</v>
      </c>
    </row>
    <row r="68" spans="1:35" x14ac:dyDescent="0.2">
      <c r="A68" s="274" t="s">
        <v>292</v>
      </c>
      <c r="B68" s="274" t="s">
        <v>4</v>
      </c>
      <c r="C68" s="284">
        <v>3383</v>
      </c>
      <c r="D68" s="284" t="s">
        <v>664</v>
      </c>
      <c r="E68" s="253" t="s">
        <v>2576</v>
      </c>
      <c r="F68" s="90">
        <v>502184.63</v>
      </c>
      <c r="G68" s="90">
        <v>51885.36</v>
      </c>
      <c r="H68" s="90">
        <v>43934.04</v>
      </c>
      <c r="I68" s="253">
        <v>653798.69999999995</v>
      </c>
      <c r="J68" s="253">
        <v>215801.96</v>
      </c>
      <c r="L68" s="233">
        <v>25425</v>
      </c>
      <c r="M68" s="233">
        <v>67440</v>
      </c>
      <c r="Q68" s="253">
        <v>-3012117.94</v>
      </c>
      <c r="R68" s="253">
        <v>4031791.24</v>
      </c>
      <c r="S68" s="74">
        <v>874839.06</v>
      </c>
      <c r="T68" s="74">
        <v>105000</v>
      </c>
      <c r="U68" s="74">
        <v>558.02</v>
      </c>
      <c r="V68" s="74">
        <v>854000</v>
      </c>
      <c r="W68" s="74">
        <v>112520</v>
      </c>
      <c r="X68" s="91">
        <v>1178915</v>
      </c>
      <c r="Y68" s="91">
        <v>5460</v>
      </c>
      <c r="AA68" s="91">
        <v>324972.34000000003</v>
      </c>
      <c r="AB68" s="91">
        <v>55447.35</v>
      </c>
      <c r="AC68" s="91">
        <v>11980</v>
      </c>
      <c r="AD68" s="268">
        <f t="shared" si="1"/>
        <v>598004.03</v>
      </c>
      <c r="AE68" s="275">
        <f t="shared" si="2"/>
        <v>92865</v>
      </c>
      <c r="AF68" s="289">
        <f t="shared" si="3"/>
        <v>505139.03</v>
      </c>
      <c r="AG68" s="290">
        <f t="shared" si="4"/>
        <v>1946917.08</v>
      </c>
      <c r="AH68" s="276">
        <f t="shared" si="5"/>
        <v>1576774.6900000002</v>
      </c>
      <c r="AI68" s="270">
        <f t="shared" si="6"/>
        <v>370142.3899999999</v>
      </c>
    </row>
    <row r="69" spans="1:35" x14ac:dyDescent="0.2">
      <c r="A69" s="274" t="s">
        <v>292</v>
      </c>
      <c r="B69" s="274" t="s">
        <v>4</v>
      </c>
      <c r="C69" s="284">
        <v>9605</v>
      </c>
      <c r="D69" s="284" t="s">
        <v>665</v>
      </c>
      <c r="E69" s="253" t="s">
        <v>2577</v>
      </c>
      <c r="F69" s="90">
        <v>881869.6</v>
      </c>
      <c r="G69" s="90">
        <v>39736.89</v>
      </c>
      <c r="H69" s="90">
        <v>87636.45</v>
      </c>
      <c r="I69" s="253">
        <v>252269.56</v>
      </c>
      <c r="J69" s="253">
        <v>416892.24</v>
      </c>
      <c r="L69" s="233">
        <v>46541.599999999999</v>
      </c>
      <c r="Q69" s="253">
        <v>1711382.27</v>
      </c>
      <c r="R69" s="253">
        <v>73641.19</v>
      </c>
      <c r="S69" s="74">
        <v>1203038.3799999999</v>
      </c>
      <c r="T69" s="74">
        <v>124050</v>
      </c>
      <c r="U69" s="74">
        <v>1504.63</v>
      </c>
      <c r="V69" s="74">
        <v>1186200</v>
      </c>
      <c r="W69" s="74">
        <v>269241</v>
      </c>
      <c r="X69" s="91">
        <v>1641970</v>
      </c>
      <c r="AA69" s="91">
        <v>994415.49</v>
      </c>
      <c r="AB69" s="91">
        <v>67907.839999999997</v>
      </c>
      <c r="AD69" s="268">
        <f t="shared" ref="AD69:AD86" si="7">SUM(F69:H69)</f>
        <v>1009242.94</v>
      </c>
      <c r="AE69" s="275">
        <f t="shared" ref="AE69:AE86" si="8">SUM(K69:N69)</f>
        <v>46541.599999999999</v>
      </c>
      <c r="AF69" s="289">
        <f t="shared" ref="AF69:AF86" si="9">AD69-AE69</f>
        <v>962701.34</v>
      </c>
      <c r="AG69" s="290">
        <f t="shared" ref="AG69:AG86" si="10">SUM(S69:W69)</f>
        <v>2784034.01</v>
      </c>
      <c r="AH69" s="276">
        <f t="shared" ref="AH69:AH86" si="11">SUM(X69:AC69)</f>
        <v>2704293.33</v>
      </c>
      <c r="AI69" s="270">
        <f t="shared" ref="AI69:AI86" si="12">AG69-AH69</f>
        <v>79740.679999999702</v>
      </c>
    </row>
    <row r="70" spans="1:35" x14ac:dyDescent="0.2">
      <c r="A70" s="274" t="s">
        <v>292</v>
      </c>
      <c r="B70" s="274" t="s">
        <v>4</v>
      </c>
      <c r="C70" s="284">
        <v>2921</v>
      </c>
      <c r="D70" s="284" t="s">
        <v>666</v>
      </c>
      <c r="E70" s="253" t="s">
        <v>2578</v>
      </c>
      <c r="F70" s="90">
        <v>265158</v>
      </c>
      <c r="G70" s="90">
        <v>0</v>
      </c>
      <c r="H70" s="90">
        <v>62912.6</v>
      </c>
      <c r="I70" s="253">
        <v>3</v>
      </c>
      <c r="J70" s="253">
        <v>-145159.70000000001</v>
      </c>
      <c r="P70" s="253">
        <v>-450851.04</v>
      </c>
      <c r="R70" s="253">
        <v>607615.71</v>
      </c>
      <c r="S70" s="74">
        <v>817740.81</v>
      </c>
      <c r="U70" s="74">
        <v>404.49</v>
      </c>
      <c r="V70" s="74">
        <v>647640</v>
      </c>
      <c r="X70" s="91">
        <v>960955</v>
      </c>
      <c r="AA70" s="91">
        <v>311160.37</v>
      </c>
      <c r="AB70" s="91">
        <v>145166.70000000001</v>
      </c>
      <c r="AD70" s="268">
        <f t="shared" si="7"/>
        <v>328070.59999999998</v>
      </c>
      <c r="AE70" s="275">
        <f t="shared" si="8"/>
        <v>0</v>
      </c>
      <c r="AF70" s="289">
        <f t="shared" si="9"/>
        <v>328070.59999999998</v>
      </c>
      <c r="AG70" s="290">
        <f t="shared" si="10"/>
        <v>1465785.3</v>
      </c>
      <c r="AH70" s="276">
        <f t="shared" si="11"/>
        <v>1417282.07</v>
      </c>
      <c r="AI70" s="270">
        <f t="shared" si="12"/>
        <v>48503.229999999981</v>
      </c>
    </row>
    <row r="71" spans="1:35" x14ac:dyDescent="0.2">
      <c r="A71" s="274" t="s">
        <v>292</v>
      </c>
      <c r="B71" s="274" t="s">
        <v>4</v>
      </c>
      <c r="C71" s="284">
        <v>3783</v>
      </c>
      <c r="D71" s="284" t="s">
        <v>667</v>
      </c>
      <c r="E71" s="253" t="s">
        <v>2579</v>
      </c>
      <c r="F71" s="90">
        <v>758298.53</v>
      </c>
      <c r="H71" s="90">
        <v>31557.200000000001</v>
      </c>
      <c r="I71" s="253">
        <v>598670.03</v>
      </c>
      <c r="J71" s="253">
        <v>747202.55</v>
      </c>
      <c r="L71" s="233">
        <v>13971.19</v>
      </c>
      <c r="Q71" s="253">
        <v>-1604767.93</v>
      </c>
      <c r="R71" s="253">
        <v>3812852.35</v>
      </c>
      <c r="S71" s="74">
        <v>693475.34</v>
      </c>
      <c r="U71" s="74">
        <v>1165.25</v>
      </c>
      <c r="V71" s="74">
        <v>406546</v>
      </c>
      <c r="W71" s="74">
        <v>391328</v>
      </c>
      <c r="X71" s="91">
        <v>825873</v>
      </c>
      <c r="AA71" s="91">
        <v>304991.05</v>
      </c>
      <c r="AB71" s="91">
        <v>397118.84</v>
      </c>
      <c r="AD71" s="268">
        <f t="shared" si="7"/>
        <v>789855.73</v>
      </c>
      <c r="AE71" s="275">
        <f t="shared" si="8"/>
        <v>13971.19</v>
      </c>
      <c r="AF71" s="289">
        <f t="shared" si="9"/>
        <v>775884.54</v>
      </c>
      <c r="AG71" s="290">
        <f t="shared" si="10"/>
        <v>1492514.5899999999</v>
      </c>
      <c r="AH71" s="276">
        <f t="shared" si="11"/>
        <v>1527982.8900000001</v>
      </c>
      <c r="AI71" s="270">
        <f t="shared" si="12"/>
        <v>-35468.300000000279</v>
      </c>
    </row>
    <row r="72" spans="1:35" x14ac:dyDescent="0.2">
      <c r="A72" s="274" t="s">
        <v>292</v>
      </c>
      <c r="B72" s="274" t="s">
        <v>4</v>
      </c>
      <c r="C72" s="284">
        <v>3268</v>
      </c>
      <c r="D72" s="284" t="s">
        <v>668</v>
      </c>
      <c r="E72" s="253" t="s">
        <v>2580</v>
      </c>
      <c r="F72" s="90">
        <v>369751.17</v>
      </c>
      <c r="G72" s="90">
        <v>44328.9</v>
      </c>
      <c r="H72" s="90">
        <v>89993.35</v>
      </c>
      <c r="I72" s="253">
        <v>584694.94999999995</v>
      </c>
      <c r="J72" s="253">
        <v>188226.43</v>
      </c>
      <c r="L72" s="233">
        <v>63231.32</v>
      </c>
      <c r="Q72" s="253">
        <v>-894450.52</v>
      </c>
      <c r="R72" s="253">
        <v>1909993.72</v>
      </c>
      <c r="S72" s="74">
        <v>921305.57</v>
      </c>
      <c r="U72" s="74">
        <v>510.44</v>
      </c>
      <c r="V72" s="74">
        <v>714660</v>
      </c>
      <c r="W72" s="74">
        <v>135672</v>
      </c>
      <c r="X72" s="91">
        <v>1140623</v>
      </c>
      <c r="AA72" s="91">
        <v>296686.17</v>
      </c>
      <c r="AB72" s="91">
        <v>85211.56</v>
      </c>
      <c r="AD72" s="268">
        <f t="shared" si="7"/>
        <v>504073.42000000004</v>
      </c>
      <c r="AE72" s="275">
        <f t="shared" si="8"/>
        <v>63231.32</v>
      </c>
      <c r="AF72" s="289">
        <f t="shared" si="9"/>
        <v>440842.10000000003</v>
      </c>
      <c r="AG72" s="290">
        <f t="shared" si="10"/>
        <v>1772148.0099999998</v>
      </c>
      <c r="AH72" s="276">
        <f t="shared" si="11"/>
        <v>1522520.73</v>
      </c>
      <c r="AI72" s="270">
        <f t="shared" si="12"/>
        <v>249627.2799999998</v>
      </c>
    </row>
    <row r="73" spans="1:35" x14ac:dyDescent="0.2">
      <c r="A73" s="274" t="s">
        <v>292</v>
      </c>
      <c r="B73" s="274" t="s">
        <v>4</v>
      </c>
      <c r="C73" s="284">
        <v>3398</v>
      </c>
      <c r="D73" s="284" t="s">
        <v>669</v>
      </c>
      <c r="E73" s="253" t="s">
        <v>2581</v>
      </c>
      <c r="F73" s="90">
        <v>258812.62</v>
      </c>
      <c r="G73" s="90">
        <v>35660.46</v>
      </c>
      <c r="H73" s="90">
        <v>36785</v>
      </c>
      <c r="I73" s="253">
        <v>246115.47</v>
      </c>
      <c r="J73" s="253">
        <v>17922.71</v>
      </c>
      <c r="L73" s="233">
        <v>3000</v>
      </c>
      <c r="Q73" s="253">
        <v>-953667.24</v>
      </c>
      <c r="R73" s="253">
        <v>1439320.15</v>
      </c>
      <c r="S73" s="74">
        <v>937815.28</v>
      </c>
      <c r="U73" s="74">
        <v>260.8</v>
      </c>
      <c r="V73" s="74">
        <v>412272</v>
      </c>
      <c r="W73" s="74">
        <v>356538</v>
      </c>
      <c r="X73" s="91">
        <v>1016232</v>
      </c>
      <c r="AA73" s="91">
        <v>455916.4</v>
      </c>
      <c r="AB73" s="91">
        <v>82230.33</v>
      </c>
      <c r="AD73" s="268">
        <f t="shared" si="7"/>
        <v>331258.08</v>
      </c>
      <c r="AE73" s="275">
        <f t="shared" si="8"/>
        <v>3000</v>
      </c>
      <c r="AF73" s="289">
        <f t="shared" si="9"/>
        <v>328258.08</v>
      </c>
      <c r="AG73" s="290">
        <f t="shared" si="10"/>
        <v>1706886.08</v>
      </c>
      <c r="AH73" s="276">
        <f t="shared" si="11"/>
        <v>1554378.73</v>
      </c>
      <c r="AI73" s="270">
        <f t="shared" si="12"/>
        <v>152507.35000000009</v>
      </c>
    </row>
    <row r="74" spans="1:35" x14ac:dyDescent="0.2">
      <c r="A74" s="274" t="s">
        <v>292</v>
      </c>
      <c r="B74" s="274" t="s">
        <v>4</v>
      </c>
      <c r="C74" s="284">
        <v>4777</v>
      </c>
      <c r="D74" s="284" t="s">
        <v>670</v>
      </c>
      <c r="E74" s="253" t="s">
        <v>2582</v>
      </c>
      <c r="F74" s="90">
        <v>534033.42000000004</v>
      </c>
      <c r="G74" s="90">
        <v>22521.09</v>
      </c>
      <c r="H74" s="90">
        <v>48738.33</v>
      </c>
      <c r="I74" s="253">
        <v>930800.74</v>
      </c>
      <c r="J74" s="253">
        <v>186165.29</v>
      </c>
      <c r="Q74" s="253">
        <v>-3371071.5</v>
      </c>
      <c r="R74" s="253">
        <v>4868817.07</v>
      </c>
      <c r="S74" s="74">
        <v>1020957.38</v>
      </c>
      <c r="U74" s="74">
        <v>833.46</v>
      </c>
      <c r="V74" s="74">
        <v>451800</v>
      </c>
      <c r="X74" s="91">
        <v>748083</v>
      </c>
      <c r="Y74" s="91">
        <v>8230</v>
      </c>
      <c r="AA74" s="91">
        <v>360587.09</v>
      </c>
      <c r="AB74" s="91">
        <v>76540.45</v>
      </c>
      <c r="AD74" s="268">
        <f t="shared" si="7"/>
        <v>605292.84</v>
      </c>
      <c r="AE74" s="275">
        <f t="shared" si="8"/>
        <v>0</v>
      </c>
      <c r="AF74" s="289">
        <f t="shared" si="9"/>
        <v>605292.84</v>
      </c>
      <c r="AG74" s="290">
        <f t="shared" si="10"/>
        <v>1473590.8399999999</v>
      </c>
      <c r="AH74" s="276">
        <f t="shared" si="11"/>
        <v>1193440.54</v>
      </c>
      <c r="AI74" s="270">
        <f t="shared" si="12"/>
        <v>280150.29999999981</v>
      </c>
    </row>
    <row r="75" spans="1:35" x14ac:dyDescent="0.2">
      <c r="A75" s="274" t="s">
        <v>292</v>
      </c>
      <c r="B75" s="274" t="s">
        <v>4</v>
      </c>
      <c r="C75" s="284">
        <v>2834</v>
      </c>
      <c r="D75" s="284" t="s">
        <v>671</v>
      </c>
      <c r="E75" s="253" t="s">
        <v>2583</v>
      </c>
      <c r="F75" s="90">
        <v>118143.71</v>
      </c>
      <c r="G75" s="90">
        <v>0</v>
      </c>
      <c r="H75" s="90">
        <v>45124.5</v>
      </c>
      <c r="I75" s="253">
        <v>443724.44</v>
      </c>
      <c r="J75" s="253">
        <v>140000.76999999999</v>
      </c>
      <c r="L75" s="233">
        <v>80550</v>
      </c>
      <c r="Q75" s="253">
        <v>276457.03000000003</v>
      </c>
      <c r="R75" s="253">
        <v>310741.76000000001</v>
      </c>
      <c r="S75" s="74">
        <v>495290.48</v>
      </c>
      <c r="U75" s="74">
        <v>322.26</v>
      </c>
      <c r="V75" s="74">
        <v>752500</v>
      </c>
      <c r="X75" s="91">
        <v>953364</v>
      </c>
      <c r="AA75" s="91">
        <v>148651.34</v>
      </c>
      <c r="AB75" s="91">
        <v>58618.77</v>
      </c>
      <c r="AD75" s="268">
        <f t="shared" si="7"/>
        <v>163268.21000000002</v>
      </c>
      <c r="AE75" s="275">
        <f t="shared" si="8"/>
        <v>80550</v>
      </c>
      <c r="AF75" s="289">
        <f t="shared" si="9"/>
        <v>82718.210000000021</v>
      </c>
      <c r="AG75" s="290">
        <f t="shared" si="10"/>
        <v>1248112.74</v>
      </c>
      <c r="AH75" s="276">
        <f t="shared" si="11"/>
        <v>1160634.1100000001</v>
      </c>
      <c r="AI75" s="270">
        <f t="shared" si="12"/>
        <v>87478.629999999888</v>
      </c>
    </row>
    <row r="76" spans="1:35" x14ac:dyDescent="0.2">
      <c r="A76" s="274" t="s">
        <v>292</v>
      </c>
      <c r="B76" s="274" t="s">
        <v>4</v>
      </c>
      <c r="C76" s="284">
        <v>2338</v>
      </c>
      <c r="D76" s="284" t="s">
        <v>672</v>
      </c>
      <c r="E76" s="253" t="s">
        <v>2584</v>
      </c>
      <c r="F76" s="90">
        <v>159597.6</v>
      </c>
      <c r="G76" s="90">
        <v>0</v>
      </c>
      <c r="H76" s="90">
        <v>48523.26</v>
      </c>
      <c r="I76" s="253">
        <v>189198.12</v>
      </c>
      <c r="J76" s="253">
        <v>161231.89000000001</v>
      </c>
      <c r="Q76" s="253">
        <v>-2648078.71</v>
      </c>
      <c r="R76" s="253">
        <v>3225580.14</v>
      </c>
      <c r="S76" s="74">
        <v>743811.74</v>
      </c>
      <c r="U76" s="74">
        <v>244.06</v>
      </c>
      <c r="V76" s="74">
        <v>194890</v>
      </c>
      <c r="W76" s="74">
        <v>1000</v>
      </c>
      <c r="X76" s="91">
        <v>427580</v>
      </c>
      <c r="AA76" s="91">
        <v>291281.14</v>
      </c>
      <c r="AB76" s="91">
        <v>82001.22</v>
      </c>
      <c r="AD76" s="268">
        <f t="shared" si="7"/>
        <v>208120.86000000002</v>
      </c>
      <c r="AE76" s="275">
        <f t="shared" si="8"/>
        <v>0</v>
      </c>
      <c r="AF76" s="289">
        <f t="shared" si="9"/>
        <v>208120.86000000002</v>
      </c>
      <c r="AG76" s="290">
        <f t="shared" si="10"/>
        <v>939945.8</v>
      </c>
      <c r="AH76" s="276">
        <f t="shared" si="11"/>
        <v>800862.36</v>
      </c>
      <c r="AI76" s="270">
        <f t="shared" si="12"/>
        <v>139083.44000000006</v>
      </c>
    </row>
    <row r="77" spans="1:35" x14ac:dyDescent="0.2">
      <c r="A77" s="274" t="s">
        <v>292</v>
      </c>
      <c r="B77" s="274" t="s">
        <v>4</v>
      </c>
      <c r="C77" s="284">
        <v>4468</v>
      </c>
      <c r="D77" s="284" t="s">
        <v>673</v>
      </c>
      <c r="E77" s="253" t="s">
        <v>2585</v>
      </c>
      <c r="F77" s="90">
        <v>707452.61</v>
      </c>
      <c r="G77" s="90">
        <v>34468.49</v>
      </c>
      <c r="H77" s="90">
        <v>28112.78</v>
      </c>
      <c r="I77" s="253">
        <v>466933.51</v>
      </c>
      <c r="J77" s="253">
        <v>239959.83</v>
      </c>
      <c r="O77" s="253">
        <v>255150</v>
      </c>
      <c r="Q77" s="253">
        <v>-1522828.36</v>
      </c>
      <c r="R77" s="253">
        <v>2484321.89</v>
      </c>
      <c r="S77" s="74">
        <v>1442129.05</v>
      </c>
      <c r="U77" s="74">
        <v>1101.04</v>
      </c>
      <c r="V77" s="74">
        <v>469770</v>
      </c>
      <c r="W77" s="74">
        <v>300</v>
      </c>
      <c r="X77" s="91">
        <v>1036130</v>
      </c>
      <c r="AA77" s="91">
        <v>483166.65</v>
      </c>
      <c r="AB77" s="91">
        <v>81796.75</v>
      </c>
      <c r="AD77" s="268">
        <f t="shared" si="7"/>
        <v>770033.88</v>
      </c>
      <c r="AE77" s="275">
        <f t="shared" si="8"/>
        <v>0</v>
      </c>
      <c r="AF77" s="289">
        <f t="shared" si="9"/>
        <v>770033.88</v>
      </c>
      <c r="AG77" s="290">
        <f t="shared" si="10"/>
        <v>1913300.09</v>
      </c>
      <c r="AH77" s="276">
        <f t="shared" si="11"/>
        <v>1601093.4</v>
      </c>
      <c r="AI77" s="270">
        <f t="shared" si="12"/>
        <v>312206.69000000018</v>
      </c>
    </row>
    <row r="78" spans="1:35" x14ac:dyDescent="0.2">
      <c r="A78" s="274" t="s">
        <v>292</v>
      </c>
      <c r="B78" s="274" t="s">
        <v>4</v>
      </c>
      <c r="C78" s="284">
        <v>1481</v>
      </c>
      <c r="D78" s="284" t="s">
        <v>674</v>
      </c>
      <c r="E78" s="253" t="s">
        <v>2593</v>
      </c>
      <c r="F78" s="90">
        <v>126751.64</v>
      </c>
      <c r="G78" s="90">
        <v>0</v>
      </c>
      <c r="H78" s="90">
        <v>39606.910000000003</v>
      </c>
      <c r="I78" s="253">
        <v>267131.23</v>
      </c>
      <c r="J78" s="253">
        <v>35452.269999999997</v>
      </c>
      <c r="Q78" s="253">
        <v>-933912.4</v>
      </c>
      <c r="R78" s="253">
        <v>1412549.96</v>
      </c>
      <c r="S78" s="74">
        <v>385575.88</v>
      </c>
      <c r="U78" s="74">
        <v>308.45999999999998</v>
      </c>
      <c r="W78" s="74">
        <v>607590</v>
      </c>
      <c r="X78" s="91">
        <v>746850</v>
      </c>
      <c r="AA78" s="91">
        <v>166086.98000000001</v>
      </c>
      <c r="AB78" s="91">
        <v>81034.87</v>
      </c>
      <c r="AD78" s="268">
        <f t="shared" si="7"/>
        <v>166358.54999999999</v>
      </c>
      <c r="AE78" s="275">
        <f t="shared" si="8"/>
        <v>0</v>
      </c>
      <c r="AF78" s="289">
        <f t="shared" si="9"/>
        <v>166358.54999999999</v>
      </c>
      <c r="AG78" s="290">
        <f t="shared" si="10"/>
        <v>993474.34000000008</v>
      </c>
      <c r="AH78" s="276">
        <f t="shared" si="11"/>
        <v>993971.85</v>
      </c>
      <c r="AI78" s="270">
        <f t="shared" si="12"/>
        <v>-497.5099999998929</v>
      </c>
    </row>
    <row r="79" spans="1:35" x14ac:dyDescent="0.2">
      <c r="A79" s="274" t="s">
        <v>292</v>
      </c>
      <c r="B79" s="274" t="s">
        <v>4</v>
      </c>
      <c r="C79" s="284">
        <v>2622</v>
      </c>
      <c r="D79" s="284" t="s">
        <v>675</v>
      </c>
      <c r="E79" s="253" t="s">
        <v>2596</v>
      </c>
      <c r="F79" s="90">
        <v>336525.04</v>
      </c>
      <c r="G79" s="90">
        <v>4106.0600000000004</v>
      </c>
      <c r="H79" s="90">
        <v>52882.28</v>
      </c>
      <c r="I79" s="253">
        <v>720798.63</v>
      </c>
      <c r="J79" s="253">
        <v>16443.16</v>
      </c>
      <c r="K79" s="233">
        <v>900</v>
      </c>
      <c r="L79" s="233">
        <v>54900</v>
      </c>
      <c r="Q79" s="253">
        <v>-1131637.8700000001</v>
      </c>
      <c r="R79" s="253">
        <v>2368149.29</v>
      </c>
      <c r="S79" s="74">
        <v>572101.80000000005</v>
      </c>
      <c r="U79" s="74">
        <v>739.12</v>
      </c>
      <c r="V79" s="74">
        <v>960570</v>
      </c>
      <c r="W79" s="74">
        <v>71355</v>
      </c>
      <c r="X79" s="91">
        <v>1086168</v>
      </c>
      <c r="AA79" s="91">
        <v>468759.48</v>
      </c>
      <c r="AB79" s="91">
        <v>82226.69</v>
      </c>
      <c r="AD79" s="268">
        <f t="shared" si="7"/>
        <v>393513.38</v>
      </c>
      <c r="AE79" s="275">
        <f t="shared" si="8"/>
        <v>55800</v>
      </c>
      <c r="AF79" s="289">
        <f t="shared" si="9"/>
        <v>337713.38</v>
      </c>
      <c r="AG79" s="290">
        <f t="shared" si="10"/>
        <v>1604765.92</v>
      </c>
      <c r="AH79" s="276">
        <f t="shared" si="11"/>
        <v>1637154.17</v>
      </c>
      <c r="AI79" s="270">
        <f t="shared" si="12"/>
        <v>-32388.25</v>
      </c>
    </row>
    <row r="80" spans="1:35" x14ac:dyDescent="0.2">
      <c r="A80" s="274" t="s">
        <v>295</v>
      </c>
      <c r="B80" s="274" t="s">
        <v>5</v>
      </c>
      <c r="C80" s="284">
        <v>4703</v>
      </c>
      <c r="D80" s="284" t="s">
        <v>676</v>
      </c>
      <c r="E80" s="253" t="s">
        <v>2586</v>
      </c>
      <c r="F80" s="90">
        <v>372951.34</v>
      </c>
      <c r="G80" s="90">
        <v>3135</v>
      </c>
      <c r="H80" s="90">
        <v>24501.7</v>
      </c>
      <c r="I80" s="253">
        <v>474981.79</v>
      </c>
      <c r="J80" s="253">
        <v>321567.94</v>
      </c>
      <c r="L80" s="233">
        <v>22860</v>
      </c>
      <c r="Q80" s="253">
        <v>-1476227.03</v>
      </c>
      <c r="R80" s="253">
        <v>2500428.33</v>
      </c>
      <c r="S80" s="74">
        <v>928871.45</v>
      </c>
      <c r="U80" s="74">
        <v>678.89</v>
      </c>
      <c r="V80" s="74">
        <v>617359.80000000005</v>
      </c>
      <c r="W80" s="74">
        <v>6070</v>
      </c>
      <c r="X80" s="91">
        <v>863157.8</v>
      </c>
      <c r="AA80" s="91">
        <v>390447.5</v>
      </c>
      <c r="AB80" s="91">
        <v>111383.37</v>
      </c>
      <c r="AD80" s="268">
        <f t="shared" si="7"/>
        <v>400588.04000000004</v>
      </c>
      <c r="AE80" s="275">
        <f t="shared" si="8"/>
        <v>22860</v>
      </c>
      <c r="AF80" s="289">
        <f t="shared" si="9"/>
        <v>377728.04000000004</v>
      </c>
      <c r="AG80" s="290">
        <f t="shared" si="10"/>
        <v>1552980.1400000001</v>
      </c>
      <c r="AH80" s="276">
        <f t="shared" si="11"/>
        <v>1364988.67</v>
      </c>
      <c r="AI80" s="270">
        <f t="shared" si="12"/>
        <v>187991.4700000002</v>
      </c>
    </row>
    <row r="81" spans="1:35" x14ac:dyDescent="0.2">
      <c r="A81" s="274" t="s">
        <v>295</v>
      </c>
      <c r="B81" s="274" t="s">
        <v>5</v>
      </c>
      <c r="C81" s="284">
        <v>1824</v>
      </c>
      <c r="D81" s="284" t="s">
        <v>677</v>
      </c>
      <c r="E81" s="253" t="s">
        <v>2587</v>
      </c>
      <c r="F81" s="90">
        <v>242968.76</v>
      </c>
      <c r="G81" s="90">
        <v>2112</v>
      </c>
      <c r="H81" s="90">
        <v>42236.66</v>
      </c>
      <c r="I81" s="253">
        <v>5</v>
      </c>
      <c r="J81" s="253">
        <v>234675.63</v>
      </c>
      <c r="L81" s="233">
        <v>9900</v>
      </c>
      <c r="Q81" s="253">
        <v>-1733354.94</v>
      </c>
      <c r="R81" s="253">
        <v>2140561.41</v>
      </c>
      <c r="S81" s="74">
        <v>657139.46</v>
      </c>
      <c r="T81" s="74">
        <v>37805</v>
      </c>
      <c r="U81" s="74">
        <v>460.03</v>
      </c>
      <c r="V81" s="74">
        <v>493570</v>
      </c>
      <c r="X81" s="91">
        <v>794220</v>
      </c>
      <c r="AA81" s="91">
        <v>188288.04</v>
      </c>
      <c r="AB81" s="91">
        <v>41743.870000000003</v>
      </c>
      <c r="AD81" s="268">
        <f t="shared" si="7"/>
        <v>287317.42000000004</v>
      </c>
      <c r="AE81" s="275">
        <f t="shared" si="8"/>
        <v>9900</v>
      </c>
      <c r="AF81" s="289">
        <f t="shared" si="9"/>
        <v>277417.42000000004</v>
      </c>
      <c r="AG81" s="290">
        <f t="shared" si="10"/>
        <v>1188974.49</v>
      </c>
      <c r="AH81" s="276">
        <f t="shared" si="11"/>
        <v>1024251.91</v>
      </c>
      <c r="AI81" s="270">
        <f t="shared" si="12"/>
        <v>164722.57999999996</v>
      </c>
    </row>
    <row r="82" spans="1:35" x14ac:dyDescent="0.2">
      <c r="A82" s="274" t="s">
        <v>295</v>
      </c>
      <c r="B82" s="274" t="s">
        <v>5</v>
      </c>
      <c r="C82" s="284">
        <v>4449</v>
      </c>
      <c r="D82" s="284" t="s">
        <v>678</v>
      </c>
      <c r="E82" s="253" t="s">
        <v>2588</v>
      </c>
      <c r="F82" s="90">
        <v>315717.82</v>
      </c>
      <c r="G82" s="90">
        <v>3498</v>
      </c>
      <c r="H82" s="90">
        <v>35291.160000000003</v>
      </c>
      <c r="I82" s="253">
        <v>829438.41</v>
      </c>
      <c r="J82" s="253">
        <v>579093.32999999996</v>
      </c>
      <c r="L82" s="233">
        <v>125450</v>
      </c>
      <c r="Q82" s="253">
        <v>-489112.87</v>
      </c>
      <c r="R82" s="253">
        <v>2191938.59</v>
      </c>
      <c r="S82" s="74">
        <v>1037160.32</v>
      </c>
      <c r="T82" s="74">
        <v>98068</v>
      </c>
      <c r="U82" s="74">
        <v>660.39</v>
      </c>
      <c r="V82" s="74">
        <v>710352</v>
      </c>
      <c r="X82" s="91">
        <v>1188834</v>
      </c>
      <c r="AA82" s="91">
        <v>342839.45</v>
      </c>
      <c r="AB82" s="91">
        <v>193684.26</v>
      </c>
      <c r="AD82" s="268">
        <f t="shared" si="7"/>
        <v>354506.98</v>
      </c>
      <c r="AE82" s="275">
        <f t="shared" si="8"/>
        <v>125450</v>
      </c>
      <c r="AF82" s="289">
        <f t="shared" si="9"/>
        <v>229056.97999999998</v>
      </c>
      <c r="AG82" s="290">
        <f t="shared" si="10"/>
        <v>1846240.7099999997</v>
      </c>
      <c r="AH82" s="276">
        <f t="shared" si="11"/>
        <v>1725357.71</v>
      </c>
      <c r="AI82" s="270">
        <f t="shared" si="12"/>
        <v>120882.99999999977</v>
      </c>
    </row>
    <row r="83" spans="1:35" x14ac:dyDescent="0.2">
      <c r="A83" s="274" t="s">
        <v>295</v>
      </c>
      <c r="B83" s="274" t="s">
        <v>5</v>
      </c>
      <c r="C83" s="284">
        <v>4777</v>
      </c>
      <c r="D83" s="284" t="s">
        <v>679</v>
      </c>
      <c r="E83" s="253" t="s">
        <v>2589</v>
      </c>
      <c r="F83" s="90">
        <v>456231.7</v>
      </c>
      <c r="G83" s="90">
        <v>7029</v>
      </c>
      <c r="H83" s="90">
        <v>62982.84</v>
      </c>
      <c r="I83" s="253">
        <v>1071319.8799999999</v>
      </c>
      <c r="J83" s="253">
        <v>375656.88</v>
      </c>
      <c r="L83" s="233">
        <v>27081.3</v>
      </c>
      <c r="Q83" s="253">
        <v>-1998886.27</v>
      </c>
      <c r="R83" s="253">
        <v>4194803.6500000004</v>
      </c>
      <c r="S83" s="74">
        <v>595510.49</v>
      </c>
      <c r="U83" s="74">
        <v>1004.53</v>
      </c>
      <c r="V83" s="74">
        <v>884282</v>
      </c>
      <c r="X83" s="91">
        <v>1070132</v>
      </c>
      <c r="AA83" s="91">
        <v>408692.56</v>
      </c>
      <c r="AB83" s="91">
        <v>227801.84</v>
      </c>
      <c r="AD83" s="268">
        <f t="shared" si="7"/>
        <v>526243.54</v>
      </c>
      <c r="AE83" s="275">
        <f t="shared" si="8"/>
        <v>27081.3</v>
      </c>
      <c r="AF83" s="289">
        <f t="shared" si="9"/>
        <v>499162.24000000005</v>
      </c>
      <c r="AG83" s="290">
        <f t="shared" si="10"/>
        <v>1480797.02</v>
      </c>
      <c r="AH83" s="276">
        <f t="shared" si="11"/>
        <v>1706626.4000000001</v>
      </c>
      <c r="AI83" s="270">
        <f t="shared" si="12"/>
        <v>-225829.38000000012</v>
      </c>
    </row>
    <row r="84" spans="1:35" x14ac:dyDescent="0.2">
      <c r="A84" s="274" t="s">
        <v>295</v>
      </c>
      <c r="B84" s="274" t="s">
        <v>5</v>
      </c>
      <c r="C84" s="284">
        <v>2103</v>
      </c>
      <c r="D84" s="284" t="s">
        <v>680</v>
      </c>
      <c r="E84" s="253" t="s">
        <v>2590</v>
      </c>
      <c r="F84" s="90">
        <v>94364.35</v>
      </c>
      <c r="G84" s="90">
        <v>2090.15</v>
      </c>
      <c r="H84" s="90">
        <v>11502.44</v>
      </c>
      <c r="I84" s="253">
        <v>624758.73</v>
      </c>
      <c r="J84" s="253">
        <v>206316.29</v>
      </c>
      <c r="L84" s="233">
        <v>29100</v>
      </c>
      <c r="Q84" s="253">
        <v>-1136821.27</v>
      </c>
      <c r="R84" s="253">
        <v>2119139.65</v>
      </c>
      <c r="S84" s="74">
        <v>579546.86</v>
      </c>
      <c r="U84" s="74">
        <v>215</v>
      </c>
      <c r="V84" s="74">
        <v>648201</v>
      </c>
      <c r="X84" s="91">
        <v>937610</v>
      </c>
      <c r="AA84" s="91">
        <v>199849.35</v>
      </c>
      <c r="AB84" s="91">
        <v>149187.93</v>
      </c>
      <c r="AD84" s="268">
        <f t="shared" si="7"/>
        <v>107956.94</v>
      </c>
      <c r="AE84" s="275">
        <f t="shared" si="8"/>
        <v>29100</v>
      </c>
      <c r="AF84" s="289">
        <f t="shared" si="9"/>
        <v>78856.94</v>
      </c>
      <c r="AG84" s="290">
        <f t="shared" si="10"/>
        <v>1227962.8599999999</v>
      </c>
      <c r="AH84" s="276">
        <f t="shared" si="11"/>
        <v>1286647.28</v>
      </c>
      <c r="AI84" s="270">
        <f t="shared" si="12"/>
        <v>-58684.420000000158</v>
      </c>
    </row>
    <row r="85" spans="1:35" x14ac:dyDescent="0.2">
      <c r="A85" s="274" t="s">
        <v>295</v>
      </c>
      <c r="B85" s="274" t="s">
        <v>5</v>
      </c>
      <c r="C85" s="284">
        <v>5166</v>
      </c>
      <c r="D85" s="284" t="s">
        <v>681</v>
      </c>
      <c r="E85" s="253" t="s">
        <v>2591</v>
      </c>
      <c r="F85" s="90">
        <v>416408.29</v>
      </c>
      <c r="G85" s="90">
        <v>930</v>
      </c>
      <c r="H85" s="90">
        <v>56892.15</v>
      </c>
      <c r="I85" s="253">
        <v>272021.17</v>
      </c>
      <c r="J85" s="253">
        <v>365726.63</v>
      </c>
      <c r="L85" s="233">
        <v>26455.47</v>
      </c>
      <c r="Q85" s="253">
        <v>174977.5</v>
      </c>
      <c r="R85" s="253">
        <v>1096893.17</v>
      </c>
      <c r="S85" s="74">
        <v>708154.74</v>
      </c>
      <c r="V85" s="74">
        <v>924710</v>
      </c>
      <c r="X85" s="91">
        <v>1072760</v>
      </c>
      <c r="AA85" s="91">
        <v>420308.22</v>
      </c>
      <c r="AB85" s="91">
        <v>157430.42000000001</v>
      </c>
      <c r="AD85" s="268">
        <f t="shared" si="7"/>
        <v>474230.44</v>
      </c>
      <c r="AE85" s="275">
        <f t="shared" si="8"/>
        <v>26455.47</v>
      </c>
      <c r="AF85" s="289">
        <f t="shared" si="9"/>
        <v>447774.97</v>
      </c>
      <c r="AG85" s="290">
        <f t="shared" si="10"/>
        <v>1632864.74</v>
      </c>
      <c r="AH85" s="276">
        <f t="shared" si="11"/>
        <v>1650498.64</v>
      </c>
      <c r="AI85" s="270">
        <f t="shared" si="12"/>
        <v>-17633.899999999907</v>
      </c>
    </row>
    <row r="86" spans="1:35" x14ac:dyDescent="0.2">
      <c r="A86" s="274" t="s">
        <v>295</v>
      </c>
      <c r="B86" s="274" t="s">
        <v>5</v>
      </c>
      <c r="C86" s="284">
        <v>3557</v>
      </c>
      <c r="D86" s="284" t="s">
        <v>682</v>
      </c>
      <c r="E86" s="253" t="s">
        <v>2592</v>
      </c>
      <c r="F86" s="90">
        <v>386741.34</v>
      </c>
      <c r="G86" s="90">
        <v>6501</v>
      </c>
      <c r="H86" s="90">
        <v>27863.16</v>
      </c>
      <c r="I86" s="253">
        <v>343181.57</v>
      </c>
      <c r="J86" s="253">
        <v>252898.95</v>
      </c>
      <c r="L86" s="233">
        <v>23382.95</v>
      </c>
      <c r="Q86" s="253">
        <v>-2020759.86</v>
      </c>
      <c r="R86" s="253">
        <v>3207738.11</v>
      </c>
      <c r="S86" s="74">
        <v>517088.66</v>
      </c>
      <c r="V86" s="74">
        <v>765581</v>
      </c>
      <c r="W86" s="74">
        <v>6000</v>
      </c>
      <c r="X86" s="91">
        <v>851575</v>
      </c>
      <c r="AA86" s="91">
        <v>414892.88</v>
      </c>
      <c r="AB86" s="91">
        <v>171371.97</v>
      </c>
      <c r="AD86" s="268">
        <f t="shared" si="7"/>
        <v>421105.5</v>
      </c>
      <c r="AE86" s="275">
        <f t="shared" si="8"/>
        <v>23382.95</v>
      </c>
      <c r="AF86" s="289">
        <f t="shared" si="9"/>
        <v>397722.55</v>
      </c>
      <c r="AG86" s="290">
        <f t="shared" si="10"/>
        <v>1288669.6599999999</v>
      </c>
      <c r="AH86" s="276">
        <f t="shared" si="11"/>
        <v>1437839.8499999999</v>
      </c>
      <c r="AI86" s="270">
        <f t="shared" si="12"/>
        <v>-149170.18999999994</v>
      </c>
    </row>
  </sheetData>
  <autoFilter ref="A1:AI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0"/>
  <sheetViews>
    <sheetView topLeftCell="AB1" zoomScale="50" zoomScaleNormal="50" workbookViewId="0">
      <selection activeCell="AF1" sqref="A1:AF1048576"/>
    </sheetView>
  </sheetViews>
  <sheetFormatPr defaultColWidth="33.125" defaultRowHeight="14.25" x14ac:dyDescent="0.2"/>
  <cols>
    <col min="1" max="1" width="33.125" style="253"/>
    <col min="2" max="5" width="33.125" style="90"/>
    <col min="6" max="10" width="33.125" style="253"/>
    <col min="11" max="14" width="33.125" style="233"/>
    <col min="15" max="18" width="33.125" style="253"/>
    <col min="19" max="24" width="33.125" style="74"/>
    <col min="25" max="32" width="33.125" style="91"/>
    <col min="33" max="16384" width="33.125" style="253"/>
  </cols>
  <sheetData>
    <row r="1" spans="1:32" x14ac:dyDescent="0.2">
      <c r="A1" s="253" t="s">
        <v>2457</v>
      </c>
      <c r="B1" s="90" t="s">
        <v>2458</v>
      </c>
      <c r="C1" s="90" t="s">
        <v>2459</v>
      </c>
      <c r="D1" s="90" t="s">
        <v>2460</v>
      </c>
      <c r="E1" s="90" t="s">
        <v>2598</v>
      </c>
      <c r="F1" s="253" t="s">
        <v>2599</v>
      </c>
      <c r="G1" s="253" t="s">
        <v>2461</v>
      </c>
      <c r="H1" s="253" t="s">
        <v>2462</v>
      </c>
      <c r="I1" s="253" t="s">
        <v>2463</v>
      </c>
      <c r="J1" s="253" t="s">
        <v>2600</v>
      </c>
      <c r="K1" s="233" t="s">
        <v>2464</v>
      </c>
      <c r="L1" s="233" t="s">
        <v>2465</v>
      </c>
      <c r="M1" s="233" t="s">
        <v>2466</v>
      </c>
      <c r="N1" s="233" t="s">
        <v>2467</v>
      </c>
      <c r="O1" s="253" t="s">
        <v>2468</v>
      </c>
      <c r="P1" s="253" t="s">
        <v>2469</v>
      </c>
      <c r="Q1" s="253" t="s">
        <v>2470</v>
      </c>
      <c r="R1" s="253" t="s">
        <v>2471</v>
      </c>
      <c r="S1" s="74" t="s">
        <v>2472</v>
      </c>
      <c r="T1" s="74" t="s">
        <v>2473</v>
      </c>
      <c r="U1" s="74" t="s">
        <v>2474</v>
      </c>
      <c r="V1" s="74" t="s">
        <v>2475</v>
      </c>
      <c r="W1" s="74" t="s">
        <v>2476</v>
      </c>
      <c r="X1" s="74" t="s">
        <v>2477</v>
      </c>
      <c r="Y1" s="91" t="s">
        <v>2478</v>
      </c>
      <c r="Z1" s="91" t="s">
        <v>2479</v>
      </c>
      <c r="AA1" s="91" t="s">
        <v>2480</v>
      </c>
      <c r="AB1" s="91" t="s">
        <v>2481</v>
      </c>
      <c r="AC1" s="91" t="s">
        <v>2482</v>
      </c>
      <c r="AD1" s="91" t="s">
        <v>2601</v>
      </c>
      <c r="AE1" s="91" t="s">
        <v>2602</v>
      </c>
      <c r="AF1" s="91" t="s">
        <v>2483</v>
      </c>
    </row>
    <row r="2" spans="1:32" x14ac:dyDescent="0.2">
      <c r="A2" s="253" t="s">
        <v>2484</v>
      </c>
      <c r="B2" s="90" t="s">
        <v>2485</v>
      </c>
      <c r="C2" s="90" t="s">
        <v>2486</v>
      </c>
      <c r="D2" s="90" t="s">
        <v>2487</v>
      </c>
      <c r="E2" s="90" t="s">
        <v>2603</v>
      </c>
      <c r="F2" s="253" t="s">
        <v>2604</v>
      </c>
      <c r="G2" s="253" t="s">
        <v>2488</v>
      </c>
      <c r="H2" s="253" t="s">
        <v>2489</v>
      </c>
      <c r="I2" s="253" t="s">
        <v>2490</v>
      </c>
      <c r="J2" s="253" t="s">
        <v>2605</v>
      </c>
      <c r="K2" s="233" t="s">
        <v>2491</v>
      </c>
      <c r="L2" s="233" t="s">
        <v>2492</v>
      </c>
      <c r="M2" s="233" t="s">
        <v>2493</v>
      </c>
      <c r="N2" s="233" t="s">
        <v>2494</v>
      </c>
      <c r="O2" s="253" t="s">
        <v>2495</v>
      </c>
      <c r="P2" s="253" t="s">
        <v>2496</v>
      </c>
      <c r="Q2" s="253" t="s">
        <v>2497</v>
      </c>
      <c r="R2" s="253" t="s">
        <v>2498</v>
      </c>
      <c r="S2" s="74" t="s">
        <v>2499</v>
      </c>
      <c r="T2" s="74" t="s">
        <v>2500</v>
      </c>
      <c r="U2" s="74" t="s">
        <v>2501</v>
      </c>
      <c r="V2" s="74" t="s">
        <v>2502</v>
      </c>
      <c r="W2" s="74" t="s">
        <v>2503</v>
      </c>
      <c r="X2" s="74" t="s">
        <v>2504</v>
      </c>
      <c r="Y2" s="91" t="s">
        <v>2505</v>
      </c>
      <c r="Z2" s="91" t="s">
        <v>2506</v>
      </c>
      <c r="AA2" s="91" t="s">
        <v>2507</v>
      </c>
      <c r="AB2" s="91" t="s">
        <v>2508</v>
      </c>
      <c r="AC2" s="91" t="s">
        <v>2509</v>
      </c>
      <c r="AD2" s="91" t="s">
        <v>2606</v>
      </c>
      <c r="AE2" s="91" t="s">
        <v>2607</v>
      </c>
      <c r="AF2" s="91" t="s">
        <v>2510</v>
      </c>
    </row>
    <row r="3" spans="1:32" x14ac:dyDescent="0.2">
      <c r="A3" s="253" t="s">
        <v>2511</v>
      </c>
      <c r="B3" s="90">
        <v>167130074.41</v>
      </c>
      <c r="C3" s="90">
        <v>15689698.890000001</v>
      </c>
      <c r="D3" s="90">
        <v>36033535.039999999</v>
      </c>
      <c r="E3" s="90">
        <v>8789</v>
      </c>
      <c r="F3" s="253">
        <v>0</v>
      </c>
      <c r="G3" s="253">
        <v>175277871.33000001</v>
      </c>
      <c r="H3" s="253">
        <v>84514676.25</v>
      </c>
      <c r="I3" s="253">
        <v>3500</v>
      </c>
      <c r="J3" s="253">
        <v>0</v>
      </c>
      <c r="K3" s="233">
        <v>2824272.65</v>
      </c>
      <c r="L3" s="233">
        <v>15120324.49</v>
      </c>
      <c r="M3" s="233">
        <v>3379444.12</v>
      </c>
      <c r="N3" s="233">
        <v>902282.51</v>
      </c>
      <c r="O3" s="253">
        <v>6134598.8300000001</v>
      </c>
      <c r="P3" s="253">
        <v>-541803.63</v>
      </c>
      <c r="Q3" s="253">
        <v>21093167.370000001</v>
      </c>
      <c r="R3" s="253">
        <v>510778944.86000001</v>
      </c>
      <c r="S3" s="74">
        <v>246244939.22</v>
      </c>
      <c r="T3" s="74">
        <v>16943538.82</v>
      </c>
      <c r="U3" s="74">
        <v>245692.15</v>
      </c>
      <c r="V3" s="74">
        <v>1295</v>
      </c>
      <c r="W3" s="74">
        <v>188034677.22</v>
      </c>
      <c r="X3" s="74">
        <v>23203918.940000001</v>
      </c>
      <c r="Y3" s="91">
        <v>273323519.54000002</v>
      </c>
      <c r="Z3" s="91">
        <v>199673</v>
      </c>
      <c r="AA3" s="91">
        <v>112254</v>
      </c>
      <c r="AB3" s="91">
        <v>121545726.17</v>
      </c>
      <c r="AC3" s="91">
        <v>31393549.539999999</v>
      </c>
      <c r="AD3" s="91">
        <v>291402.93</v>
      </c>
      <c r="AE3" s="91">
        <v>1088687.96</v>
      </c>
      <c r="AF3" s="91">
        <v>2142284.08</v>
      </c>
    </row>
    <row r="4" spans="1:32" x14ac:dyDescent="0.2">
      <c r="A4" s="253" t="s">
        <v>15</v>
      </c>
      <c r="B4" s="90">
        <v>182887.9</v>
      </c>
      <c r="D4" s="90">
        <v>41814</v>
      </c>
      <c r="G4" s="253">
        <v>160682.04</v>
      </c>
      <c r="H4" s="253">
        <v>236101.9</v>
      </c>
      <c r="N4" s="233">
        <v>-2306371.65</v>
      </c>
      <c r="P4" s="253">
        <v>2351172.4700000002</v>
      </c>
      <c r="Q4" s="253">
        <v>-3794489.13</v>
      </c>
      <c r="R4" s="253">
        <v>2450442</v>
      </c>
      <c r="U4" s="74">
        <v>321.22000000000003</v>
      </c>
      <c r="W4" s="74">
        <v>782161.8</v>
      </c>
      <c r="X4" s="74">
        <v>1366417.88</v>
      </c>
      <c r="Y4" s="91">
        <v>993838.5</v>
      </c>
      <c r="AA4" s="91">
        <v>35536</v>
      </c>
      <c r="AB4" s="91">
        <v>198528.87</v>
      </c>
      <c r="AC4" s="91">
        <v>141563.18</v>
      </c>
    </row>
    <row r="10" spans="1:32" x14ac:dyDescent="0.2">
      <c r="A10" s="253" t="s">
        <v>2608</v>
      </c>
      <c r="B10" s="90">
        <v>860917.71</v>
      </c>
      <c r="C10" s="90">
        <v>35900</v>
      </c>
      <c r="D10" s="90">
        <v>489329.17</v>
      </c>
      <c r="G10" s="253">
        <v>101202</v>
      </c>
      <c r="H10" s="253">
        <v>758675.3</v>
      </c>
      <c r="K10" s="233">
        <v>11405</v>
      </c>
      <c r="L10" s="233">
        <v>114904.17</v>
      </c>
      <c r="Q10" s="253">
        <v>384279.27</v>
      </c>
      <c r="R10" s="253">
        <v>1691218.36</v>
      </c>
      <c r="S10" s="74">
        <v>1278485.1200000001</v>
      </c>
      <c r="T10" s="74">
        <v>62650</v>
      </c>
      <c r="U10" s="74">
        <v>1540.81</v>
      </c>
      <c r="W10" s="74">
        <v>1660085</v>
      </c>
      <c r="X10" s="74">
        <v>131908</v>
      </c>
      <c r="Y10" s="91">
        <v>1916303</v>
      </c>
      <c r="AB10" s="91">
        <v>961181.51</v>
      </c>
      <c r="AC10" s="91">
        <v>155711.74</v>
      </c>
      <c r="AF10" s="91">
        <v>30000</v>
      </c>
    </row>
    <row r="11" spans="1:32" x14ac:dyDescent="0.2">
      <c r="A11" s="253" t="s">
        <v>2609</v>
      </c>
      <c r="B11" s="90">
        <v>1073966.03</v>
      </c>
      <c r="C11" s="90">
        <v>14114.75</v>
      </c>
      <c r="D11" s="90">
        <v>583202.31000000006</v>
      </c>
      <c r="G11" s="253">
        <v>408802.99</v>
      </c>
      <c r="H11" s="253">
        <v>673883.67</v>
      </c>
      <c r="L11" s="233">
        <v>43436</v>
      </c>
      <c r="Q11" s="253">
        <v>495307.96</v>
      </c>
      <c r="R11" s="253">
        <v>1534772.11</v>
      </c>
      <c r="S11" s="74">
        <v>1600264.67</v>
      </c>
      <c r="U11" s="74">
        <v>1103.28</v>
      </c>
      <c r="W11" s="74">
        <v>1088983.5</v>
      </c>
      <c r="X11" s="74">
        <v>170200</v>
      </c>
      <c r="Y11" s="91">
        <v>1886770.5</v>
      </c>
      <c r="AB11" s="91">
        <v>839614.89</v>
      </c>
      <c r="AC11" s="91">
        <v>163380.84</v>
      </c>
    </row>
    <row r="12" spans="1:32" x14ac:dyDescent="0.2">
      <c r="A12" s="253" t="s">
        <v>2610</v>
      </c>
      <c r="B12" s="90">
        <v>3456993.9</v>
      </c>
      <c r="C12" s="90">
        <v>5600</v>
      </c>
      <c r="D12" s="90">
        <v>814971.09</v>
      </c>
      <c r="G12" s="253">
        <v>794936.07</v>
      </c>
      <c r="H12" s="253">
        <v>613855.56999999995</v>
      </c>
      <c r="L12" s="233">
        <v>121144.58</v>
      </c>
      <c r="N12" s="233">
        <v>542.17999999999995</v>
      </c>
      <c r="Q12" s="253">
        <v>697852.72</v>
      </c>
      <c r="R12" s="253">
        <v>1567224.53</v>
      </c>
      <c r="S12" s="74">
        <v>2498007.5699999998</v>
      </c>
      <c r="T12" s="74">
        <v>353035</v>
      </c>
      <c r="U12" s="74">
        <v>5198.46</v>
      </c>
      <c r="W12" s="74">
        <v>781749</v>
      </c>
      <c r="X12" s="74">
        <v>1250</v>
      </c>
      <c r="Y12" s="91">
        <v>1586872</v>
      </c>
      <c r="AB12" s="91">
        <v>965995.02</v>
      </c>
      <c r="AC12" s="91">
        <v>188513.67</v>
      </c>
      <c r="AF12" s="91">
        <v>43257</v>
      </c>
    </row>
    <row r="13" spans="1:32" x14ac:dyDescent="0.2">
      <c r="A13" s="253" t="s">
        <v>2611</v>
      </c>
      <c r="B13" s="90">
        <v>1565968.66</v>
      </c>
      <c r="C13" s="90">
        <v>3362.6</v>
      </c>
      <c r="D13" s="90">
        <v>210847.53</v>
      </c>
      <c r="G13" s="253">
        <v>70401.64</v>
      </c>
      <c r="H13" s="253">
        <v>880986.88</v>
      </c>
      <c r="K13" s="233">
        <v>1650</v>
      </c>
      <c r="L13" s="233">
        <v>51849.279999999999</v>
      </c>
      <c r="Q13" s="253">
        <v>324652.74</v>
      </c>
      <c r="R13" s="253">
        <v>1097038.29</v>
      </c>
      <c r="S13" s="74">
        <v>862554.18</v>
      </c>
      <c r="T13" s="74">
        <v>100000</v>
      </c>
      <c r="U13" s="74">
        <v>2638.03</v>
      </c>
      <c r="W13" s="74">
        <v>1252978.5</v>
      </c>
      <c r="X13" s="74">
        <v>285504</v>
      </c>
      <c r="Y13" s="91">
        <v>1591402.5</v>
      </c>
      <c r="AB13" s="91">
        <v>619512.43000000005</v>
      </c>
      <c r="AC13" s="91">
        <v>126504.77</v>
      </c>
    </row>
    <row r="14" spans="1:32" x14ac:dyDescent="0.2">
      <c r="A14" s="253" t="s">
        <v>2612</v>
      </c>
      <c r="B14" s="90">
        <v>599807.31999999995</v>
      </c>
      <c r="C14" s="90">
        <v>1446.21</v>
      </c>
      <c r="D14" s="90">
        <v>227820.03</v>
      </c>
      <c r="G14" s="253">
        <v>2061519.39</v>
      </c>
      <c r="H14" s="253">
        <v>350341.01</v>
      </c>
      <c r="L14" s="233">
        <v>35779.64</v>
      </c>
      <c r="Q14" s="253">
        <v>472545.87</v>
      </c>
      <c r="R14" s="253">
        <v>1718005.94</v>
      </c>
      <c r="S14" s="74">
        <v>1069160.26</v>
      </c>
      <c r="U14" s="74">
        <v>976.5</v>
      </c>
      <c r="W14" s="74">
        <v>964827.5</v>
      </c>
      <c r="X14" s="74">
        <v>99400</v>
      </c>
      <c r="Y14" s="91">
        <v>1422312.5</v>
      </c>
      <c r="AB14" s="91">
        <v>576158.73</v>
      </c>
      <c r="AC14" s="91">
        <v>116135.03999999999</v>
      </c>
    </row>
    <row r="15" spans="1:32" x14ac:dyDescent="0.2">
      <c r="A15" s="253" t="s">
        <v>2613</v>
      </c>
      <c r="B15" s="90">
        <v>1286444.73</v>
      </c>
      <c r="C15" s="90">
        <v>43323.75</v>
      </c>
      <c r="D15" s="90">
        <v>702188.34</v>
      </c>
      <c r="G15" s="253">
        <v>1572970.63</v>
      </c>
      <c r="H15" s="253">
        <v>159126.04999999999</v>
      </c>
      <c r="L15" s="233">
        <v>166058.23000000001</v>
      </c>
      <c r="M15" s="233">
        <v>62009.2</v>
      </c>
      <c r="N15" s="233">
        <v>887655</v>
      </c>
      <c r="Q15" s="253">
        <v>776352.76</v>
      </c>
      <c r="R15" s="253">
        <v>3950541.16</v>
      </c>
      <c r="S15" s="74">
        <v>1863077.47</v>
      </c>
      <c r="U15" s="74">
        <v>2347.4299999999998</v>
      </c>
      <c r="W15" s="74">
        <v>905895</v>
      </c>
      <c r="X15" s="74">
        <v>233450</v>
      </c>
      <c r="Y15" s="91">
        <v>1622687</v>
      </c>
      <c r="AB15" s="91">
        <v>1916991.94</v>
      </c>
      <c r="AC15" s="91">
        <v>21767.8</v>
      </c>
      <c r="AF15" s="91">
        <v>211930</v>
      </c>
    </row>
    <row r="16" spans="1:32" x14ac:dyDescent="0.2">
      <c r="A16" s="253" t="s">
        <v>2614</v>
      </c>
      <c r="B16" s="90">
        <v>1928850.43</v>
      </c>
      <c r="C16" s="90">
        <v>44416</v>
      </c>
      <c r="D16" s="90">
        <v>443155.53</v>
      </c>
      <c r="G16" s="253">
        <v>889211.33</v>
      </c>
      <c r="H16" s="253">
        <v>932189.93</v>
      </c>
      <c r="L16" s="233">
        <v>64834.39</v>
      </c>
      <c r="M16" s="233">
        <v>5000</v>
      </c>
      <c r="N16" s="233">
        <v>1042.6199999999999</v>
      </c>
      <c r="Q16" s="253">
        <v>611555.22</v>
      </c>
      <c r="R16" s="253">
        <v>2643840</v>
      </c>
      <c r="S16" s="74">
        <v>1717219.4</v>
      </c>
      <c r="U16" s="74">
        <v>3280.57</v>
      </c>
      <c r="W16" s="74">
        <v>993859</v>
      </c>
      <c r="X16" s="74">
        <v>151200</v>
      </c>
      <c r="Y16" s="91">
        <v>1675319</v>
      </c>
      <c r="AB16" s="91">
        <v>906640.95</v>
      </c>
      <c r="AC16" s="91">
        <v>256523.19</v>
      </c>
      <c r="AF16" s="91">
        <v>30080</v>
      </c>
    </row>
    <row r="17" spans="1:32" x14ac:dyDescent="0.2">
      <c r="A17" s="253" t="s">
        <v>2615</v>
      </c>
      <c r="B17" s="90">
        <v>847348.08</v>
      </c>
      <c r="C17" s="90">
        <v>2615</v>
      </c>
      <c r="D17" s="90">
        <v>221256.02</v>
      </c>
      <c r="G17" s="253">
        <v>727180.17</v>
      </c>
      <c r="H17" s="253">
        <v>20547.61</v>
      </c>
      <c r="L17" s="233">
        <v>57107.86</v>
      </c>
      <c r="N17" s="233">
        <v>0</v>
      </c>
      <c r="Q17" s="253">
        <v>154487.63</v>
      </c>
      <c r="R17" s="253">
        <v>2287723.02</v>
      </c>
      <c r="S17" s="74">
        <v>1327675.95</v>
      </c>
      <c r="U17" s="74">
        <v>1241.97</v>
      </c>
      <c r="W17" s="74">
        <v>1662032</v>
      </c>
      <c r="X17" s="74">
        <v>79800</v>
      </c>
      <c r="Y17" s="91">
        <v>2048109</v>
      </c>
      <c r="AB17" s="91">
        <v>747168.1</v>
      </c>
      <c r="AC17" s="91">
        <v>75353</v>
      </c>
    </row>
    <row r="18" spans="1:32" x14ac:dyDescent="0.2">
      <c r="A18" s="253" t="s">
        <v>2616</v>
      </c>
      <c r="B18" s="90">
        <v>1570865.91</v>
      </c>
      <c r="C18" s="90">
        <v>13334.25</v>
      </c>
      <c r="D18" s="90">
        <v>280402.09000000003</v>
      </c>
      <c r="G18" s="253">
        <v>666205.41</v>
      </c>
      <c r="H18" s="253">
        <v>544274.56000000006</v>
      </c>
      <c r="K18" s="233">
        <v>0</v>
      </c>
      <c r="L18" s="233">
        <v>175654.55</v>
      </c>
      <c r="N18" s="233">
        <v>442.23</v>
      </c>
      <c r="Q18" s="253">
        <v>709899.24</v>
      </c>
      <c r="R18" s="253">
        <v>312292.87</v>
      </c>
      <c r="S18" s="74">
        <v>1399554.15</v>
      </c>
      <c r="U18" s="74">
        <v>3366.82</v>
      </c>
      <c r="W18" s="74">
        <v>1556856</v>
      </c>
      <c r="X18" s="74">
        <v>136900</v>
      </c>
      <c r="Y18" s="91">
        <v>2214496</v>
      </c>
      <c r="AB18" s="91">
        <v>938434.24</v>
      </c>
      <c r="AC18" s="91">
        <v>176414.91</v>
      </c>
      <c r="AF18" s="91">
        <v>204247.2</v>
      </c>
    </row>
    <row r="19" spans="1:32" x14ac:dyDescent="0.2">
      <c r="A19" s="253" t="s">
        <v>2617</v>
      </c>
      <c r="B19" s="90">
        <v>2752366.18</v>
      </c>
      <c r="C19" s="90">
        <v>13800</v>
      </c>
      <c r="D19" s="90">
        <v>434827.94</v>
      </c>
      <c r="G19" s="253">
        <v>315235.02</v>
      </c>
      <c r="H19" s="253">
        <v>399778.61</v>
      </c>
      <c r="K19" s="233">
        <v>0</v>
      </c>
      <c r="L19" s="233">
        <v>63228.13</v>
      </c>
      <c r="M19" s="233">
        <v>15000</v>
      </c>
      <c r="N19" s="233">
        <v>298930.06</v>
      </c>
      <c r="Q19" s="253">
        <v>370604.85</v>
      </c>
      <c r="R19" s="253">
        <v>928313.81</v>
      </c>
      <c r="S19" s="74">
        <v>2097350.21</v>
      </c>
      <c r="U19" s="74">
        <v>4188.22</v>
      </c>
      <c r="W19" s="74">
        <v>2020868.5</v>
      </c>
      <c r="X19" s="74">
        <v>151800</v>
      </c>
      <c r="Y19" s="91">
        <v>2760968.5</v>
      </c>
      <c r="AB19" s="91">
        <v>694047.89</v>
      </c>
      <c r="AC19" s="91">
        <v>105124.29</v>
      </c>
    </row>
    <row r="20" spans="1:32" x14ac:dyDescent="0.2">
      <c r="A20" s="253" t="s">
        <v>2618</v>
      </c>
      <c r="B20" s="90">
        <v>2154291.37</v>
      </c>
      <c r="C20" s="90">
        <v>91606</v>
      </c>
      <c r="D20" s="90">
        <v>418753.57</v>
      </c>
      <c r="G20" s="253">
        <v>319763.26</v>
      </c>
      <c r="H20" s="253">
        <v>1011228.18</v>
      </c>
      <c r="K20" s="233">
        <v>0</v>
      </c>
      <c r="L20" s="233">
        <v>47110</v>
      </c>
      <c r="O20" s="253">
        <v>217250</v>
      </c>
      <c r="Q20" s="253">
        <v>682935.35</v>
      </c>
      <c r="R20" s="253">
        <v>955989.15</v>
      </c>
      <c r="S20" s="74">
        <v>940075.44</v>
      </c>
      <c r="U20" s="74">
        <v>3673.78</v>
      </c>
      <c r="W20" s="74">
        <v>1709793.5</v>
      </c>
      <c r="X20" s="74">
        <v>191700</v>
      </c>
      <c r="Y20" s="91">
        <v>2102958.5</v>
      </c>
      <c r="AB20" s="91">
        <v>763114.42</v>
      </c>
      <c r="AC20" s="91">
        <v>178530.36</v>
      </c>
    </row>
    <row r="21" spans="1:32" x14ac:dyDescent="0.2">
      <c r="A21" s="253" t="s">
        <v>2619</v>
      </c>
      <c r="B21" s="90">
        <v>957547.72</v>
      </c>
      <c r="C21" s="90">
        <v>12088.5</v>
      </c>
      <c r="D21" s="90">
        <v>334454.78999999998</v>
      </c>
      <c r="G21" s="253">
        <v>818649.82</v>
      </c>
      <c r="H21" s="253">
        <v>287443.95</v>
      </c>
      <c r="K21" s="233">
        <v>1000</v>
      </c>
      <c r="L21" s="233">
        <v>120759.07</v>
      </c>
      <c r="N21" s="233">
        <v>0</v>
      </c>
      <c r="Q21" s="253">
        <v>296230.7</v>
      </c>
      <c r="R21" s="253">
        <v>1540469.93</v>
      </c>
      <c r="S21" s="74">
        <v>1228243.3799999999</v>
      </c>
      <c r="T21" s="74">
        <v>289475</v>
      </c>
      <c r="U21" s="74">
        <v>915.54</v>
      </c>
      <c r="W21" s="74">
        <v>231682.5</v>
      </c>
      <c r="X21" s="74">
        <v>295200</v>
      </c>
      <c r="Y21" s="91">
        <v>803185.5</v>
      </c>
      <c r="AB21" s="91">
        <v>678817.29</v>
      </c>
      <c r="AC21" s="91">
        <v>210244.28</v>
      </c>
    </row>
    <row r="22" spans="1:32" x14ac:dyDescent="0.2">
      <c r="A22" s="253" t="s">
        <v>2620</v>
      </c>
      <c r="B22" s="90">
        <v>3737608.6</v>
      </c>
      <c r="C22" s="90">
        <v>11912.5</v>
      </c>
      <c r="D22" s="90">
        <v>643974.42000000004</v>
      </c>
      <c r="G22" s="253">
        <v>418286.78</v>
      </c>
      <c r="H22" s="253">
        <v>110199.96</v>
      </c>
      <c r="L22" s="233">
        <v>61492.26</v>
      </c>
      <c r="N22" s="233">
        <v>1617</v>
      </c>
      <c r="Q22" s="253">
        <v>654994.44999999995</v>
      </c>
      <c r="R22" s="253">
        <v>2399548.4500000002</v>
      </c>
      <c r="S22" s="74">
        <v>2731890.23</v>
      </c>
      <c r="T22" s="74">
        <v>225096</v>
      </c>
      <c r="U22" s="74">
        <v>5040.53</v>
      </c>
      <c r="W22" s="74">
        <v>2305071.5</v>
      </c>
      <c r="X22" s="74">
        <v>192515</v>
      </c>
      <c r="Y22" s="91">
        <v>3145894.5</v>
      </c>
      <c r="AB22" s="91">
        <v>911825.23</v>
      </c>
      <c r="AC22" s="91">
        <v>30814.1</v>
      </c>
      <c r="AF22" s="91">
        <v>80385</v>
      </c>
    </row>
    <row r="23" spans="1:32" x14ac:dyDescent="0.2">
      <c r="A23" s="253" t="s">
        <v>2621</v>
      </c>
      <c r="B23" s="90">
        <v>1067207.3899999999</v>
      </c>
      <c r="C23" s="90">
        <v>25438.5</v>
      </c>
      <c r="D23" s="90">
        <v>429441.88</v>
      </c>
      <c r="G23" s="253">
        <v>618510.75</v>
      </c>
      <c r="H23" s="253">
        <v>1429416.89</v>
      </c>
      <c r="K23" s="233">
        <v>31855</v>
      </c>
      <c r="L23" s="233">
        <v>64966.86</v>
      </c>
      <c r="M23" s="233">
        <v>26066</v>
      </c>
      <c r="N23" s="233">
        <v>0</v>
      </c>
      <c r="Q23" s="253">
        <v>525754.77</v>
      </c>
      <c r="R23" s="253">
        <v>3847094.62</v>
      </c>
      <c r="S23" s="74">
        <v>1490688.03</v>
      </c>
      <c r="U23" s="74">
        <v>1331.71</v>
      </c>
      <c r="W23" s="74">
        <v>2083141</v>
      </c>
      <c r="X23" s="74">
        <v>271100</v>
      </c>
      <c r="Y23" s="91">
        <v>2800896</v>
      </c>
      <c r="AB23" s="91">
        <v>709602.03</v>
      </c>
      <c r="AC23" s="91">
        <v>338253.88</v>
      </c>
    </row>
    <row r="24" spans="1:32" x14ac:dyDescent="0.2">
      <c r="A24" s="253" t="s">
        <v>2622</v>
      </c>
      <c r="B24" s="90">
        <v>2188092.09</v>
      </c>
      <c r="C24" s="90">
        <v>248328</v>
      </c>
      <c r="D24" s="90">
        <v>654951.98</v>
      </c>
      <c r="G24" s="253">
        <v>4</v>
      </c>
      <c r="H24" s="253">
        <v>1024298.12</v>
      </c>
      <c r="K24" s="233">
        <v>4500</v>
      </c>
      <c r="L24" s="233">
        <v>143431.14000000001</v>
      </c>
      <c r="M24" s="233">
        <v>45590</v>
      </c>
      <c r="Q24" s="253">
        <v>690223.53</v>
      </c>
      <c r="R24" s="253">
        <v>2781867.7</v>
      </c>
      <c r="S24" s="74">
        <v>2225669.89</v>
      </c>
      <c r="U24" s="74">
        <v>4140.6400000000003</v>
      </c>
      <c r="W24" s="74">
        <v>2543853.5</v>
      </c>
      <c r="X24" s="74">
        <v>248200</v>
      </c>
      <c r="Y24" s="91">
        <v>3532629.5</v>
      </c>
      <c r="AB24" s="91">
        <v>1220061.0900000001</v>
      </c>
      <c r="AC24" s="91">
        <v>151798.71</v>
      </c>
      <c r="AF24" s="91">
        <v>200645.21</v>
      </c>
    </row>
    <row r="25" spans="1:32" x14ac:dyDescent="0.2">
      <c r="A25" s="253" t="s">
        <v>2623</v>
      </c>
      <c r="B25" s="90">
        <v>1466112.37</v>
      </c>
      <c r="C25" s="90">
        <v>9833.35</v>
      </c>
      <c r="D25" s="90">
        <v>516575.08</v>
      </c>
      <c r="G25" s="253">
        <v>553473.11</v>
      </c>
      <c r="H25" s="253">
        <v>218615.88</v>
      </c>
      <c r="K25" s="233">
        <v>8051</v>
      </c>
      <c r="L25" s="233">
        <v>117917.18</v>
      </c>
      <c r="M25" s="233">
        <v>200</v>
      </c>
      <c r="Q25" s="253">
        <v>389050.06</v>
      </c>
      <c r="R25" s="253">
        <v>1887309.56</v>
      </c>
      <c r="S25" s="74">
        <v>1056614.45</v>
      </c>
      <c r="U25" s="74">
        <v>2694.36</v>
      </c>
      <c r="W25" s="74">
        <v>2129495.5</v>
      </c>
      <c r="X25" s="74">
        <v>161900</v>
      </c>
      <c r="Y25" s="91">
        <v>2563038.5</v>
      </c>
      <c r="AB25" s="91">
        <v>755744.4</v>
      </c>
      <c r="AC25" s="91">
        <v>152165.76000000001</v>
      </c>
    </row>
    <row r="26" spans="1:32" x14ac:dyDescent="0.2">
      <c r="A26" s="253" t="s">
        <v>2624</v>
      </c>
      <c r="B26" s="90">
        <v>1212446.8</v>
      </c>
      <c r="C26" s="90">
        <v>36700</v>
      </c>
      <c r="D26" s="90">
        <v>243283.64</v>
      </c>
      <c r="G26" s="253">
        <v>1156010.46</v>
      </c>
      <c r="H26" s="253">
        <v>309966.19</v>
      </c>
      <c r="K26" s="233">
        <v>32199</v>
      </c>
      <c r="L26" s="233">
        <v>65507.31</v>
      </c>
      <c r="M26" s="233">
        <v>34.92</v>
      </c>
      <c r="Q26" s="253">
        <v>280762.23</v>
      </c>
      <c r="R26" s="253">
        <v>2302867.0299999998</v>
      </c>
      <c r="S26" s="74">
        <v>839178.46</v>
      </c>
      <c r="U26" s="74">
        <v>1965.78</v>
      </c>
      <c r="W26" s="74">
        <v>1035790</v>
      </c>
      <c r="X26" s="74">
        <v>93700</v>
      </c>
      <c r="Y26" s="91">
        <v>1319940</v>
      </c>
      <c r="AA26" s="91">
        <v>3320</v>
      </c>
      <c r="AB26" s="91">
        <v>600474.4</v>
      </c>
      <c r="AC26" s="91">
        <v>146043.41</v>
      </c>
    </row>
    <row r="27" spans="1:32" x14ac:dyDescent="0.2">
      <c r="A27" s="253" t="s">
        <v>2625</v>
      </c>
      <c r="B27" s="90">
        <v>1028469.72</v>
      </c>
      <c r="C27" s="90">
        <v>7200</v>
      </c>
      <c r="D27" s="90">
        <v>472659.84</v>
      </c>
      <c r="G27" s="253">
        <v>282257.40000000002</v>
      </c>
      <c r="H27" s="253">
        <v>546555.42000000004</v>
      </c>
      <c r="K27" s="233">
        <v>480</v>
      </c>
      <c r="L27" s="233">
        <v>44664.38</v>
      </c>
      <c r="Q27" s="253">
        <v>-38245</v>
      </c>
      <c r="R27" s="253">
        <v>1722667.58</v>
      </c>
      <c r="S27" s="74">
        <v>1290374.6499999999</v>
      </c>
      <c r="T27" s="74">
        <v>277795</v>
      </c>
      <c r="U27" s="74">
        <v>1199.8900000000001</v>
      </c>
      <c r="W27" s="74">
        <v>655672.5</v>
      </c>
      <c r="X27" s="74">
        <v>109200</v>
      </c>
      <c r="Y27" s="91">
        <v>1232798.08</v>
      </c>
      <c r="AB27" s="91">
        <v>605260.21</v>
      </c>
      <c r="AC27" s="91">
        <v>135958.64000000001</v>
      </c>
    </row>
    <row r="28" spans="1:32" x14ac:dyDescent="0.2">
      <c r="A28" s="253" t="s">
        <v>2626</v>
      </c>
      <c r="B28" s="90">
        <v>1094518.71</v>
      </c>
      <c r="C28" s="90">
        <v>25707.5</v>
      </c>
      <c r="D28" s="90">
        <v>607794.96</v>
      </c>
      <c r="G28" s="253">
        <v>170005.01</v>
      </c>
      <c r="H28" s="253">
        <v>529533.18000000005</v>
      </c>
      <c r="K28" s="233">
        <v>132.55000000000001</v>
      </c>
      <c r="L28" s="233">
        <v>237477.03</v>
      </c>
      <c r="M28" s="233">
        <v>19587</v>
      </c>
      <c r="Q28" s="253">
        <v>689428.39</v>
      </c>
      <c r="R28" s="253">
        <v>2074532.05</v>
      </c>
      <c r="S28" s="74">
        <v>1148578.1200000001</v>
      </c>
      <c r="U28" s="74">
        <v>1917.05</v>
      </c>
      <c r="W28" s="74">
        <v>1288801.5</v>
      </c>
      <c r="X28" s="74">
        <v>96400</v>
      </c>
      <c r="Y28" s="91">
        <v>1659348</v>
      </c>
      <c r="AB28" s="91">
        <v>747450.15</v>
      </c>
      <c r="AC28" s="91">
        <v>690946.05</v>
      </c>
    </row>
    <row r="29" spans="1:32" x14ac:dyDescent="0.2">
      <c r="A29" s="253" t="s">
        <v>2627</v>
      </c>
      <c r="B29" s="90">
        <v>613140.34</v>
      </c>
      <c r="C29" s="90">
        <v>13790.99</v>
      </c>
      <c r="D29" s="90">
        <v>95858.71</v>
      </c>
      <c r="G29" s="253">
        <v>642161.78</v>
      </c>
      <c r="H29" s="253">
        <v>391593.45</v>
      </c>
      <c r="K29" s="233">
        <v>9150</v>
      </c>
      <c r="L29" s="233">
        <v>64485.94</v>
      </c>
      <c r="N29" s="233">
        <v>30000</v>
      </c>
      <c r="Q29" s="253">
        <v>-39999.51</v>
      </c>
      <c r="R29" s="253">
        <v>900591.29</v>
      </c>
      <c r="S29" s="74">
        <v>818087.88</v>
      </c>
      <c r="T29" s="74">
        <v>40000</v>
      </c>
      <c r="U29" s="74">
        <v>727.72</v>
      </c>
      <c r="W29" s="74">
        <v>1011888.7</v>
      </c>
      <c r="X29" s="74">
        <v>120400</v>
      </c>
      <c r="Y29" s="91">
        <v>1278393.7</v>
      </c>
      <c r="AB29" s="91">
        <v>669245.43999999994</v>
      </c>
      <c r="AC29" s="91">
        <v>150480.74</v>
      </c>
    </row>
    <row r="30" spans="1:32" x14ac:dyDescent="0.2">
      <c r="A30" s="253" t="s">
        <v>2628</v>
      </c>
      <c r="B30" s="90">
        <v>1288943.67</v>
      </c>
      <c r="C30" s="90">
        <v>21784.5</v>
      </c>
      <c r="D30" s="90">
        <v>270746.99</v>
      </c>
      <c r="G30" s="253">
        <v>640834.89</v>
      </c>
      <c r="H30" s="253">
        <v>1001028.73</v>
      </c>
      <c r="K30" s="233">
        <v>29680</v>
      </c>
      <c r="L30" s="233">
        <v>53309</v>
      </c>
      <c r="M30" s="233">
        <v>5000</v>
      </c>
      <c r="N30" s="233">
        <v>648.6</v>
      </c>
      <c r="Q30" s="253">
        <v>378579.69</v>
      </c>
      <c r="R30" s="253">
        <v>2673935.1</v>
      </c>
      <c r="S30" s="74">
        <v>1251137.71</v>
      </c>
      <c r="T30" s="74">
        <v>85750</v>
      </c>
      <c r="U30" s="74">
        <v>2104.12</v>
      </c>
      <c r="W30" s="74">
        <v>1365713.5</v>
      </c>
      <c r="X30" s="74">
        <v>242870</v>
      </c>
      <c r="Y30" s="91">
        <v>2118443.5</v>
      </c>
      <c r="AB30" s="91">
        <v>710081.82</v>
      </c>
      <c r="AC30" s="91">
        <v>250382.16</v>
      </c>
    </row>
    <row r="31" spans="1:32" x14ac:dyDescent="0.2">
      <c r="A31" s="253" t="s">
        <v>2629</v>
      </c>
      <c r="B31" s="90">
        <v>2266609.92</v>
      </c>
      <c r="C31" s="90">
        <v>19288</v>
      </c>
      <c r="D31" s="90">
        <v>313693.81</v>
      </c>
      <c r="G31" s="253">
        <v>554458.68999999994</v>
      </c>
      <c r="H31" s="253">
        <v>238251.28</v>
      </c>
      <c r="K31" s="233">
        <v>113277</v>
      </c>
      <c r="L31" s="233">
        <v>89363.61</v>
      </c>
      <c r="N31" s="233">
        <v>896.06</v>
      </c>
      <c r="Q31" s="253">
        <v>396960.67</v>
      </c>
      <c r="R31" s="253">
        <v>1942985.43</v>
      </c>
      <c r="S31" s="74">
        <v>1157534.52</v>
      </c>
      <c r="T31" s="74">
        <v>110375</v>
      </c>
      <c r="U31" s="74">
        <v>3915.38</v>
      </c>
      <c r="W31" s="74">
        <v>714906.5</v>
      </c>
      <c r="X31" s="74">
        <v>112800</v>
      </c>
      <c r="Y31" s="91">
        <v>1096181.5</v>
      </c>
      <c r="AB31" s="91">
        <v>702095.5</v>
      </c>
      <c r="AC31" s="91">
        <v>169359.59</v>
      </c>
    </row>
    <row r="32" spans="1:32" x14ac:dyDescent="0.2">
      <c r="A32" s="253" t="s">
        <v>2630</v>
      </c>
      <c r="B32" s="90">
        <v>1091807.3899999999</v>
      </c>
      <c r="C32" s="90">
        <v>11400</v>
      </c>
      <c r="D32" s="90">
        <v>269543.2</v>
      </c>
      <c r="G32" s="253">
        <v>20398.27</v>
      </c>
      <c r="H32" s="253">
        <v>114758.09</v>
      </c>
      <c r="K32" s="233">
        <v>1000</v>
      </c>
      <c r="L32" s="233">
        <v>81296</v>
      </c>
      <c r="M32" s="233">
        <v>11000</v>
      </c>
      <c r="N32" s="233">
        <v>880</v>
      </c>
      <c r="Q32" s="253">
        <v>-40975.26</v>
      </c>
      <c r="R32" s="253">
        <v>2306439.37</v>
      </c>
      <c r="S32" s="74">
        <v>1023553.65</v>
      </c>
      <c r="U32" s="74">
        <v>1730.44</v>
      </c>
      <c r="W32" s="74">
        <v>1447508</v>
      </c>
      <c r="X32" s="74">
        <v>93900</v>
      </c>
      <c r="Y32" s="91">
        <v>1803324</v>
      </c>
      <c r="AB32" s="91">
        <v>644916.19999999995</v>
      </c>
      <c r="AC32" s="91">
        <v>9022.8700000000008</v>
      </c>
    </row>
    <row r="33" spans="1:32" x14ac:dyDescent="0.2">
      <c r="A33" s="253" t="s">
        <v>2631</v>
      </c>
      <c r="B33" s="90">
        <v>1069811.1299999999</v>
      </c>
      <c r="C33" s="90">
        <v>9565.27</v>
      </c>
      <c r="D33" s="90">
        <v>200700.79</v>
      </c>
      <c r="G33" s="253">
        <v>335872.97</v>
      </c>
      <c r="H33" s="253">
        <v>471883.83</v>
      </c>
      <c r="L33" s="233">
        <v>34854.67</v>
      </c>
      <c r="M33" s="233">
        <v>5000</v>
      </c>
      <c r="N33" s="233">
        <v>327.10000000000002</v>
      </c>
      <c r="Q33" s="253">
        <v>210640.16</v>
      </c>
      <c r="R33" s="253">
        <v>1600056.47</v>
      </c>
      <c r="S33" s="74">
        <v>1059529.3799999999</v>
      </c>
      <c r="T33" s="74">
        <v>50600</v>
      </c>
      <c r="U33" s="74">
        <v>1689.5</v>
      </c>
      <c r="W33" s="74">
        <v>1072482</v>
      </c>
      <c r="X33" s="74">
        <v>84600</v>
      </c>
      <c r="Y33" s="91">
        <v>1313271.5</v>
      </c>
      <c r="AB33" s="91">
        <v>479789.94</v>
      </c>
      <c r="AC33" s="91">
        <v>145092.69</v>
      </c>
    </row>
    <row r="34" spans="1:32" x14ac:dyDescent="0.2">
      <c r="A34" s="253" t="s">
        <v>2777</v>
      </c>
      <c r="B34" s="90">
        <v>1080883.23</v>
      </c>
      <c r="C34" s="90">
        <v>14300</v>
      </c>
      <c r="D34" s="90">
        <v>536334.16</v>
      </c>
      <c r="G34" s="253">
        <v>540629.56999999995</v>
      </c>
      <c r="H34" s="253">
        <v>653652.81000000006</v>
      </c>
      <c r="K34" s="233">
        <v>56533</v>
      </c>
      <c r="L34" s="233">
        <v>50108</v>
      </c>
      <c r="M34" s="233">
        <v>15094</v>
      </c>
      <c r="Q34" s="253">
        <v>405612.09</v>
      </c>
      <c r="R34" s="253">
        <v>2970314.75</v>
      </c>
      <c r="S34" s="74">
        <v>1566798.33</v>
      </c>
      <c r="U34" s="74">
        <v>1272.6500000000001</v>
      </c>
      <c r="W34" s="74">
        <v>909933.5</v>
      </c>
      <c r="X34" s="74">
        <v>37500</v>
      </c>
      <c r="Y34" s="91">
        <v>1439865.5</v>
      </c>
      <c r="AB34" s="91">
        <v>689374.99</v>
      </c>
      <c r="AC34" s="91">
        <v>158819.21</v>
      </c>
      <c r="AE34" s="91">
        <v>1120</v>
      </c>
    </row>
    <row r="35" spans="1:32" x14ac:dyDescent="0.2">
      <c r="A35" s="253" t="s">
        <v>2778</v>
      </c>
      <c r="B35" s="90">
        <v>1426879.59</v>
      </c>
      <c r="C35" s="90">
        <v>79845</v>
      </c>
      <c r="D35" s="90">
        <v>360130.27</v>
      </c>
      <c r="G35" s="253">
        <v>1179465.43</v>
      </c>
      <c r="H35" s="253">
        <v>906908.28</v>
      </c>
      <c r="K35" s="233">
        <v>0</v>
      </c>
      <c r="L35" s="233">
        <v>81733.8</v>
      </c>
      <c r="M35" s="233">
        <v>5000</v>
      </c>
      <c r="Q35" s="253">
        <v>413312.52</v>
      </c>
      <c r="R35" s="253">
        <v>3203233.17</v>
      </c>
      <c r="S35" s="74">
        <v>1449801.57</v>
      </c>
      <c r="T35" s="74">
        <v>303777</v>
      </c>
      <c r="U35" s="74">
        <v>2612.2399999999998</v>
      </c>
      <c r="W35" s="74">
        <v>612478.5</v>
      </c>
      <c r="X35" s="74">
        <v>151728</v>
      </c>
      <c r="Y35" s="91">
        <v>1455485.5</v>
      </c>
      <c r="AB35" s="91">
        <v>822284.78</v>
      </c>
      <c r="AC35" s="91">
        <v>160994.01999999999</v>
      </c>
    </row>
    <row r="36" spans="1:32" x14ac:dyDescent="0.2">
      <c r="A36" s="253" t="s">
        <v>2779</v>
      </c>
      <c r="B36" s="90">
        <v>786182.11</v>
      </c>
      <c r="C36" s="90">
        <v>55304.31</v>
      </c>
      <c r="D36" s="90">
        <v>193507.69</v>
      </c>
      <c r="G36" s="253">
        <v>63426.8</v>
      </c>
      <c r="H36" s="253">
        <v>134174.54999999999</v>
      </c>
      <c r="L36" s="233">
        <v>46726.34</v>
      </c>
      <c r="M36" s="233">
        <v>12226</v>
      </c>
      <c r="Q36" s="253">
        <v>79557</v>
      </c>
      <c r="R36" s="253">
        <v>2001291.5</v>
      </c>
      <c r="S36" s="74">
        <v>835285.14</v>
      </c>
      <c r="U36" s="74">
        <v>1037.93</v>
      </c>
      <c r="W36" s="74">
        <v>705934.5</v>
      </c>
      <c r="X36" s="74">
        <v>108188</v>
      </c>
      <c r="Y36" s="91">
        <v>916932.5</v>
      </c>
      <c r="AB36" s="91">
        <v>354720.73</v>
      </c>
      <c r="AC36" s="91">
        <v>61416.97</v>
      </c>
    </row>
    <row r="37" spans="1:32" x14ac:dyDescent="0.2">
      <c r="A37" s="253" t="s">
        <v>2805</v>
      </c>
      <c r="B37" s="90">
        <v>853925.5</v>
      </c>
      <c r="C37" s="90">
        <v>10416.76</v>
      </c>
      <c r="D37" s="90">
        <v>184673.51</v>
      </c>
      <c r="G37" s="253">
        <v>1573265.92</v>
      </c>
      <c r="H37" s="253">
        <v>846265.62</v>
      </c>
      <c r="K37" s="233">
        <v>9000</v>
      </c>
      <c r="L37" s="233">
        <v>50876.75</v>
      </c>
      <c r="Q37" s="253">
        <v>322501.8</v>
      </c>
      <c r="R37" s="253">
        <v>3800882.66</v>
      </c>
      <c r="S37" s="74">
        <v>1078251.6100000001</v>
      </c>
      <c r="T37" s="74">
        <v>40000</v>
      </c>
      <c r="U37" s="74">
        <v>1279.71</v>
      </c>
      <c r="X37" s="74">
        <v>103600</v>
      </c>
      <c r="Y37" s="91">
        <v>367169</v>
      </c>
      <c r="AB37" s="91">
        <v>781696.74</v>
      </c>
      <c r="AC37" s="91">
        <v>194362.05</v>
      </c>
    </row>
    <row r="38" spans="1:32" x14ac:dyDescent="0.2">
      <c r="A38" s="253" t="s">
        <v>2632</v>
      </c>
      <c r="B38" s="90">
        <v>1162195.18</v>
      </c>
      <c r="C38" s="90">
        <v>7389.75</v>
      </c>
      <c r="D38" s="90">
        <v>68622.38</v>
      </c>
      <c r="G38" s="253">
        <v>427952.59</v>
      </c>
      <c r="H38" s="253">
        <v>237414.85</v>
      </c>
      <c r="K38" s="233">
        <v>2400</v>
      </c>
      <c r="L38" s="233">
        <v>35594.129999999997</v>
      </c>
      <c r="N38" s="233">
        <v>344.85</v>
      </c>
      <c r="O38" s="253">
        <v>382193</v>
      </c>
      <c r="Q38" s="253">
        <v>120954.5</v>
      </c>
      <c r="R38" s="253">
        <v>2024806.3999999999</v>
      </c>
      <c r="S38" s="74">
        <v>1086621.96</v>
      </c>
      <c r="U38" s="74">
        <v>1609.33</v>
      </c>
      <c r="W38" s="74">
        <v>823312</v>
      </c>
      <c r="X38" s="74">
        <v>96960.98</v>
      </c>
      <c r="Y38" s="91">
        <v>1167702</v>
      </c>
      <c r="AB38" s="91">
        <v>473765.19</v>
      </c>
      <c r="AC38" s="91">
        <v>92604.62</v>
      </c>
      <c r="AF38" s="91">
        <v>21245</v>
      </c>
    </row>
    <row r="39" spans="1:32" x14ac:dyDescent="0.2">
      <c r="A39" s="253" t="s">
        <v>2633</v>
      </c>
      <c r="B39" s="90">
        <v>1412619.05</v>
      </c>
      <c r="C39" s="90">
        <v>36246.400000000001</v>
      </c>
      <c r="D39" s="90">
        <v>88892.88</v>
      </c>
      <c r="G39" s="253">
        <v>357282.22</v>
      </c>
      <c r="H39" s="253">
        <v>285377.53000000003</v>
      </c>
      <c r="K39" s="233">
        <v>7985</v>
      </c>
      <c r="L39" s="233">
        <v>30209.06</v>
      </c>
      <c r="M39" s="233">
        <v>349595</v>
      </c>
      <c r="N39" s="233">
        <v>1194.26</v>
      </c>
      <c r="Q39" s="253">
        <v>172536.46</v>
      </c>
      <c r="R39" s="253">
        <v>2381908.6800000002</v>
      </c>
      <c r="S39" s="74">
        <v>874417.29</v>
      </c>
      <c r="U39" s="74">
        <v>2478.6799999999998</v>
      </c>
      <c r="W39" s="74">
        <v>804712.9</v>
      </c>
      <c r="X39" s="74">
        <v>107488.89</v>
      </c>
      <c r="Y39" s="91">
        <v>1177460.8999999999</v>
      </c>
      <c r="AB39" s="91">
        <v>420909.22</v>
      </c>
      <c r="AC39" s="91">
        <v>124763.74</v>
      </c>
      <c r="AF39" s="91">
        <v>22425</v>
      </c>
    </row>
    <row r="40" spans="1:32" x14ac:dyDescent="0.2">
      <c r="A40" s="253" t="s">
        <v>2634</v>
      </c>
      <c r="B40" s="90">
        <v>654359.43000000005</v>
      </c>
      <c r="C40" s="90">
        <v>26666.51</v>
      </c>
      <c r="D40" s="90">
        <v>140954.47</v>
      </c>
      <c r="G40" s="253">
        <v>780013.9</v>
      </c>
      <c r="H40" s="253">
        <v>249963.42</v>
      </c>
      <c r="K40" s="233">
        <v>0</v>
      </c>
      <c r="L40" s="233">
        <v>33563.57</v>
      </c>
      <c r="N40" s="233">
        <v>1341.45</v>
      </c>
      <c r="O40" s="253">
        <v>255606</v>
      </c>
      <c r="Q40" s="253">
        <v>173454.04</v>
      </c>
      <c r="R40" s="253">
        <v>2692203.68</v>
      </c>
      <c r="S40" s="74">
        <v>1091527.78</v>
      </c>
      <c r="U40" s="74">
        <v>862.34</v>
      </c>
      <c r="W40" s="74">
        <v>1249132.2</v>
      </c>
      <c r="X40" s="74">
        <v>78476</v>
      </c>
      <c r="Y40" s="91">
        <v>1542468.2</v>
      </c>
      <c r="AB40" s="91">
        <v>690767.05</v>
      </c>
      <c r="AC40" s="91">
        <v>166213.53</v>
      </c>
    </row>
    <row r="41" spans="1:32" x14ac:dyDescent="0.2">
      <c r="A41" s="253" t="s">
        <v>2635</v>
      </c>
      <c r="B41" s="90">
        <v>514231.34</v>
      </c>
      <c r="C41" s="90">
        <v>19284</v>
      </c>
      <c r="D41" s="90">
        <v>74004.78</v>
      </c>
      <c r="G41" s="253">
        <v>327063.94</v>
      </c>
      <c r="H41" s="253">
        <v>198568.78</v>
      </c>
      <c r="K41" s="233">
        <v>3500</v>
      </c>
      <c r="L41" s="233">
        <v>27654</v>
      </c>
      <c r="M41" s="233">
        <v>13040</v>
      </c>
      <c r="N41" s="233">
        <v>1070</v>
      </c>
      <c r="O41" s="253">
        <v>231690</v>
      </c>
      <c r="Q41" s="253">
        <v>-293127</v>
      </c>
      <c r="R41" s="253">
        <v>2888756.2</v>
      </c>
      <c r="S41" s="74">
        <v>1456987.04</v>
      </c>
      <c r="U41" s="74">
        <v>548.37</v>
      </c>
      <c r="W41" s="74">
        <v>1114389.5</v>
      </c>
      <c r="X41" s="74">
        <v>57222.04</v>
      </c>
      <c r="Y41" s="91">
        <v>1495204.5</v>
      </c>
      <c r="AB41" s="91">
        <v>561654.4</v>
      </c>
      <c r="AC41" s="91">
        <v>130111.73</v>
      </c>
      <c r="AF41" s="91">
        <v>24675</v>
      </c>
    </row>
    <row r="42" spans="1:32" x14ac:dyDescent="0.2">
      <c r="A42" s="253" t="s">
        <v>2636</v>
      </c>
      <c r="B42" s="90">
        <v>1015847.96</v>
      </c>
      <c r="C42" s="90">
        <v>58579.4</v>
      </c>
      <c r="D42" s="90">
        <v>113143.88</v>
      </c>
      <c r="G42" s="253">
        <v>442915.52</v>
      </c>
      <c r="H42" s="253">
        <v>351056.42</v>
      </c>
      <c r="K42" s="233">
        <v>2500</v>
      </c>
      <c r="L42" s="233">
        <v>54489.23</v>
      </c>
      <c r="N42" s="233">
        <v>1337.14</v>
      </c>
      <c r="O42" s="253">
        <v>9400</v>
      </c>
      <c r="Q42" s="253">
        <v>261189.25</v>
      </c>
      <c r="R42" s="253">
        <v>3281518.85</v>
      </c>
      <c r="S42" s="74">
        <v>1872245.82</v>
      </c>
      <c r="U42" s="74">
        <v>1734.94</v>
      </c>
      <c r="W42" s="74">
        <v>1941443.5</v>
      </c>
      <c r="X42" s="74">
        <v>247402.03</v>
      </c>
      <c r="Y42" s="91">
        <v>2543617.5</v>
      </c>
      <c r="AB42" s="91">
        <v>962072.44</v>
      </c>
      <c r="AC42" s="91">
        <v>197594.32</v>
      </c>
      <c r="AD42" s="91">
        <v>46429.15</v>
      </c>
      <c r="AF42" s="91">
        <v>31226.5</v>
      </c>
    </row>
    <row r="43" spans="1:32" x14ac:dyDescent="0.2">
      <c r="A43" s="253" t="s">
        <v>2637</v>
      </c>
      <c r="B43" s="90">
        <v>1113334.22</v>
      </c>
      <c r="C43" s="90">
        <v>19896.3</v>
      </c>
      <c r="D43" s="90">
        <v>152425.26999999999</v>
      </c>
      <c r="G43" s="253">
        <v>192359.28</v>
      </c>
      <c r="H43" s="253">
        <v>837614.94</v>
      </c>
      <c r="K43" s="233">
        <v>4800</v>
      </c>
      <c r="L43" s="233">
        <v>49077.75</v>
      </c>
      <c r="N43" s="233">
        <v>486.59</v>
      </c>
      <c r="O43" s="253">
        <v>193125</v>
      </c>
      <c r="Q43" s="253">
        <v>282904.31</v>
      </c>
      <c r="R43" s="253">
        <v>3750097.45</v>
      </c>
      <c r="S43" s="74">
        <v>2123003.2599999998</v>
      </c>
      <c r="U43" s="74">
        <v>1952.47</v>
      </c>
      <c r="W43" s="74">
        <v>1375720.5</v>
      </c>
      <c r="X43" s="74">
        <v>269538.84999999998</v>
      </c>
      <c r="Y43" s="91">
        <v>1920860.5</v>
      </c>
      <c r="AB43" s="91">
        <v>1004272.58</v>
      </c>
      <c r="AC43" s="91">
        <v>192527.7</v>
      </c>
      <c r="AF43" s="91">
        <v>49033</v>
      </c>
    </row>
    <row r="44" spans="1:32" x14ac:dyDescent="0.2">
      <c r="A44" s="253" t="s">
        <v>2638</v>
      </c>
      <c r="B44" s="90">
        <v>1018501.27</v>
      </c>
      <c r="C44" s="90">
        <v>2022.34</v>
      </c>
      <c r="D44" s="90">
        <v>101083.72</v>
      </c>
      <c r="G44" s="253">
        <v>383962.83</v>
      </c>
      <c r="H44" s="253">
        <v>282283.86</v>
      </c>
      <c r="K44" s="233">
        <v>15000</v>
      </c>
      <c r="L44" s="233">
        <v>57600</v>
      </c>
      <c r="M44" s="233">
        <v>291898</v>
      </c>
      <c r="N44" s="233">
        <v>788.15</v>
      </c>
      <c r="Q44" s="253">
        <v>105632.35</v>
      </c>
      <c r="R44" s="253">
        <v>1851653.95</v>
      </c>
      <c r="S44" s="74">
        <v>1120242.93</v>
      </c>
      <c r="U44" s="74">
        <v>1283.1600000000001</v>
      </c>
      <c r="W44" s="74">
        <v>718441.41</v>
      </c>
      <c r="X44" s="74">
        <v>74571.92</v>
      </c>
      <c r="Y44" s="91">
        <v>1155945.4099999999</v>
      </c>
      <c r="AB44" s="91">
        <v>529758.39</v>
      </c>
      <c r="AC44" s="91">
        <v>101799.83</v>
      </c>
      <c r="AF44" s="91">
        <v>27762</v>
      </c>
    </row>
    <row r="45" spans="1:32" x14ac:dyDescent="0.2">
      <c r="A45" s="253" t="s">
        <v>2780</v>
      </c>
      <c r="B45" s="90">
        <v>603214.16</v>
      </c>
      <c r="C45" s="90">
        <v>11343.19</v>
      </c>
      <c r="D45" s="90">
        <v>63323.1</v>
      </c>
      <c r="G45" s="253">
        <v>327043.19</v>
      </c>
      <c r="H45" s="253">
        <v>403528.79</v>
      </c>
      <c r="K45" s="233">
        <v>3000</v>
      </c>
      <c r="L45" s="233">
        <v>49400</v>
      </c>
      <c r="M45" s="233">
        <v>276920</v>
      </c>
      <c r="Q45" s="253">
        <v>93179.91</v>
      </c>
      <c r="R45" s="253">
        <v>1865771.67</v>
      </c>
      <c r="S45" s="74">
        <v>780801.94</v>
      </c>
      <c r="U45" s="74">
        <v>675.6</v>
      </c>
      <c r="W45" s="74">
        <v>726453.5</v>
      </c>
      <c r="X45" s="74">
        <v>159941.92000000001</v>
      </c>
      <c r="Y45" s="91">
        <v>1104439.5</v>
      </c>
      <c r="AB45" s="91">
        <v>474306.83</v>
      </c>
      <c r="AC45" s="91">
        <v>123379.25</v>
      </c>
      <c r="AF45" s="91">
        <v>9490</v>
      </c>
    </row>
    <row r="46" spans="1:32" x14ac:dyDescent="0.2">
      <c r="A46" s="253" t="s">
        <v>2781</v>
      </c>
      <c r="B46" s="90">
        <v>347099.63</v>
      </c>
      <c r="C46" s="90">
        <v>0</v>
      </c>
      <c r="D46" s="90">
        <v>78724.41</v>
      </c>
      <c r="G46" s="253">
        <v>581685.74</v>
      </c>
      <c r="H46" s="253">
        <v>208833.51</v>
      </c>
      <c r="K46" s="233">
        <v>37000</v>
      </c>
      <c r="L46" s="233">
        <v>23993.82</v>
      </c>
      <c r="N46" s="233">
        <v>863.19</v>
      </c>
      <c r="O46" s="253">
        <v>47300</v>
      </c>
      <c r="Q46" s="253">
        <v>155426.15</v>
      </c>
      <c r="R46" s="253">
        <v>1234901.48</v>
      </c>
      <c r="S46" s="74">
        <v>651119.1</v>
      </c>
      <c r="U46" s="74">
        <v>601.83000000000004</v>
      </c>
      <c r="W46" s="74">
        <v>806219.5</v>
      </c>
      <c r="X46" s="74">
        <v>77948.95</v>
      </c>
      <c r="Y46" s="91">
        <v>1093549.5</v>
      </c>
      <c r="AB46" s="91">
        <v>246178.32</v>
      </c>
      <c r="AC46" s="91">
        <v>104521.97</v>
      </c>
      <c r="AF46" s="91">
        <v>11373.5</v>
      </c>
    </row>
    <row r="47" spans="1:32" x14ac:dyDescent="0.2">
      <c r="A47" s="253" t="s">
        <v>2799</v>
      </c>
      <c r="B47" s="90">
        <v>608075.43999999994</v>
      </c>
      <c r="C47" s="90">
        <v>0</v>
      </c>
      <c r="D47" s="90">
        <v>89386.61</v>
      </c>
      <c r="G47" s="253">
        <v>1102633.2</v>
      </c>
      <c r="H47" s="253">
        <v>349488.61</v>
      </c>
      <c r="K47" s="233">
        <v>71800</v>
      </c>
      <c r="L47" s="233">
        <v>31234.79</v>
      </c>
      <c r="O47" s="253">
        <v>230422</v>
      </c>
      <c r="Q47" s="253">
        <v>-244823.11</v>
      </c>
      <c r="R47" s="253">
        <v>2300894.7000000002</v>
      </c>
      <c r="S47" s="74">
        <v>1277572.81</v>
      </c>
      <c r="U47" s="74">
        <v>773.77</v>
      </c>
      <c r="W47" s="74">
        <v>824863.5</v>
      </c>
      <c r="X47" s="74">
        <v>75405.95</v>
      </c>
      <c r="Y47" s="91">
        <v>1199863.5</v>
      </c>
      <c r="AA47" s="91">
        <v>410</v>
      </c>
      <c r="AB47" s="91">
        <v>448574.81</v>
      </c>
      <c r="AC47" s="91">
        <v>139284.67000000001</v>
      </c>
      <c r="AF47" s="91">
        <v>1650</v>
      </c>
    </row>
    <row r="48" spans="1:32" x14ac:dyDescent="0.2">
      <c r="A48" s="253" t="s">
        <v>2806</v>
      </c>
      <c r="B48" s="90">
        <v>503568.96</v>
      </c>
      <c r="C48" s="90">
        <v>15310</v>
      </c>
      <c r="D48" s="90">
        <v>75986.92</v>
      </c>
      <c r="G48" s="253">
        <v>4154057.45</v>
      </c>
      <c r="H48" s="253">
        <v>228232.16</v>
      </c>
      <c r="K48" s="233">
        <v>18778</v>
      </c>
      <c r="L48" s="233">
        <v>31842.62</v>
      </c>
      <c r="N48" s="233">
        <v>635.51</v>
      </c>
      <c r="Q48" s="253">
        <v>136210.07</v>
      </c>
      <c r="R48" s="253">
        <v>4006426</v>
      </c>
      <c r="S48" s="74">
        <v>1027142.71</v>
      </c>
      <c r="U48" s="74">
        <v>1074.77</v>
      </c>
      <c r="W48" s="74">
        <v>560029.19999999995</v>
      </c>
      <c r="X48" s="74">
        <v>37500</v>
      </c>
      <c r="Y48" s="91">
        <v>977299.2</v>
      </c>
      <c r="AB48" s="91">
        <v>396840.17</v>
      </c>
      <c r="AC48" s="91">
        <v>200241.34</v>
      </c>
      <c r="AF48" s="91">
        <v>27564.5</v>
      </c>
    </row>
    <row r="49" spans="1:32" x14ac:dyDescent="0.2">
      <c r="A49" s="253" t="s">
        <v>2639</v>
      </c>
      <c r="B49" s="90">
        <v>232976.53</v>
      </c>
      <c r="C49" s="90">
        <v>166740.71</v>
      </c>
      <c r="D49" s="90">
        <v>154010.13</v>
      </c>
      <c r="G49" s="253">
        <v>340878.34</v>
      </c>
      <c r="H49" s="253">
        <v>290875.13</v>
      </c>
      <c r="K49" s="233">
        <v>8000</v>
      </c>
      <c r="L49" s="233">
        <v>45679.37</v>
      </c>
      <c r="Q49" s="253">
        <v>-110</v>
      </c>
      <c r="R49" s="253">
        <v>1877057.75</v>
      </c>
      <c r="S49" s="74">
        <v>730931.36</v>
      </c>
      <c r="U49" s="74">
        <v>560.45000000000005</v>
      </c>
      <c r="W49" s="74">
        <v>1018666.5</v>
      </c>
      <c r="X49" s="74">
        <v>19950</v>
      </c>
      <c r="Y49" s="91">
        <v>1213161.5</v>
      </c>
      <c r="AB49" s="91">
        <v>444628.15</v>
      </c>
      <c r="AC49" s="91">
        <v>110796.84</v>
      </c>
    </row>
    <row r="50" spans="1:32" x14ac:dyDescent="0.2">
      <c r="A50" s="253" t="s">
        <v>2640</v>
      </c>
      <c r="B50" s="90">
        <v>81633.97</v>
      </c>
      <c r="C50" s="90">
        <v>189984.79</v>
      </c>
      <c r="D50" s="90">
        <v>113485.19</v>
      </c>
      <c r="G50" s="253">
        <v>468532.6</v>
      </c>
      <c r="H50" s="253">
        <v>322419.82</v>
      </c>
      <c r="K50" s="233">
        <v>0</v>
      </c>
      <c r="L50" s="233">
        <v>32988</v>
      </c>
      <c r="R50" s="253">
        <v>2506199.65</v>
      </c>
      <c r="S50" s="74">
        <v>640960.54</v>
      </c>
      <c r="T50" s="74">
        <v>143820</v>
      </c>
      <c r="U50" s="74">
        <v>259.43</v>
      </c>
      <c r="W50" s="74">
        <v>1500946.4</v>
      </c>
      <c r="X50" s="74">
        <v>133000</v>
      </c>
      <c r="Y50" s="91">
        <v>1753110.4</v>
      </c>
      <c r="AB50" s="91">
        <v>411820.49</v>
      </c>
      <c r="AC50" s="91">
        <v>51193.38</v>
      </c>
    </row>
    <row r="51" spans="1:32" x14ac:dyDescent="0.2">
      <c r="A51" s="253" t="s">
        <v>2641</v>
      </c>
      <c r="B51" s="90">
        <v>61733.41</v>
      </c>
      <c r="C51" s="90">
        <v>15891.4</v>
      </c>
      <c r="D51" s="90">
        <v>109589.34</v>
      </c>
      <c r="G51" s="253">
        <v>3</v>
      </c>
      <c r="H51" s="253">
        <v>178750.95</v>
      </c>
      <c r="K51" s="233">
        <v>6000</v>
      </c>
      <c r="L51" s="233">
        <v>34859.93</v>
      </c>
      <c r="P51" s="253">
        <v>-238853.94</v>
      </c>
      <c r="Q51" s="253">
        <v>1635</v>
      </c>
      <c r="R51" s="253">
        <v>1985151.03</v>
      </c>
      <c r="S51" s="74">
        <v>727611.57</v>
      </c>
      <c r="T51" s="74">
        <v>115450</v>
      </c>
      <c r="W51" s="74">
        <v>867009.5</v>
      </c>
      <c r="X51" s="74">
        <v>61536.25</v>
      </c>
      <c r="Y51" s="91">
        <v>1105219.5</v>
      </c>
      <c r="AB51" s="91">
        <v>580143.03</v>
      </c>
      <c r="AC51" s="91">
        <v>83240.990000000005</v>
      </c>
      <c r="AF51" s="91">
        <v>20000</v>
      </c>
    </row>
    <row r="52" spans="1:32" x14ac:dyDescent="0.2">
      <c r="A52" s="253" t="s">
        <v>2642</v>
      </c>
      <c r="B52" s="90">
        <v>66585.279999999999</v>
      </c>
      <c r="C52" s="90">
        <v>80714.41</v>
      </c>
      <c r="D52" s="90">
        <v>114266.85</v>
      </c>
      <c r="G52" s="253">
        <v>769272.9</v>
      </c>
      <c r="H52" s="253">
        <v>242034.12</v>
      </c>
      <c r="K52" s="233">
        <v>57625</v>
      </c>
      <c r="L52" s="233">
        <v>29750</v>
      </c>
      <c r="O52" s="253">
        <v>1200</v>
      </c>
      <c r="P52" s="253">
        <v>-274361.78999999998</v>
      </c>
      <c r="Q52" s="253">
        <v>-355164.49</v>
      </c>
      <c r="R52" s="253">
        <v>1821817.03</v>
      </c>
      <c r="S52" s="74">
        <v>923476.23</v>
      </c>
      <c r="T52" s="74">
        <v>80000</v>
      </c>
      <c r="U52" s="74">
        <v>312.16000000000003</v>
      </c>
      <c r="W52" s="74">
        <v>1386497</v>
      </c>
      <c r="Y52" s="91">
        <v>1692932</v>
      </c>
      <c r="AB52" s="91">
        <v>573130.84</v>
      </c>
      <c r="AC52" s="91">
        <v>42957.74</v>
      </c>
    </row>
    <row r="53" spans="1:32" x14ac:dyDescent="0.2">
      <c r="A53" s="253" t="s">
        <v>2643</v>
      </c>
      <c r="B53" s="90">
        <v>514376.48</v>
      </c>
      <c r="C53" s="90">
        <v>225758.31</v>
      </c>
      <c r="D53" s="90">
        <v>217231.31</v>
      </c>
      <c r="G53" s="253">
        <v>546494.15</v>
      </c>
      <c r="H53" s="253">
        <v>496914.11</v>
      </c>
      <c r="K53" s="233">
        <v>34200</v>
      </c>
      <c r="L53" s="233">
        <v>633449.72</v>
      </c>
      <c r="Q53" s="253">
        <v>-4978786.1500000004</v>
      </c>
      <c r="R53" s="253">
        <v>1102265.42</v>
      </c>
      <c r="S53" s="74">
        <v>1350585.67</v>
      </c>
      <c r="W53" s="74">
        <v>1172941</v>
      </c>
      <c r="Y53" s="91">
        <v>1866792</v>
      </c>
      <c r="AB53" s="91">
        <v>781978.06</v>
      </c>
      <c r="AC53" s="91">
        <v>55407</v>
      </c>
      <c r="AE53" s="91">
        <v>79338</v>
      </c>
      <c r="AF53" s="91">
        <v>9740</v>
      </c>
    </row>
    <row r="54" spans="1:32" x14ac:dyDescent="0.2">
      <c r="A54" s="253" t="s">
        <v>2644</v>
      </c>
      <c r="B54" s="90">
        <v>300623.08</v>
      </c>
      <c r="C54" s="90">
        <v>171879.52</v>
      </c>
      <c r="D54" s="90">
        <v>111123.94</v>
      </c>
      <c r="G54" s="253">
        <v>120082.85</v>
      </c>
      <c r="H54" s="253">
        <v>138383.76</v>
      </c>
      <c r="L54" s="233">
        <v>26150</v>
      </c>
      <c r="P54" s="253">
        <v>-120959.07</v>
      </c>
      <c r="R54" s="253">
        <v>2172216.88</v>
      </c>
      <c r="S54" s="74">
        <v>717381.53</v>
      </c>
      <c r="T54" s="74">
        <v>110000</v>
      </c>
      <c r="U54" s="74">
        <v>776.46</v>
      </c>
      <c r="W54" s="74">
        <v>723359.5</v>
      </c>
      <c r="X54" s="74">
        <v>152950</v>
      </c>
      <c r="Y54" s="91">
        <v>925169.5</v>
      </c>
      <c r="AB54" s="91">
        <v>740658.89</v>
      </c>
      <c r="AC54" s="91">
        <v>57006.74</v>
      </c>
    </row>
    <row r="55" spans="1:32" x14ac:dyDescent="0.2">
      <c r="A55" s="253" t="s">
        <v>2645</v>
      </c>
      <c r="B55" s="90">
        <v>181656.84</v>
      </c>
      <c r="C55" s="90">
        <v>98665.56</v>
      </c>
      <c r="D55" s="90">
        <v>50353.57</v>
      </c>
      <c r="G55" s="253">
        <v>1237582.08</v>
      </c>
      <c r="H55" s="253">
        <v>558710.89</v>
      </c>
      <c r="K55" s="233">
        <v>13500</v>
      </c>
      <c r="L55" s="233">
        <v>46490</v>
      </c>
      <c r="R55" s="253">
        <v>1936400.69</v>
      </c>
      <c r="S55" s="74">
        <v>623782.54</v>
      </c>
      <c r="W55" s="74">
        <v>702000</v>
      </c>
      <c r="Y55" s="91">
        <v>872340</v>
      </c>
      <c r="AB55" s="91">
        <v>315070.48</v>
      </c>
      <c r="AC55" s="91">
        <v>80483.92</v>
      </c>
    </row>
    <row r="56" spans="1:32" x14ac:dyDescent="0.2">
      <c r="A56" s="253" t="s">
        <v>2646</v>
      </c>
      <c r="B56" s="90">
        <v>199554.92</v>
      </c>
      <c r="C56" s="90">
        <v>33605.75</v>
      </c>
      <c r="D56" s="90">
        <v>217151.89</v>
      </c>
      <c r="G56" s="253">
        <v>43451.839999999997</v>
      </c>
      <c r="H56" s="253">
        <v>388627.6</v>
      </c>
      <c r="K56" s="233">
        <v>10000</v>
      </c>
      <c r="L56" s="233">
        <v>50670.58</v>
      </c>
      <c r="P56" s="253">
        <v>297917.32</v>
      </c>
      <c r="R56" s="253">
        <v>1262941.0900000001</v>
      </c>
      <c r="S56" s="74">
        <v>1050898.06</v>
      </c>
      <c r="T56" s="74">
        <v>31200</v>
      </c>
      <c r="U56" s="74">
        <v>640.5</v>
      </c>
      <c r="W56" s="74">
        <v>1397336.5</v>
      </c>
      <c r="X56" s="74">
        <v>143400</v>
      </c>
      <c r="Y56" s="91">
        <v>1932336.5</v>
      </c>
      <c r="AB56" s="91">
        <v>634806.62</v>
      </c>
      <c r="AC56" s="91">
        <v>62425.16</v>
      </c>
    </row>
    <row r="57" spans="1:32" x14ac:dyDescent="0.2">
      <c r="A57" s="253" t="s">
        <v>2782</v>
      </c>
      <c r="B57" s="90">
        <v>107582.51</v>
      </c>
      <c r="C57" s="90">
        <v>49056.14</v>
      </c>
      <c r="D57" s="90">
        <v>141919.04000000001</v>
      </c>
      <c r="G57" s="253">
        <v>534604.42000000004</v>
      </c>
      <c r="H57" s="253">
        <v>606560.97</v>
      </c>
      <c r="K57" s="233">
        <v>1936</v>
      </c>
      <c r="L57" s="233">
        <v>45679.38</v>
      </c>
      <c r="O57" s="253">
        <v>5220</v>
      </c>
      <c r="Q57" s="253">
        <v>-198176.71</v>
      </c>
      <c r="R57" s="253">
        <v>2033596.36</v>
      </c>
      <c r="S57" s="74">
        <v>1065836.74</v>
      </c>
      <c r="U57" s="74">
        <v>15.16</v>
      </c>
      <c r="W57" s="74">
        <v>1252700</v>
      </c>
      <c r="X57" s="74">
        <v>152500</v>
      </c>
      <c r="Y57" s="91">
        <v>1798638</v>
      </c>
      <c r="AB57" s="91">
        <v>543819.81000000006</v>
      </c>
      <c r="AC57" s="91">
        <v>71493.41</v>
      </c>
    </row>
    <row r="58" spans="1:32" x14ac:dyDescent="0.2">
      <c r="A58" s="253" t="s">
        <v>2783</v>
      </c>
      <c r="B58" s="90">
        <v>46961.93</v>
      </c>
      <c r="C58" s="90">
        <v>221781.99</v>
      </c>
      <c r="D58" s="90">
        <v>537492.93000000005</v>
      </c>
      <c r="G58" s="253">
        <v>639007.93000000005</v>
      </c>
      <c r="H58" s="253">
        <v>123161.22</v>
      </c>
      <c r="K58" s="233">
        <v>12500</v>
      </c>
      <c r="L58" s="233">
        <v>108055.69</v>
      </c>
      <c r="Q58" s="253">
        <v>-216270.36</v>
      </c>
      <c r="R58" s="253">
        <v>2378594.3199999998</v>
      </c>
      <c r="S58" s="74">
        <v>1744546.62</v>
      </c>
      <c r="T58" s="74">
        <v>105000</v>
      </c>
      <c r="U58" s="74">
        <v>371.63</v>
      </c>
      <c r="W58" s="74">
        <v>1105958</v>
      </c>
      <c r="Y58" s="91">
        <v>1417635.99</v>
      </c>
      <c r="AB58" s="91">
        <v>874892.58</v>
      </c>
      <c r="AC58" s="91">
        <v>163588.35999999999</v>
      </c>
    </row>
    <row r="59" spans="1:32" x14ac:dyDescent="0.2">
      <c r="A59" s="253" t="s">
        <v>2784</v>
      </c>
      <c r="B59" s="90">
        <v>123123.59</v>
      </c>
      <c r="C59" s="90">
        <v>66957.55</v>
      </c>
      <c r="D59" s="90">
        <v>345751.95</v>
      </c>
      <c r="G59" s="253">
        <v>1678212.11</v>
      </c>
      <c r="H59" s="253">
        <v>449156.87</v>
      </c>
      <c r="K59" s="233">
        <v>12000</v>
      </c>
      <c r="L59" s="233">
        <v>70389.02</v>
      </c>
      <c r="P59" s="253">
        <v>193379.24</v>
      </c>
      <c r="R59" s="253">
        <v>2522084.4900000002</v>
      </c>
      <c r="S59" s="74">
        <v>871173.24</v>
      </c>
      <c r="T59" s="74">
        <v>90000</v>
      </c>
      <c r="U59" s="74">
        <v>230.74</v>
      </c>
      <c r="W59" s="74">
        <v>918018.5</v>
      </c>
      <c r="X59" s="74">
        <v>500</v>
      </c>
      <c r="Y59" s="91">
        <v>1200848.5</v>
      </c>
      <c r="AB59" s="91">
        <v>325635.71000000002</v>
      </c>
      <c r="AC59" s="91">
        <v>32917.01</v>
      </c>
      <c r="AD59" s="91">
        <v>47409.440000000002</v>
      </c>
    </row>
    <row r="60" spans="1:32" x14ac:dyDescent="0.2">
      <c r="A60" s="253" t="s">
        <v>2647</v>
      </c>
      <c r="B60" s="90">
        <v>1681190.27</v>
      </c>
      <c r="C60" s="90">
        <v>89871.5</v>
      </c>
      <c r="D60" s="90">
        <v>74376.61</v>
      </c>
      <c r="G60" s="253">
        <v>330595.36</v>
      </c>
      <c r="H60" s="253">
        <v>457051.83</v>
      </c>
      <c r="K60" s="233">
        <v>1080</v>
      </c>
      <c r="L60" s="233">
        <v>95227.33</v>
      </c>
      <c r="N60" s="233">
        <v>575</v>
      </c>
      <c r="P60" s="253">
        <v>-353995.67</v>
      </c>
      <c r="Q60" s="253">
        <v>228262.56</v>
      </c>
      <c r="R60" s="253">
        <v>2222830.3199999998</v>
      </c>
      <c r="S60" s="74">
        <v>1462093.87</v>
      </c>
      <c r="T60" s="74">
        <v>126260</v>
      </c>
      <c r="U60" s="74">
        <v>2566.2199999999998</v>
      </c>
      <c r="W60" s="74">
        <v>592140.5</v>
      </c>
      <c r="X60" s="74">
        <v>10500</v>
      </c>
      <c r="Y60" s="91">
        <v>974320.5</v>
      </c>
      <c r="AB60" s="91">
        <v>555378.07999999996</v>
      </c>
      <c r="AC60" s="91">
        <v>125718.98</v>
      </c>
    </row>
    <row r="61" spans="1:32" x14ac:dyDescent="0.2">
      <c r="A61" s="253" t="s">
        <v>2648</v>
      </c>
      <c r="B61" s="90">
        <v>3164416.86</v>
      </c>
      <c r="C61" s="90">
        <v>30792.15</v>
      </c>
      <c r="D61" s="90">
        <v>203983.56</v>
      </c>
      <c r="G61" s="253">
        <v>2682219.7000000002</v>
      </c>
      <c r="H61" s="253">
        <v>1494213.69</v>
      </c>
      <c r="K61" s="233">
        <v>21500</v>
      </c>
      <c r="L61" s="233">
        <v>43804.38</v>
      </c>
      <c r="N61" s="233">
        <v>2414.11</v>
      </c>
      <c r="P61" s="253">
        <v>2697686.89</v>
      </c>
      <c r="Q61" s="253">
        <v>24192.07</v>
      </c>
      <c r="R61" s="253">
        <v>3033155.83</v>
      </c>
      <c r="S61" s="74">
        <v>2293926.91</v>
      </c>
      <c r="T61" s="74">
        <v>917116</v>
      </c>
      <c r="U61" s="74">
        <v>4257.47</v>
      </c>
      <c r="W61" s="74">
        <v>2386814.5</v>
      </c>
      <c r="X61" s="74">
        <v>949900</v>
      </c>
      <c r="Y61" s="91">
        <v>3189434.5</v>
      </c>
      <c r="AB61" s="91">
        <v>1440586.96</v>
      </c>
      <c r="AC61" s="91">
        <v>108960.95</v>
      </c>
    </row>
    <row r="62" spans="1:32" x14ac:dyDescent="0.2">
      <c r="A62" s="253" t="s">
        <v>2649</v>
      </c>
      <c r="B62" s="90">
        <v>722776.95</v>
      </c>
      <c r="C62" s="90">
        <v>153319.01999999999</v>
      </c>
      <c r="D62" s="90">
        <v>361814.55</v>
      </c>
      <c r="G62" s="253">
        <v>691978.52</v>
      </c>
      <c r="H62" s="253">
        <v>645784.09</v>
      </c>
      <c r="K62" s="233">
        <v>3100</v>
      </c>
      <c r="L62" s="233">
        <v>24894</v>
      </c>
      <c r="N62" s="233">
        <v>923.75</v>
      </c>
      <c r="Q62" s="253">
        <v>-185644.66</v>
      </c>
      <c r="R62" s="253">
        <v>2266667.36</v>
      </c>
      <c r="S62" s="74">
        <v>1049712.5</v>
      </c>
      <c r="U62" s="74">
        <v>356.9</v>
      </c>
      <c r="W62" s="74">
        <v>1166941</v>
      </c>
      <c r="X62" s="74">
        <v>469200</v>
      </c>
      <c r="Y62" s="91">
        <v>1592233</v>
      </c>
      <c r="AB62" s="91">
        <v>454964.02</v>
      </c>
      <c r="AC62" s="91">
        <v>135420.69</v>
      </c>
      <c r="AE62" s="91">
        <v>3380.01</v>
      </c>
    </row>
    <row r="63" spans="1:32" x14ac:dyDescent="0.2">
      <c r="A63" s="253" t="s">
        <v>2650</v>
      </c>
      <c r="B63" s="90">
        <v>610241.76</v>
      </c>
      <c r="C63" s="90">
        <v>68589.289999999994</v>
      </c>
      <c r="D63" s="90">
        <v>44569.15</v>
      </c>
      <c r="G63" s="253">
        <v>155107.5</v>
      </c>
      <c r="H63" s="253">
        <v>235577.92</v>
      </c>
      <c r="K63" s="233">
        <v>3500</v>
      </c>
      <c r="L63" s="233">
        <v>20489.939999999999</v>
      </c>
      <c r="N63" s="233">
        <v>2306.84</v>
      </c>
      <c r="Q63" s="253">
        <v>-1117876.51</v>
      </c>
      <c r="R63" s="253">
        <v>1987498.73</v>
      </c>
      <c r="S63" s="74">
        <v>990709.16</v>
      </c>
      <c r="U63" s="74">
        <v>888.41</v>
      </c>
      <c r="W63" s="74">
        <v>560143.5</v>
      </c>
      <c r="X63" s="74">
        <v>248600</v>
      </c>
      <c r="Y63" s="91">
        <v>874063.5</v>
      </c>
      <c r="AB63" s="91">
        <v>555359.56999999995</v>
      </c>
      <c r="AC63" s="91">
        <v>113468.19</v>
      </c>
    </row>
    <row r="64" spans="1:32" x14ac:dyDescent="0.2">
      <c r="A64" s="253" t="s">
        <v>2651</v>
      </c>
      <c r="B64" s="90">
        <v>1090388.22</v>
      </c>
      <c r="C64" s="90">
        <v>6900</v>
      </c>
      <c r="D64" s="90">
        <v>111469.26</v>
      </c>
      <c r="G64" s="253">
        <v>172692.98</v>
      </c>
      <c r="H64" s="253">
        <v>171486</v>
      </c>
      <c r="K64" s="233">
        <v>2800</v>
      </c>
      <c r="L64" s="233">
        <v>79014.880000000005</v>
      </c>
      <c r="N64" s="233">
        <v>126.24</v>
      </c>
      <c r="P64" s="253">
        <v>418050.96</v>
      </c>
      <c r="Q64" s="253">
        <v>217407.24</v>
      </c>
      <c r="R64" s="253">
        <v>132947.94</v>
      </c>
      <c r="S64" s="74">
        <v>1945379.02</v>
      </c>
      <c r="T64" s="74">
        <v>202820</v>
      </c>
      <c r="U64" s="74">
        <v>1063.69</v>
      </c>
      <c r="W64" s="74">
        <v>496488.5</v>
      </c>
      <c r="X64" s="74">
        <v>61000</v>
      </c>
      <c r="Y64" s="91">
        <v>1124038.5</v>
      </c>
      <c r="AB64" s="91">
        <v>622456.51</v>
      </c>
      <c r="AC64" s="91">
        <v>79781</v>
      </c>
      <c r="AF64" s="91">
        <v>2604</v>
      </c>
    </row>
    <row r="65" spans="1:32" x14ac:dyDescent="0.2">
      <c r="A65" s="253" t="s">
        <v>2653</v>
      </c>
      <c r="B65" s="90">
        <v>606809.01</v>
      </c>
      <c r="C65" s="90">
        <v>265525.45</v>
      </c>
      <c r="D65" s="90">
        <v>305693.67</v>
      </c>
      <c r="G65" s="253">
        <v>383006.07</v>
      </c>
      <c r="H65" s="253">
        <v>373337.57</v>
      </c>
      <c r="K65" s="233">
        <v>15880</v>
      </c>
      <c r="L65" s="233">
        <v>51927.1</v>
      </c>
      <c r="N65" s="233">
        <v>2818.14</v>
      </c>
      <c r="P65" s="253">
        <v>-1499661.35</v>
      </c>
      <c r="Q65" s="253">
        <v>0.94</v>
      </c>
      <c r="R65" s="253">
        <v>2590732.39</v>
      </c>
      <c r="S65" s="74">
        <v>2112432.9500000002</v>
      </c>
      <c r="U65" s="74">
        <v>1170.9100000000001</v>
      </c>
      <c r="W65" s="74">
        <v>1500564</v>
      </c>
      <c r="X65" s="74">
        <v>255210</v>
      </c>
      <c r="Y65" s="91">
        <v>2243884</v>
      </c>
      <c r="AB65" s="91">
        <v>712578.34</v>
      </c>
      <c r="AC65" s="91">
        <v>42473.97</v>
      </c>
    </row>
    <row r="66" spans="1:32" x14ac:dyDescent="0.2">
      <c r="A66" s="253" t="s">
        <v>2654</v>
      </c>
      <c r="B66" s="90">
        <v>1011282.13</v>
      </c>
      <c r="C66" s="90">
        <v>353096.38</v>
      </c>
      <c r="D66" s="90">
        <v>41867.93</v>
      </c>
      <c r="G66" s="253">
        <v>1116667.8500000001</v>
      </c>
      <c r="H66" s="253">
        <v>378008.01</v>
      </c>
      <c r="K66" s="233">
        <v>6615</v>
      </c>
      <c r="L66" s="233">
        <v>39970.43</v>
      </c>
      <c r="N66" s="233">
        <v>1793.91</v>
      </c>
      <c r="P66" s="253">
        <v>150061.75</v>
      </c>
      <c r="Q66" s="253">
        <v>703960.82</v>
      </c>
      <c r="R66" s="253">
        <v>2642678.98</v>
      </c>
      <c r="S66" s="74">
        <v>1017723.87</v>
      </c>
      <c r="U66" s="74">
        <v>1693.56</v>
      </c>
      <c r="W66" s="74">
        <v>867349</v>
      </c>
      <c r="X66" s="74">
        <v>106400</v>
      </c>
      <c r="Y66" s="91">
        <v>1170449</v>
      </c>
      <c r="AB66" s="91">
        <v>437403.58</v>
      </c>
      <c r="AC66" s="91">
        <v>146921.31</v>
      </c>
      <c r="AF66" s="91">
        <v>8321.89</v>
      </c>
    </row>
    <row r="67" spans="1:32" x14ac:dyDescent="0.2">
      <c r="A67" s="253" t="s">
        <v>2657</v>
      </c>
      <c r="B67" s="90">
        <v>820852.94</v>
      </c>
      <c r="C67" s="90">
        <v>37013</v>
      </c>
      <c r="D67" s="90">
        <v>91566.49</v>
      </c>
      <c r="G67" s="253">
        <v>859087</v>
      </c>
      <c r="H67" s="253">
        <v>368475.24</v>
      </c>
      <c r="K67" s="233">
        <v>4000</v>
      </c>
      <c r="L67" s="233">
        <v>86989.58</v>
      </c>
      <c r="N67" s="233">
        <v>526</v>
      </c>
      <c r="Q67" s="253">
        <v>290199.67999999999</v>
      </c>
      <c r="R67" s="253">
        <v>1770327</v>
      </c>
      <c r="S67" s="74">
        <v>1134675.3799999999</v>
      </c>
      <c r="U67" s="74">
        <v>1393.21</v>
      </c>
      <c r="W67" s="74">
        <v>704316.12</v>
      </c>
      <c r="X67" s="74">
        <v>113500</v>
      </c>
      <c r="Y67" s="91">
        <v>1138716.1200000001</v>
      </c>
      <c r="AB67" s="91">
        <v>647712.24</v>
      </c>
      <c r="AC67" s="91">
        <v>88355.94</v>
      </c>
    </row>
    <row r="68" spans="1:32" x14ac:dyDescent="0.2">
      <c r="A68" s="253" t="s">
        <v>2658</v>
      </c>
      <c r="B68" s="90">
        <v>766740.49</v>
      </c>
      <c r="C68" s="90">
        <v>40667.339999999997</v>
      </c>
      <c r="D68" s="90">
        <v>197212.41</v>
      </c>
      <c r="G68" s="253">
        <v>864757.01</v>
      </c>
      <c r="H68" s="253">
        <v>672778.6</v>
      </c>
      <c r="K68" s="233">
        <v>21577.13</v>
      </c>
      <c r="L68" s="233">
        <v>10330.02</v>
      </c>
      <c r="N68" s="233">
        <v>666.07</v>
      </c>
      <c r="R68" s="253">
        <v>3470807.24</v>
      </c>
      <c r="S68" s="74">
        <v>1365662.44</v>
      </c>
      <c r="U68" s="74">
        <v>1190.56</v>
      </c>
      <c r="W68" s="74">
        <v>290790</v>
      </c>
      <c r="X68" s="74">
        <v>46200</v>
      </c>
      <c r="Y68" s="91">
        <v>677580</v>
      </c>
      <c r="AB68" s="91">
        <v>551238.54</v>
      </c>
      <c r="AC68" s="91">
        <v>49952.18</v>
      </c>
    </row>
    <row r="69" spans="1:32" x14ac:dyDescent="0.2">
      <c r="A69" s="253" t="s">
        <v>2659</v>
      </c>
      <c r="B69" s="90">
        <v>380269.16</v>
      </c>
      <c r="C69" s="90">
        <v>94149.09</v>
      </c>
      <c r="D69" s="90">
        <v>35194.15</v>
      </c>
      <c r="G69" s="253">
        <v>182481.6</v>
      </c>
      <c r="H69" s="253">
        <v>695689.42</v>
      </c>
      <c r="K69" s="233">
        <v>2994.44</v>
      </c>
      <c r="L69" s="233">
        <v>29002.560000000001</v>
      </c>
      <c r="N69" s="233">
        <v>2568.19</v>
      </c>
      <c r="Q69" s="253">
        <v>-205425.58</v>
      </c>
      <c r="R69" s="253">
        <v>1201384.94</v>
      </c>
      <c r="S69" s="74">
        <v>770923.34</v>
      </c>
      <c r="T69" s="74">
        <v>258000</v>
      </c>
      <c r="U69" s="74">
        <v>298.51</v>
      </c>
      <c r="W69" s="74">
        <v>549165</v>
      </c>
      <c r="X69" s="74">
        <v>31814</v>
      </c>
      <c r="Y69" s="91">
        <v>809174</v>
      </c>
      <c r="AB69" s="91">
        <v>373858.59</v>
      </c>
      <c r="AC69" s="91">
        <v>42324.39</v>
      </c>
    </row>
    <row r="70" spans="1:32" x14ac:dyDescent="0.2">
      <c r="A70" s="253" t="s">
        <v>2661</v>
      </c>
      <c r="B70" s="90">
        <v>496703.2</v>
      </c>
      <c r="C70" s="90">
        <v>25547.51</v>
      </c>
      <c r="D70" s="90">
        <v>67799.539999999994</v>
      </c>
      <c r="G70" s="253">
        <v>359244.68</v>
      </c>
      <c r="H70" s="253">
        <v>300319.17</v>
      </c>
      <c r="K70" s="233">
        <v>230</v>
      </c>
      <c r="L70" s="233">
        <v>71880</v>
      </c>
      <c r="N70" s="233">
        <v>3857.05</v>
      </c>
      <c r="Q70" s="253">
        <v>-1490846.97</v>
      </c>
      <c r="R70" s="253">
        <v>2538134.58</v>
      </c>
      <c r="S70" s="74">
        <v>989940.56</v>
      </c>
      <c r="U70" s="74">
        <v>695.96</v>
      </c>
      <c r="W70" s="74">
        <v>1376643</v>
      </c>
      <c r="X70" s="74">
        <v>117500</v>
      </c>
      <c r="Y70" s="91">
        <v>1745212</v>
      </c>
      <c r="AB70" s="91">
        <v>582921.15</v>
      </c>
      <c r="AC70" s="91">
        <v>16505.93</v>
      </c>
      <c r="AF70" s="91">
        <v>1302</v>
      </c>
    </row>
    <row r="71" spans="1:32" x14ac:dyDescent="0.2">
      <c r="A71" s="253" t="s">
        <v>2662</v>
      </c>
      <c r="B71" s="90">
        <v>777257.03</v>
      </c>
      <c r="C71" s="90">
        <v>2353</v>
      </c>
      <c r="D71" s="90">
        <v>39886.46</v>
      </c>
      <c r="G71" s="253">
        <v>290090.40999999997</v>
      </c>
      <c r="H71" s="253">
        <v>465525.56</v>
      </c>
      <c r="K71" s="233">
        <v>4500</v>
      </c>
      <c r="L71" s="233">
        <v>30850</v>
      </c>
      <c r="N71" s="233">
        <v>1825.8</v>
      </c>
      <c r="Q71" s="253">
        <v>-684074.32</v>
      </c>
      <c r="R71" s="253">
        <v>1881601.57</v>
      </c>
      <c r="S71" s="74">
        <v>1280435.6200000001</v>
      </c>
      <c r="U71" s="74">
        <v>798.97</v>
      </c>
      <c r="W71" s="74">
        <v>851126</v>
      </c>
      <c r="X71" s="74">
        <v>438200</v>
      </c>
      <c r="Y71" s="91">
        <v>1309896</v>
      </c>
      <c r="AB71" s="91">
        <v>473076.52</v>
      </c>
      <c r="AC71" s="91">
        <v>138363.66</v>
      </c>
    </row>
    <row r="72" spans="1:32" x14ac:dyDescent="0.2">
      <c r="A72" s="253" t="s">
        <v>2663</v>
      </c>
      <c r="B72" s="90">
        <v>574227.73</v>
      </c>
      <c r="C72" s="90">
        <v>44485.25</v>
      </c>
      <c r="D72" s="90">
        <v>31990.75</v>
      </c>
      <c r="G72" s="253">
        <v>510205.72</v>
      </c>
      <c r="H72" s="253">
        <v>256903.57</v>
      </c>
      <c r="K72" s="233">
        <v>9520</v>
      </c>
      <c r="L72" s="233">
        <v>25492.42</v>
      </c>
      <c r="N72" s="233">
        <v>1288.02</v>
      </c>
      <c r="P72" s="253">
        <v>-1595274.18</v>
      </c>
      <c r="R72" s="253">
        <v>2618687.59</v>
      </c>
      <c r="S72" s="74">
        <v>1265315.3600000001</v>
      </c>
      <c r="U72" s="74">
        <v>842.08</v>
      </c>
      <c r="W72" s="74">
        <v>248797.5</v>
      </c>
      <c r="Y72" s="91">
        <v>647307.5</v>
      </c>
      <c r="AB72" s="91">
        <v>379067.47</v>
      </c>
      <c r="AC72" s="91">
        <v>100817.8</v>
      </c>
      <c r="AF72" s="91">
        <v>5168</v>
      </c>
    </row>
    <row r="73" spans="1:32" x14ac:dyDescent="0.2">
      <c r="A73" s="253" t="s">
        <v>2664</v>
      </c>
      <c r="B73" s="90">
        <v>426886.63</v>
      </c>
      <c r="C73" s="90">
        <v>113053.67</v>
      </c>
      <c r="D73" s="90">
        <v>40246.589999999997</v>
      </c>
      <c r="G73" s="253">
        <v>29172.720000000001</v>
      </c>
      <c r="H73" s="253">
        <v>188446.49</v>
      </c>
      <c r="K73" s="233">
        <v>3000</v>
      </c>
      <c r="L73" s="233">
        <v>33535.79</v>
      </c>
      <c r="N73" s="233">
        <v>1253.9100000000001</v>
      </c>
      <c r="Q73" s="253">
        <v>48036.44</v>
      </c>
      <c r="R73" s="253">
        <v>2255161.35</v>
      </c>
      <c r="S73" s="74">
        <v>896078.77</v>
      </c>
      <c r="T73" s="74">
        <v>77000</v>
      </c>
      <c r="U73" s="74">
        <v>467.03</v>
      </c>
      <c r="W73" s="74">
        <v>636442</v>
      </c>
      <c r="X73" s="74">
        <v>153000</v>
      </c>
      <c r="Y73" s="91">
        <v>783242</v>
      </c>
      <c r="AB73" s="91">
        <v>465763.96</v>
      </c>
      <c r="AC73" s="91">
        <v>33349.68</v>
      </c>
      <c r="AF73" s="91">
        <v>868.01</v>
      </c>
    </row>
    <row r="74" spans="1:32" x14ac:dyDescent="0.2">
      <c r="A74" s="253" t="s">
        <v>2665</v>
      </c>
      <c r="B74" s="90">
        <v>1249592.5900000001</v>
      </c>
      <c r="C74" s="90">
        <v>363729.98</v>
      </c>
      <c r="D74" s="90">
        <v>38015.58</v>
      </c>
      <c r="G74" s="253">
        <v>667060.75</v>
      </c>
      <c r="H74" s="253">
        <v>174544.34</v>
      </c>
      <c r="K74" s="233">
        <v>4900</v>
      </c>
      <c r="L74" s="233">
        <v>55710.76</v>
      </c>
      <c r="N74" s="233">
        <v>1537.34</v>
      </c>
      <c r="Q74" s="253">
        <v>-951819.8</v>
      </c>
      <c r="R74" s="253">
        <v>2065017.96</v>
      </c>
      <c r="S74" s="74">
        <v>1812771.25</v>
      </c>
      <c r="T74" s="74">
        <v>452475</v>
      </c>
      <c r="U74" s="74">
        <v>1331.32</v>
      </c>
      <c r="W74" s="74">
        <v>620225.19999999995</v>
      </c>
      <c r="X74" s="74">
        <v>272271.8</v>
      </c>
      <c r="Y74" s="91">
        <v>1101632</v>
      </c>
      <c r="AB74" s="91">
        <v>581204.74</v>
      </c>
      <c r="AC74" s="91">
        <v>57880.85</v>
      </c>
      <c r="AF74" s="91">
        <v>434.01</v>
      </c>
    </row>
    <row r="75" spans="1:32" x14ac:dyDescent="0.2">
      <c r="A75" s="253" t="s">
        <v>2666</v>
      </c>
      <c r="B75" s="90">
        <v>1172936.8500000001</v>
      </c>
      <c r="C75" s="90">
        <v>339547.89</v>
      </c>
      <c r="D75" s="90">
        <v>255531.89</v>
      </c>
      <c r="G75" s="253">
        <v>380455.25</v>
      </c>
      <c r="H75" s="253">
        <v>637185.30000000005</v>
      </c>
      <c r="K75" s="233">
        <v>6210</v>
      </c>
      <c r="L75" s="233">
        <v>58450</v>
      </c>
      <c r="N75" s="233">
        <v>2932</v>
      </c>
      <c r="Q75" s="253">
        <v>-247403.15</v>
      </c>
      <c r="R75" s="253">
        <v>2127187.88</v>
      </c>
      <c r="S75" s="74">
        <v>2208491.48</v>
      </c>
      <c r="T75" s="74">
        <v>61900</v>
      </c>
      <c r="U75" s="74">
        <v>2155.08</v>
      </c>
      <c r="W75" s="74">
        <v>139304</v>
      </c>
      <c r="X75" s="74">
        <v>133200</v>
      </c>
      <c r="Y75" s="91">
        <v>802934</v>
      </c>
      <c r="AB75" s="91">
        <v>592537.69999999995</v>
      </c>
      <c r="AC75" s="91">
        <v>162786.41</v>
      </c>
    </row>
    <row r="76" spans="1:32" x14ac:dyDescent="0.2">
      <c r="A76" s="253" t="s">
        <v>2800</v>
      </c>
      <c r="B76" s="90">
        <v>1711946.03</v>
      </c>
      <c r="C76" s="90">
        <v>127943.35</v>
      </c>
      <c r="D76" s="90">
        <v>89636.26</v>
      </c>
      <c r="G76" s="253">
        <v>836489.32</v>
      </c>
      <c r="H76" s="253">
        <v>761872.12</v>
      </c>
      <c r="K76" s="233">
        <v>3999</v>
      </c>
      <c r="L76" s="233">
        <v>45177.15</v>
      </c>
      <c r="N76" s="233">
        <v>0</v>
      </c>
      <c r="Q76" s="253">
        <v>328085.96999999997</v>
      </c>
      <c r="R76" s="253">
        <v>3692657.78</v>
      </c>
      <c r="S76" s="74">
        <v>1487144.42</v>
      </c>
      <c r="T76" s="74">
        <v>383630</v>
      </c>
      <c r="U76" s="74">
        <v>1831.43</v>
      </c>
      <c r="W76" s="74">
        <v>987619.5</v>
      </c>
      <c r="X76" s="74">
        <v>99500</v>
      </c>
      <c r="Y76" s="91">
        <v>1365199.5</v>
      </c>
      <c r="AB76" s="91">
        <v>487382.67</v>
      </c>
      <c r="AC76" s="91">
        <v>198115.15</v>
      </c>
      <c r="AF76" s="91">
        <v>1302</v>
      </c>
    </row>
    <row r="77" spans="1:32" x14ac:dyDescent="0.2">
      <c r="A77" s="253" t="s">
        <v>2667</v>
      </c>
      <c r="B77" s="90">
        <v>86460.82</v>
      </c>
      <c r="C77" s="90">
        <v>48460.5</v>
      </c>
      <c r="D77" s="90">
        <v>147597.16</v>
      </c>
      <c r="G77" s="253">
        <v>2649004.12</v>
      </c>
      <c r="H77" s="253">
        <v>71209.62</v>
      </c>
      <c r="K77" s="233">
        <v>18188</v>
      </c>
      <c r="L77" s="233">
        <v>23239.119999999999</v>
      </c>
      <c r="M77" s="233">
        <v>18000</v>
      </c>
      <c r="Q77" s="253">
        <v>-62690.95</v>
      </c>
      <c r="R77" s="253">
        <v>2241713.0099999998</v>
      </c>
      <c r="S77" s="74">
        <v>801843.01</v>
      </c>
      <c r="W77" s="74">
        <v>566940</v>
      </c>
      <c r="X77" s="74">
        <v>19100</v>
      </c>
      <c r="Y77" s="91">
        <v>955500</v>
      </c>
      <c r="AB77" s="91">
        <v>250301.53</v>
      </c>
      <c r="AC77" s="91">
        <v>166751.26999999999</v>
      </c>
    </row>
    <row r="78" spans="1:32" x14ac:dyDescent="0.2">
      <c r="A78" s="253" t="s">
        <v>2668</v>
      </c>
      <c r="B78" s="90">
        <v>411782.86</v>
      </c>
      <c r="C78" s="90">
        <v>71042</v>
      </c>
      <c r="D78" s="90">
        <v>54301.94</v>
      </c>
      <c r="G78" s="253">
        <v>703042.16</v>
      </c>
      <c r="H78" s="253">
        <v>376626.22</v>
      </c>
      <c r="K78" s="233">
        <v>0</v>
      </c>
      <c r="L78" s="233">
        <v>87444</v>
      </c>
      <c r="M78" s="233">
        <v>21200</v>
      </c>
      <c r="N78" s="233">
        <v>31540.58</v>
      </c>
      <c r="Q78" s="253">
        <v>-432777.03</v>
      </c>
      <c r="R78" s="253">
        <v>1881918.88</v>
      </c>
      <c r="S78" s="74">
        <v>1443731.09</v>
      </c>
      <c r="W78" s="74">
        <v>864625</v>
      </c>
      <c r="X78" s="74">
        <v>15000</v>
      </c>
      <c r="Y78" s="91">
        <v>1322487.5</v>
      </c>
      <c r="AB78" s="91">
        <v>644190.74</v>
      </c>
      <c r="AC78" s="91">
        <v>186925.6</v>
      </c>
      <c r="AF78" s="91">
        <v>104340</v>
      </c>
    </row>
    <row r="79" spans="1:32" x14ac:dyDescent="0.2">
      <c r="A79" s="253" t="s">
        <v>2669</v>
      </c>
      <c r="B79" s="90">
        <v>436435.46</v>
      </c>
      <c r="C79" s="90">
        <v>23404</v>
      </c>
      <c r="D79" s="90">
        <v>121412.99</v>
      </c>
      <c r="G79" s="253">
        <v>684159.96</v>
      </c>
      <c r="H79" s="253">
        <v>1148345.97</v>
      </c>
      <c r="K79" s="233">
        <v>4360</v>
      </c>
      <c r="L79" s="233">
        <v>86100</v>
      </c>
      <c r="M79" s="233">
        <v>51300</v>
      </c>
      <c r="O79" s="253">
        <v>5000</v>
      </c>
      <c r="Q79" s="253">
        <v>13950</v>
      </c>
      <c r="R79" s="253">
        <v>1941230.36</v>
      </c>
      <c r="S79" s="74">
        <v>1074630.44</v>
      </c>
      <c r="T79" s="74">
        <v>105815</v>
      </c>
      <c r="U79" s="74">
        <v>438.4</v>
      </c>
      <c r="W79" s="74">
        <v>781770</v>
      </c>
      <c r="X79" s="74">
        <v>125000</v>
      </c>
      <c r="Y79" s="91">
        <v>1273120</v>
      </c>
      <c r="Z79" s="91">
        <v>480</v>
      </c>
      <c r="AB79" s="91">
        <v>346295.51</v>
      </c>
      <c r="AC79" s="91">
        <v>109803.46</v>
      </c>
      <c r="AF79" s="91">
        <v>50825</v>
      </c>
    </row>
    <row r="80" spans="1:32" x14ac:dyDescent="0.2">
      <c r="A80" s="253" t="s">
        <v>2670</v>
      </c>
      <c r="B80" s="90">
        <v>938254.64</v>
      </c>
      <c r="C80" s="90">
        <v>22054.5</v>
      </c>
      <c r="D80" s="90">
        <v>104725.19</v>
      </c>
      <c r="G80" s="253">
        <v>319789.76</v>
      </c>
      <c r="H80" s="253">
        <v>21382.17</v>
      </c>
      <c r="K80" s="233">
        <v>8677.7900000000009</v>
      </c>
      <c r="L80" s="233">
        <v>42164.93</v>
      </c>
      <c r="O80" s="253">
        <v>5000</v>
      </c>
      <c r="R80" s="253">
        <v>1940061.77</v>
      </c>
      <c r="S80" s="74">
        <v>1808366.03</v>
      </c>
      <c r="T80" s="74">
        <v>90550</v>
      </c>
      <c r="U80" s="74">
        <v>929.49</v>
      </c>
      <c r="W80" s="74">
        <v>1191456</v>
      </c>
      <c r="X80" s="74">
        <v>20900</v>
      </c>
      <c r="Y80" s="91">
        <v>1689743</v>
      </c>
      <c r="AB80" s="91">
        <v>486290.89</v>
      </c>
      <c r="AC80" s="91">
        <v>98588.51</v>
      </c>
    </row>
    <row r="81" spans="1:32" x14ac:dyDescent="0.2">
      <c r="A81" s="253" t="s">
        <v>2671</v>
      </c>
      <c r="B81" s="90">
        <v>793106.38</v>
      </c>
      <c r="C81" s="90">
        <v>24048.38</v>
      </c>
      <c r="D81" s="90">
        <v>34495.53</v>
      </c>
      <c r="G81" s="253">
        <v>251002</v>
      </c>
      <c r="H81" s="253">
        <v>330020.14</v>
      </c>
      <c r="K81" s="233">
        <v>0</v>
      </c>
      <c r="L81" s="233">
        <v>82529.7</v>
      </c>
      <c r="N81" s="233">
        <v>975.6</v>
      </c>
      <c r="Q81" s="253">
        <v>761687.4</v>
      </c>
      <c r="R81" s="253">
        <v>2076384.94</v>
      </c>
      <c r="S81" s="74">
        <v>1599287.19</v>
      </c>
      <c r="T81" s="74">
        <v>185000</v>
      </c>
      <c r="U81" s="74">
        <v>491.63</v>
      </c>
      <c r="W81" s="74">
        <v>657772.5</v>
      </c>
      <c r="Y81" s="91">
        <v>974522.5</v>
      </c>
      <c r="AB81" s="91">
        <v>460468.36</v>
      </c>
      <c r="AC81" s="91">
        <v>102128.31</v>
      </c>
      <c r="AD81" s="91">
        <v>7184</v>
      </c>
    </row>
    <row r="82" spans="1:32" x14ac:dyDescent="0.2">
      <c r="A82" s="253" t="s">
        <v>2672</v>
      </c>
      <c r="B82" s="90">
        <v>432130.73</v>
      </c>
      <c r="C82" s="90">
        <v>0</v>
      </c>
      <c r="D82" s="90">
        <v>419453.73</v>
      </c>
      <c r="G82" s="253">
        <v>-33964.78</v>
      </c>
      <c r="H82" s="253">
        <v>218473.43</v>
      </c>
      <c r="K82" s="233">
        <v>160166.5</v>
      </c>
      <c r="L82" s="233">
        <v>97554.27</v>
      </c>
      <c r="M82" s="233">
        <v>70000</v>
      </c>
      <c r="O82" s="253">
        <v>10000</v>
      </c>
      <c r="Q82" s="253">
        <v>64000</v>
      </c>
      <c r="R82" s="253">
        <v>1879892.65</v>
      </c>
      <c r="S82" s="74">
        <v>1069247.67</v>
      </c>
      <c r="U82" s="74">
        <v>786.74</v>
      </c>
      <c r="W82" s="74">
        <v>492576</v>
      </c>
      <c r="Y82" s="91">
        <v>812196</v>
      </c>
      <c r="Z82" s="91">
        <v>1620</v>
      </c>
      <c r="AB82" s="91">
        <v>527718.23</v>
      </c>
      <c r="AC82" s="91">
        <v>143919.89000000001</v>
      </c>
    </row>
    <row r="83" spans="1:32" x14ac:dyDescent="0.2">
      <c r="A83" s="253" t="s">
        <v>2673</v>
      </c>
      <c r="B83" s="90">
        <v>608163.51</v>
      </c>
      <c r="C83" s="90">
        <v>54604.3</v>
      </c>
      <c r="D83" s="90">
        <v>35791.06</v>
      </c>
      <c r="G83" s="253">
        <v>273343.90000000002</v>
      </c>
      <c r="H83" s="253">
        <v>227518.2</v>
      </c>
      <c r="K83" s="233">
        <v>2000</v>
      </c>
      <c r="L83" s="233">
        <v>34453.5</v>
      </c>
      <c r="M83" s="233">
        <v>67120</v>
      </c>
      <c r="N83" s="233">
        <v>29.5</v>
      </c>
      <c r="Q83" s="253">
        <v>112635.28</v>
      </c>
      <c r="R83" s="253">
        <v>1840507.51</v>
      </c>
      <c r="S83" s="74">
        <v>1010820.31</v>
      </c>
      <c r="U83" s="74">
        <v>682.62</v>
      </c>
      <c r="W83" s="74">
        <v>1240232</v>
      </c>
      <c r="Y83" s="91">
        <v>1541272</v>
      </c>
      <c r="AB83" s="91">
        <v>314139.82</v>
      </c>
      <c r="AC83" s="91">
        <v>59088.19</v>
      </c>
      <c r="AF83" s="91">
        <v>44500</v>
      </c>
    </row>
    <row r="84" spans="1:32" x14ac:dyDescent="0.2">
      <c r="A84" s="253" t="s">
        <v>2674</v>
      </c>
      <c r="B84" s="90">
        <v>381958.95</v>
      </c>
      <c r="C84" s="90">
        <v>20946</v>
      </c>
      <c r="D84" s="90">
        <v>88849.49</v>
      </c>
      <c r="G84" s="253">
        <v>705989.39</v>
      </c>
      <c r="H84" s="253">
        <v>77400.23</v>
      </c>
      <c r="K84" s="233">
        <v>48055</v>
      </c>
      <c r="L84" s="233">
        <v>30064.84</v>
      </c>
      <c r="M84" s="233">
        <v>5000</v>
      </c>
      <c r="N84" s="233">
        <v>67686.92</v>
      </c>
      <c r="Q84" s="253">
        <v>-28550.27</v>
      </c>
      <c r="R84" s="253">
        <v>2651073.88</v>
      </c>
      <c r="S84" s="74">
        <v>976249.13</v>
      </c>
      <c r="T84" s="74">
        <v>133300</v>
      </c>
      <c r="U84" s="74">
        <v>271.74</v>
      </c>
      <c r="W84" s="74">
        <v>495811</v>
      </c>
      <c r="Y84" s="91">
        <v>783491</v>
      </c>
      <c r="AB84" s="91">
        <v>271515.5</v>
      </c>
      <c r="AC84" s="91">
        <v>41578.75</v>
      </c>
    </row>
    <row r="85" spans="1:32" x14ac:dyDescent="0.2">
      <c r="A85" s="253" t="s">
        <v>2785</v>
      </c>
      <c r="B85" s="90">
        <v>539570.18000000005</v>
      </c>
      <c r="C85" s="90">
        <v>26237</v>
      </c>
      <c r="D85" s="90">
        <v>17333.75</v>
      </c>
      <c r="G85" s="253">
        <v>407650.55</v>
      </c>
      <c r="H85" s="253">
        <v>172625.13</v>
      </c>
      <c r="K85" s="233">
        <v>4983.6000000000004</v>
      </c>
      <c r="L85" s="233">
        <v>30778.54</v>
      </c>
      <c r="M85" s="233">
        <v>42500</v>
      </c>
      <c r="O85" s="253">
        <v>15000</v>
      </c>
      <c r="R85" s="253">
        <v>3200752.69</v>
      </c>
      <c r="S85" s="74">
        <v>1188790.1000000001</v>
      </c>
      <c r="T85" s="74">
        <v>91300</v>
      </c>
      <c r="U85" s="74">
        <v>412.87</v>
      </c>
      <c r="W85" s="74">
        <v>486256</v>
      </c>
      <c r="Y85" s="91">
        <v>835906</v>
      </c>
      <c r="AB85" s="91">
        <v>390271.44</v>
      </c>
      <c r="AC85" s="91">
        <v>169428.21</v>
      </c>
    </row>
    <row r="86" spans="1:32" x14ac:dyDescent="0.2">
      <c r="A86" s="253" t="s">
        <v>2675</v>
      </c>
      <c r="B86" s="90">
        <v>831525.04</v>
      </c>
      <c r="C86" s="90">
        <v>21774.75</v>
      </c>
      <c r="D86" s="90">
        <v>64901.919999999998</v>
      </c>
      <c r="G86" s="253">
        <v>174803.48</v>
      </c>
      <c r="H86" s="253">
        <v>942000.74</v>
      </c>
      <c r="K86" s="233">
        <v>1440</v>
      </c>
      <c r="L86" s="233">
        <v>55383.25</v>
      </c>
      <c r="N86" s="233">
        <v>568.41</v>
      </c>
      <c r="O86" s="253">
        <v>234717</v>
      </c>
      <c r="Q86" s="253">
        <v>-56603.58</v>
      </c>
      <c r="R86" s="253">
        <v>1975689.39</v>
      </c>
      <c r="S86" s="74">
        <v>928290.43</v>
      </c>
      <c r="T86" s="74">
        <v>143690</v>
      </c>
      <c r="U86" s="74">
        <v>1749.21</v>
      </c>
      <c r="W86" s="74">
        <v>858765</v>
      </c>
      <c r="Y86" s="91">
        <v>1362885</v>
      </c>
      <c r="AB86" s="91">
        <v>564016.72</v>
      </c>
      <c r="AC86" s="91">
        <v>253756.29</v>
      </c>
    </row>
    <row r="87" spans="1:32" x14ac:dyDescent="0.2">
      <c r="A87" s="253" t="s">
        <v>2676</v>
      </c>
      <c r="B87" s="90">
        <v>2131211.84</v>
      </c>
      <c r="C87" s="90">
        <v>39616.699999999997</v>
      </c>
      <c r="D87" s="90">
        <v>97444.86</v>
      </c>
      <c r="G87" s="253">
        <v>1696320.89</v>
      </c>
      <c r="H87" s="253">
        <v>754747.62</v>
      </c>
      <c r="K87" s="233">
        <v>1000</v>
      </c>
      <c r="L87" s="233">
        <v>80546.759999999995</v>
      </c>
      <c r="N87" s="233">
        <v>378693.74</v>
      </c>
      <c r="O87" s="253">
        <v>4230</v>
      </c>
      <c r="Q87" s="253">
        <v>1290058.43</v>
      </c>
      <c r="R87" s="253">
        <v>3812204.74</v>
      </c>
      <c r="S87" s="74">
        <v>1646923.7</v>
      </c>
      <c r="T87" s="74">
        <v>120700</v>
      </c>
      <c r="U87" s="74">
        <v>3434.75</v>
      </c>
      <c r="W87" s="74">
        <v>737912.5</v>
      </c>
      <c r="X87" s="74">
        <v>88000</v>
      </c>
      <c r="Y87" s="91">
        <v>1396642.5</v>
      </c>
      <c r="AB87" s="91">
        <v>876971.49</v>
      </c>
      <c r="AC87" s="91">
        <v>339404.84</v>
      </c>
    </row>
    <row r="88" spans="1:32" x14ac:dyDescent="0.2">
      <c r="A88" s="253" t="s">
        <v>2677</v>
      </c>
      <c r="B88" s="90">
        <v>1242018.55</v>
      </c>
      <c r="C88" s="90">
        <v>17537</v>
      </c>
      <c r="D88" s="90">
        <v>19572.7</v>
      </c>
      <c r="G88" s="253">
        <v>1699106.51</v>
      </c>
      <c r="H88" s="253">
        <v>653836.57999999996</v>
      </c>
      <c r="K88" s="233">
        <v>5597</v>
      </c>
      <c r="L88" s="233">
        <v>144121.63</v>
      </c>
      <c r="N88" s="233">
        <v>17049.97</v>
      </c>
      <c r="O88" s="253">
        <v>10940</v>
      </c>
      <c r="Q88" s="253">
        <v>472685.76</v>
      </c>
      <c r="R88" s="253">
        <v>3564237.85</v>
      </c>
      <c r="S88" s="74">
        <v>1502601.3</v>
      </c>
      <c r="T88" s="74">
        <v>84172</v>
      </c>
      <c r="U88" s="74">
        <v>2000.81</v>
      </c>
      <c r="W88" s="74">
        <v>753893.8</v>
      </c>
      <c r="X88" s="74">
        <v>19500</v>
      </c>
      <c r="Y88" s="91">
        <v>1520523.8</v>
      </c>
      <c r="AB88" s="91">
        <v>731870.22</v>
      </c>
      <c r="AC88" s="91">
        <v>202750.7</v>
      </c>
    </row>
    <row r="89" spans="1:32" x14ac:dyDescent="0.2">
      <c r="A89" s="253" t="s">
        <v>2678</v>
      </c>
      <c r="B89" s="90">
        <v>1535235.13</v>
      </c>
      <c r="C89" s="90">
        <v>53307.45</v>
      </c>
      <c r="D89" s="90">
        <v>79682.58</v>
      </c>
      <c r="G89" s="253">
        <v>1017129.56</v>
      </c>
      <c r="H89" s="253">
        <v>426288.65</v>
      </c>
      <c r="K89" s="233">
        <v>2100</v>
      </c>
      <c r="L89" s="233">
        <v>67337.009999999995</v>
      </c>
      <c r="N89" s="233">
        <v>483.72</v>
      </c>
      <c r="O89" s="253">
        <v>352953.77</v>
      </c>
      <c r="Q89" s="253">
        <v>354800.5</v>
      </c>
      <c r="R89" s="253">
        <v>2080906</v>
      </c>
      <c r="S89" s="74">
        <v>1162913.01</v>
      </c>
      <c r="T89" s="74">
        <v>113483.32</v>
      </c>
      <c r="U89" s="74">
        <v>2118.1799999999998</v>
      </c>
      <c r="W89" s="74">
        <v>1350778.1</v>
      </c>
      <c r="X89" s="74">
        <v>39900</v>
      </c>
      <c r="Y89" s="91">
        <v>1821608.1</v>
      </c>
      <c r="Z89" s="91">
        <v>3500</v>
      </c>
      <c r="AB89" s="91">
        <v>620854.22</v>
      </c>
      <c r="AC89" s="91">
        <v>192852.64</v>
      </c>
    </row>
    <row r="90" spans="1:32" x14ac:dyDescent="0.2">
      <c r="A90" s="253" t="s">
        <v>2679</v>
      </c>
      <c r="B90" s="90">
        <v>845977.76</v>
      </c>
      <c r="C90" s="90">
        <v>15849.25</v>
      </c>
      <c r="D90" s="90">
        <v>160476.79</v>
      </c>
      <c r="G90" s="253">
        <v>1008572.63</v>
      </c>
      <c r="H90" s="253">
        <v>315990.37</v>
      </c>
      <c r="K90" s="233">
        <v>1590</v>
      </c>
      <c r="L90" s="233">
        <v>45496.92</v>
      </c>
      <c r="N90" s="233">
        <v>24.7</v>
      </c>
      <c r="O90" s="253">
        <v>1983</v>
      </c>
      <c r="Q90" s="253">
        <v>-54645.36</v>
      </c>
      <c r="R90" s="253">
        <v>2304026.96</v>
      </c>
      <c r="S90" s="74">
        <v>1102883.3799999999</v>
      </c>
      <c r="U90" s="74">
        <v>1454.69</v>
      </c>
      <c r="W90" s="74">
        <v>278921.3</v>
      </c>
      <c r="X90" s="74">
        <v>1528</v>
      </c>
      <c r="Y90" s="91">
        <v>687569.3</v>
      </c>
      <c r="AB90" s="91">
        <v>332206.44</v>
      </c>
      <c r="AC90" s="91">
        <v>152980.66</v>
      </c>
    </row>
    <row r="91" spans="1:32" x14ac:dyDescent="0.2">
      <c r="A91" s="253" t="s">
        <v>2680</v>
      </c>
      <c r="B91" s="90">
        <v>1295371.5900000001</v>
      </c>
      <c r="C91" s="90">
        <v>67921.25</v>
      </c>
      <c r="D91" s="90">
        <v>105340.75</v>
      </c>
      <c r="G91" s="253">
        <v>659887.21</v>
      </c>
      <c r="H91" s="253">
        <v>898704.01</v>
      </c>
      <c r="K91" s="233">
        <v>0</v>
      </c>
      <c r="L91" s="233">
        <v>72588.100000000006</v>
      </c>
      <c r="N91" s="233">
        <v>262827.46999999997</v>
      </c>
      <c r="O91" s="253">
        <v>4836</v>
      </c>
      <c r="Q91" s="253">
        <v>338860.75</v>
      </c>
      <c r="R91" s="253">
        <v>2345661.54</v>
      </c>
      <c r="S91" s="74">
        <v>1738802.17</v>
      </c>
      <c r="T91" s="74">
        <v>56674</v>
      </c>
      <c r="U91" s="74">
        <v>1934.29</v>
      </c>
      <c r="W91" s="74">
        <v>957488</v>
      </c>
      <c r="X91" s="74">
        <v>29386.5</v>
      </c>
      <c r="Y91" s="91">
        <v>1551084.5</v>
      </c>
      <c r="Z91" s="91">
        <v>1380</v>
      </c>
      <c r="AB91" s="91">
        <v>925542.44</v>
      </c>
      <c r="AC91" s="91">
        <v>205934.84</v>
      </c>
    </row>
    <row r="92" spans="1:32" x14ac:dyDescent="0.2">
      <c r="A92" s="253" t="s">
        <v>2681</v>
      </c>
      <c r="B92" s="90">
        <v>499144.06</v>
      </c>
      <c r="C92" s="90">
        <v>19881.5</v>
      </c>
      <c r="D92" s="90">
        <v>62346.81</v>
      </c>
      <c r="G92" s="253">
        <v>736930.92</v>
      </c>
      <c r="H92" s="253">
        <v>269968.78999999998</v>
      </c>
      <c r="K92" s="233">
        <v>4000</v>
      </c>
      <c r="L92" s="233">
        <v>51794.03</v>
      </c>
      <c r="N92" s="233">
        <v>140056.12</v>
      </c>
      <c r="O92" s="253">
        <v>4005</v>
      </c>
      <c r="Q92" s="253">
        <v>67462.77</v>
      </c>
      <c r="R92" s="253">
        <v>4378498.51</v>
      </c>
      <c r="S92" s="74">
        <v>1086149.6100000001</v>
      </c>
      <c r="U92" s="74">
        <v>971.99</v>
      </c>
      <c r="W92" s="74">
        <v>1123344</v>
      </c>
      <c r="X92" s="74">
        <v>3528.25</v>
      </c>
      <c r="Y92" s="91">
        <v>1575292.25</v>
      </c>
      <c r="AB92" s="91">
        <v>454651.31</v>
      </c>
      <c r="AC92" s="91">
        <v>190368.85</v>
      </c>
    </row>
    <row r="93" spans="1:32" x14ac:dyDescent="0.2">
      <c r="A93" s="253" t="s">
        <v>2682</v>
      </c>
      <c r="B93" s="90">
        <v>691247.36</v>
      </c>
      <c r="C93" s="90">
        <v>32001</v>
      </c>
      <c r="D93" s="90">
        <v>52987.79</v>
      </c>
      <c r="G93" s="253">
        <v>1065524.42</v>
      </c>
      <c r="H93" s="253">
        <v>437585.84</v>
      </c>
      <c r="K93" s="233">
        <v>10213</v>
      </c>
      <c r="L93" s="233">
        <v>71352.149999999994</v>
      </c>
      <c r="N93" s="233">
        <v>0</v>
      </c>
      <c r="O93" s="253">
        <v>2685</v>
      </c>
      <c r="Q93" s="253">
        <v>-231007.89</v>
      </c>
      <c r="S93" s="74">
        <v>1121181.83</v>
      </c>
      <c r="T93" s="74">
        <v>36600</v>
      </c>
      <c r="U93" s="74">
        <v>1126.73</v>
      </c>
      <c r="W93" s="74">
        <v>1378004.4</v>
      </c>
      <c r="X93" s="74">
        <v>29778</v>
      </c>
      <c r="Y93" s="91">
        <v>1933832.4</v>
      </c>
      <c r="AB93" s="91">
        <v>470735.05</v>
      </c>
      <c r="AC93" s="91">
        <v>193730.66</v>
      </c>
    </row>
    <row r="94" spans="1:32" x14ac:dyDescent="0.2">
      <c r="A94" s="253" t="s">
        <v>2683</v>
      </c>
      <c r="B94" s="90">
        <v>363118.75</v>
      </c>
      <c r="C94" s="90">
        <v>27006</v>
      </c>
      <c r="D94" s="90">
        <v>90446.76</v>
      </c>
      <c r="G94" s="253">
        <v>858602.91</v>
      </c>
      <c r="H94" s="253">
        <v>607200.89</v>
      </c>
      <c r="K94" s="233">
        <v>3000</v>
      </c>
      <c r="L94" s="233">
        <v>79294.509999999995</v>
      </c>
      <c r="N94" s="233">
        <v>32768.04</v>
      </c>
      <c r="O94" s="253">
        <v>105122</v>
      </c>
      <c r="Q94" s="253">
        <v>89744.66</v>
      </c>
      <c r="R94" s="253">
        <v>2028099.35</v>
      </c>
      <c r="S94" s="74">
        <v>1144258.77</v>
      </c>
      <c r="U94" s="74">
        <v>802.99</v>
      </c>
      <c r="W94" s="74">
        <v>1125638.5</v>
      </c>
      <c r="X94" s="74">
        <v>62062</v>
      </c>
      <c r="Y94" s="91">
        <v>1646860.5</v>
      </c>
      <c r="AB94" s="91">
        <v>470783.56</v>
      </c>
      <c r="AC94" s="91">
        <v>161807.42000000001</v>
      </c>
    </row>
    <row r="95" spans="1:32" x14ac:dyDescent="0.2">
      <c r="A95" s="253" t="s">
        <v>2684</v>
      </c>
      <c r="B95" s="90">
        <v>645985.93999999994</v>
      </c>
      <c r="C95" s="90">
        <v>20779.5</v>
      </c>
      <c r="D95" s="90">
        <v>84395.09</v>
      </c>
      <c r="G95" s="253">
        <v>1799397.3</v>
      </c>
      <c r="H95" s="253">
        <v>175042.73</v>
      </c>
      <c r="K95" s="233">
        <v>3130</v>
      </c>
      <c r="L95" s="233">
        <v>83750.37</v>
      </c>
      <c r="M95" s="233">
        <v>79524</v>
      </c>
      <c r="N95" s="233">
        <v>20.56</v>
      </c>
      <c r="O95" s="253">
        <v>165647</v>
      </c>
      <c r="Q95" s="253">
        <v>-486400.37</v>
      </c>
      <c r="R95" s="253">
        <v>4808766.24</v>
      </c>
      <c r="S95" s="74">
        <v>1634354.57</v>
      </c>
      <c r="T95" s="74">
        <v>101900</v>
      </c>
      <c r="U95" s="74">
        <v>819.44</v>
      </c>
      <c r="W95" s="74">
        <v>852202.5</v>
      </c>
      <c r="X95" s="74">
        <v>9946</v>
      </c>
      <c r="Y95" s="91">
        <v>1473938.5</v>
      </c>
      <c r="AB95" s="91">
        <v>761490.72</v>
      </c>
      <c r="AC95" s="91">
        <v>282635.51</v>
      </c>
    </row>
    <row r="96" spans="1:32" x14ac:dyDescent="0.2">
      <c r="A96" s="253" t="s">
        <v>2685</v>
      </c>
      <c r="B96" s="90">
        <v>650770.11</v>
      </c>
      <c r="C96" s="90">
        <v>23107.75</v>
      </c>
      <c r="D96" s="90">
        <v>46787.32</v>
      </c>
      <c r="G96" s="253">
        <v>999678.34</v>
      </c>
      <c r="H96" s="253">
        <v>415002</v>
      </c>
      <c r="K96" s="233">
        <v>5390</v>
      </c>
      <c r="L96" s="233">
        <v>58959.86</v>
      </c>
      <c r="N96" s="233">
        <v>9064.02</v>
      </c>
      <c r="O96" s="253">
        <v>137933</v>
      </c>
      <c r="Q96" s="253">
        <v>89715.19</v>
      </c>
      <c r="R96" s="253">
        <v>2574871.5499999998</v>
      </c>
      <c r="S96" s="74">
        <v>1095106.01</v>
      </c>
      <c r="T96" s="74">
        <v>48718</v>
      </c>
      <c r="U96" s="74">
        <v>664.91</v>
      </c>
      <c r="W96" s="74">
        <v>1183224.1000000001</v>
      </c>
      <c r="X96" s="74">
        <v>67578</v>
      </c>
      <c r="Y96" s="91">
        <v>1600172.1</v>
      </c>
      <c r="AB96" s="91">
        <v>338813.23</v>
      </c>
      <c r="AC96" s="91">
        <v>172748.59</v>
      </c>
    </row>
    <row r="97" spans="1:32" x14ac:dyDescent="0.2">
      <c r="A97" s="253" t="s">
        <v>2686</v>
      </c>
      <c r="B97" s="90">
        <v>422939.3</v>
      </c>
      <c r="C97" s="90">
        <v>7690.8</v>
      </c>
      <c r="D97" s="90">
        <v>86147.6</v>
      </c>
      <c r="G97" s="253">
        <v>1124739.31</v>
      </c>
      <c r="H97" s="253">
        <v>291359.31</v>
      </c>
      <c r="L97" s="233">
        <v>34769.599999999999</v>
      </c>
      <c r="N97" s="233">
        <v>59770</v>
      </c>
      <c r="Q97" s="253">
        <v>205885.42</v>
      </c>
      <c r="R97" s="253">
        <v>2326634.9900000002</v>
      </c>
      <c r="S97" s="74">
        <v>721669.91</v>
      </c>
      <c r="U97" s="74">
        <v>829.08</v>
      </c>
      <c r="W97" s="74">
        <v>1127474.3999999999</v>
      </c>
      <c r="X97" s="74">
        <v>51600</v>
      </c>
      <c r="Y97" s="91">
        <v>1421894.4</v>
      </c>
      <c r="AB97" s="91">
        <v>370427.84</v>
      </c>
      <c r="AC97" s="91">
        <v>137578.25</v>
      </c>
      <c r="AF97" s="91">
        <v>680</v>
      </c>
    </row>
    <row r="98" spans="1:32" x14ac:dyDescent="0.2">
      <c r="A98" s="253" t="s">
        <v>2687</v>
      </c>
      <c r="B98" s="90">
        <v>655072.36</v>
      </c>
      <c r="C98" s="90">
        <v>126794.3</v>
      </c>
      <c r="D98" s="90">
        <v>62403.59</v>
      </c>
      <c r="G98" s="253">
        <v>1138841.6599999999</v>
      </c>
      <c r="H98" s="253">
        <v>552927.86</v>
      </c>
      <c r="K98" s="233">
        <v>13530</v>
      </c>
      <c r="L98" s="233">
        <v>65836.479999999996</v>
      </c>
      <c r="N98" s="233">
        <v>193.29</v>
      </c>
      <c r="O98" s="253">
        <v>2136</v>
      </c>
      <c r="Q98" s="253">
        <v>294458.46999999997</v>
      </c>
      <c r="R98" s="253">
        <v>2310530.36</v>
      </c>
      <c r="S98" s="74">
        <v>1491485.46</v>
      </c>
      <c r="T98" s="74">
        <v>222200</v>
      </c>
      <c r="U98" s="74">
        <v>990.14</v>
      </c>
      <c r="W98" s="74">
        <v>853729.81</v>
      </c>
      <c r="X98" s="74">
        <v>91083.25</v>
      </c>
      <c r="Y98" s="91">
        <v>1493509.81</v>
      </c>
      <c r="AB98" s="91">
        <v>484710.51</v>
      </c>
      <c r="AC98" s="91">
        <v>176963.3</v>
      </c>
    </row>
    <row r="99" spans="1:32" x14ac:dyDescent="0.2">
      <c r="A99" s="253" t="s">
        <v>2786</v>
      </c>
      <c r="B99" s="90">
        <v>503293.31</v>
      </c>
      <c r="C99" s="90">
        <v>30865.5</v>
      </c>
      <c r="D99" s="90">
        <v>58101.91</v>
      </c>
      <c r="G99" s="253">
        <v>1106699.83</v>
      </c>
      <c r="H99" s="253">
        <v>181566.5</v>
      </c>
      <c r="K99" s="233">
        <v>1120</v>
      </c>
      <c r="L99" s="233">
        <v>87272.25</v>
      </c>
      <c r="N99" s="233">
        <v>64377.43</v>
      </c>
      <c r="O99" s="253">
        <v>166847</v>
      </c>
      <c r="Q99" s="253">
        <v>-100622.95</v>
      </c>
      <c r="R99" s="253">
        <v>2166873.39</v>
      </c>
      <c r="S99" s="74">
        <v>856208.98</v>
      </c>
      <c r="T99" s="74">
        <v>50800</v>
      </c>
      <c r="U99" s="74">
        <v>550.17999999999995</v>
      </c>
      <c r="W99" s="74">
        <v>446711.64</v>
      </c>
      <c r="X99" s="74">
        <v>15000</v>
      </c>
      <c r="Y99" s="91">
        <v>877081.64</v>
      </c>
      <c r="AB99" s="91">
        <v>382381.22</v>
      </c>
      <c r="AC99" s="91">
        <v>155276.01999999999</v>
      </c>
    </row>
    <row r="100" spans="1:32" x14ac:dyDescent="0.2">
      <c r="A100" s="253" t="s">
        <v>2688</v>
      </c>
      <c r="B100" s="90">
        <v>338013.85</v>
      </c>
      <c r="C100" s="90">
        <v>12437.5</v>
      </c>
      <c r="D100" s="90">
        <v>158272.07999999999</v>
      </c>
      <c r="G100" s="253">
        <v>1089067.19</v>
      </c>
      <c r="H100" s="253">
        <v>142431.93</v>
      </c>
      <c r="K100" s="233">
        <v>0</v>
      </c>
      <c r="L100" s="233">
        <v>36400</v>
      </c>
      <c r="Q100" s="253">
        <v>61575.51</v>
      </c>
      <c r="R100" s="253">
        <v>1774553.91</v>
      </c>
      <c r="S100" s="74">
        <v>698744.86</v>
      </c>
      <c r="U100" s="74">
        <v>835.44</v>
      </c>
      <c r="W100" s="74">
        <v>547237.69999999995</v>
      </c>
      <c r="X100" s="74">
        <v>51000</v>
      </c>
      <c r="Y100" s="91">
        <v>785027.7</v>
      </c>
      <c r="Z100" s="91">
        <v>8470</v>
      </c>
      <c r="AB100" s="91">
        <v>449704.4</v>
      </c>
      <c r="AC100" s="91">
        <v>154260.26999999999</v>
      </c>
    </row>
    <row r="101" spans="1:32" x14ac:dyDescent="0.2">
      <c r="A101" s="253" t="s">
        <v>2689</v>
      </c>
      <c r="B101" s="90">
        <v>235893.87</v>
      </c>
      <c r="C101" s="90">
        <v>49006</v>
      </c>
      <c r="D101" s="90">
        <v>32073.69</v>
      </c>
      <c r="G101" s="253">
        <v>205728.65</v>
      </c>
      <c r="H101" s="253">
        <v>280683.09999999998</v>
      </c>
      <c r="K101" s="233">
        <v>0</v>
      </c>
      <c r="L101" s="233">
        <v>68500.81</v>
      </c>
      <c r="N101" s="233">
        <v>1379.59</v>
      </c>
      <c r="Q101" s="253">
        <v>119400.72</v>
      </c>
      <c r="R101" s="253">
        <v>1563007.5</v>
      </c>
      <c r="S101" s="74">
        <v>1097398.8500000001</v>
      </c>
      <c r="T101" s="74">
        <v>135470</v>
      </c>
      <c r="U101" s="74">
        <v>620.35</v>
      </c>
      <c r="W101" s="74">
        <v>833399</v>
      </c>
      <c r="Y101" s="91">
        <v>1247429</v>
      </c>
      <c r="AB101" s="91">
        <v>618811.51</v>
      </c>
      <c r="AC101" s="91">
        <v>99875.06</v>
      </c>
    </row>
    <row r="102" spans="1:32" x14ac:dyDescent="0.2">
      <c r="A102" s="253" t="s">
        <v>2690</v>
      </c>
      <c r="B102" s="90">
        <v>349035.85</v>
      </c>
      <c r="C102" s="90">
        <v>74614</v>
      </c>
      <c r="D102" s="90">
        <v>82030.19</v>
      </c>
      <c r="G102" s="253">
        <v>484495.56</v>
      </c>
      <c r="H102" s="253">
        <v>254502.71</v>
      </c>
      <c r="K102" s="233">
        <v>0</v>
      </c>
      <c r="L102" s="233">
        <v>103171.62</v>
      </c>
      <c r="Q102" s="253">
        <v>-66280.710000000006</v>
      </c>
      <c r="R102" s="253">
        <v>2046781.46</v>
      </c>
      <c r="S102" s="74">
        <v>861931.09</v>
      </c>
      <c r="T102" s="74">
        <v>210199</v>
      </c>
      <c r="U102" s="74">
        <v>418.57</v>
      </c>
      <c r="W102" s="74">
        <v>712855.5</v>
      </c>
      <c r="X102" s="74">
        <v>21600</v>
      </c>
      <c r="Y102" s="91">
        <v>1015985.5</v>
      </c>
      <c r="AB102" s="91">
        <v>166926.45000000001</v>
      </c>
      <c r="AC102" s="91">
        <v>102808.67</v>
      </c>
      <c r="AD102" s="91">
        <v>12317.5</v>
      </c>
    </row>
    <row r="103" spans="1:32" x14ac:dyDescent="0.2">
      <c r="A103" s="253" t="s">
        <v>2691</v>
      </c>
      <c r="B103" s="90">
        <v>345866.63</v>
      </c>
      <c r="C103" s="90">
        <v>16577.5</v>
      </c>
      <c r="D103" s="90">
        <v>31389.759999999998</v>
      </c>
      <c r="G103" s="253">
        <v>842284.44</v>
      </c>
      <c r="H103" s="253">
        <v>330335.21999999997</v>
      </c>
      <c r="K103" s="233">
        <v>0</v>
      </c>
      <c r="L103" s="233">
        <v>93300</v>
      </c>
      <c r="Q103" s="253">
        <v>110707.08</v>
      </c>
      <c r="R103" s="253">
        <v>3243756.17</v>
      </c>
      <c r="S103" s="74">
        <v>827747.02</v>
      </c>
      <c r="T103" s="74">
        <v>160140</v>
      </c>
      <c r="U103" s="74">
        <v>507.5</v>
      </c>
      <c r="W103" s="74">
        <v>529812.5</v>
      </c>
      <c r="Y103" s="91">
        <v>893762.5</v>
      </c>
      <c r="AB103" s="91">
        <v>354236.96</v>
      </c>
      <c r="AC103" s="91">
        <v>157420.56</v>
      </c>
    </row>
    <row r="104" spans="1:32" x14ac:dyDescent="0.2">
      <c r="A104" s="253" t="s">
        <v>2692</v>
      </c>
      <c r="B104" s="90">
        <v>353918.47</v>
      </c>
      <c r="C104" s="90">
        <v>8247</v>
      </c>
      <c r="D104" s="90">
        <v>53833.49</v>
      </c>
      <c r="G104" s="253">
        <v>191455.78</v>
      </c>
      <c r="H104" s="253">
        <v>254562.23</v>
      </c>
      <c r="K104" s="233">
        <v>3500</v>
      </c>
      <c r="L104" s="233">
        <v>34150</v>
      </c>
      <c r="M104" s="233">
        <v>129370</v>
      </c>
      <c r="Q104" s="253">
        <v>34828.51</v>
      </c>
      <c r="R104" s="253">
        <v>2614880.33</v>
      </c>
      <c r="S104" s="74">
        <v>635251.05000000005</v>
      </c>
      <c r="T104" s="74">
        <v>4630</v>
      </c>
      <c r="U104" s="74">
        <v>543.64</v>
      </c>
      <c r="W104" s="74">
        <v>471159.5</v>
      </c>
      <c r="X104" s="74">
        <v>56400</v>
      </c>
      <c r="Y104" s="91">
        <v>593732.5</v>
      </c>
      <c r="AB104" s="91">
        <v>328204.57</v>
      </c>
      <c r="AC104" s="91">
        <v>132032.57999999999</v>
      </c>
    </row>
    <row r="105" spans="1:32" x14ac:dyDescent="0.2">
      <c r="A105" s="253" t="s">
        <v>2787</v>
      </c>
      <c r="B105" s="90">
        <v>221468.83</v>
      </c>
      <c r="C105" s="90">
        <v>3032.5</v>
      </c>
      <c r="D105" s="90">
        <v>35091.120000000003</v>
      </c>
      <c r="G105" s="253">
        <v>539084.68000000005</v>
      </c>
      <c r="H105" s="253">
        <v>320297.75</v>
      </c>
      <c r="K105" s="233">
        <v>1400</v>
      </c>
      <c r="L105" s="233">
        <v>0</v>
      </c>
      <c r="M105" s="233">
        <v>108500</v>
      </c>
      <c r="Q105" s="253">
        <v>88973.07</v>
      </c>
      <c r="R105" s="253">
        <v>1695120.4</v>
      </c>
      <c r="S105" s="74">
        <v>627015.26</v>
      </c>
      <c r="U105" s="74">
        <v>374</v>
      </c>
      <c r="W105" s="74">
        <v>710270</v>
      </c>
      <c r="Y105" s="91">
        <v>917610</v>
      </c>
      <c r="AB105" s="91">
        <v>276784.33</v>
      </c>
      <c r="AC105" s="91">
        <v>150388.35999999999</v>
      </c>
    </row>
    <row r="106" spans="1:32" x14ac:dyDescent="0.2">
      <c r="A106" s="253" t="s">
        <v>2693</v>
      </c>
      <c r="B106" s="90">
        <v>424352.47</v>
      </c>
      <c r="C106" s="90">
        <v>41048</v>
      </c>
      <c r="D106" s="90">
        <v>59859.97</v>
      </c>
      <c r="E106" s="90">
        <v>0</v>
      </c>
      <c r="F106" s="253">
        <v>0</v>
      </c>
      <c r="G106" s="253">
        <v>740312.11</v>
      </c>
      <c r="H106" s="253">
        <v>286734.37</v>
      </c>
      <c r="I106" s="253">
        <v>0</v>
      </c>
      <c r="J106" s="253">
        <v>0</v>
      </c>
      <c r="K106" s="233">
        <v>4500</v>
      </c>
      <c r="L106" s="233">
        <v>90090</v>
      </c>
      <c r="M106" s="233">
        <v>64804</v>
      </c>
      <c r="N106" s="233">
        <v>2475.6999999999998</v>
      </c>
      <c r="O106" s="253">
        <v>0</v>
      </c>
      <c r="P106" s="253">
        <v>0</v>
      </c>
      <c r="Q106" s="253">
        <v>0</v>
      </c>
      <c r="R106" s="253">
        <v>1187793.3799999999</v>
      </c>
      <c r="S106" s="74">
        <v>790612.66</v>
      </c>
      <c r="T106" s="74">
        <v>35196</v>
      </c>
      <c r="U106" s="74">
        <v>936</v>
      </c>
      <c r="W106" s="74">
        <v>597040</v>
      </c>
      <c r="X106" s="74">
        <v>117600</v>
      </c>
      <c r="Y106" s="91">
        <v>788625</v>
      </c>
      <c r="AB106" s="91">
        <v>536195.18000000005</v>
      </c>
      <c r="AC106" s="91">
        <v>135898.16</v>
      </c>
      <c r="AE106" s="91">
        <v>47377.25</v>
      </c>
    </row>
    <row r="107" spans="1:32" x14ac:dyDescent="0.2">
      <c r="A107" s="253" t="s">
        <v>2694</v>
      </c>
      <c r="B107" s="90">
        <v>827075.77</v>
      </c>
      <c r="C107" s="90">
        <v>97609.9</v>
      </c>
      <c r="D107" s="90">
        <v>128424.66</v>
      </c>
      <c r="G107" s="253">
        <v>584829.49</v>
      </c>
      <c r="H107" s="253">
        <v>1148201.31</v>
      </c>
      <c r="K107" s="233">
        <v>11720</v>
      </c>
      <c r="L107" s="233">
        <v>95600</v>
      </c>
      <c r="M107" s="233">
        <v>223330</v>
      </c>
      <c r="N107" s="233">
        <v>573.13</v>
      </c>
      <c r="Q107" s="253">
        <v>60136</v>
      </c>
      <c r="R107" s="253">
        <v>4005245.62</v>
      </c>
      <c r="S107" s="74">
        <v>1928327.49</v>
      </c>
      <c r="T107" s="74">
        <v>24670</v>
      </c>
      <c r="U107" s="74">
        <v>1190.97</v>
      </c>
      <c r="W107" s="74">
        <v>1110325.46</v>
      </c>
      <c r="X107" s="74">
        <v>78000</v>
      </c>
      <c r="Y107" s="91">
        <v>1595215.46</v>
      </c>
      <c r="AB107" s="91">
        <v>1099263.76</v>
      </c>
      <c r="AC107" s="91">
        <v>308598.94</v>
      </c>
    </row>
    <row r="108" spans="1:32" x14ac:dyDescent="0.2">
      <c r="A108" s="253" t="s">
        <v>2695</v>
      </c>
      <c r="B108" s="90">
        <v>361635.01</v>
      </c>
      <c r="C108" s="90">
        <v>3512.25</v>
      </c>
      <c r="D108" s="90">
        <v>93459.05</v>
      </c>
      <c r="G108" s="253">
        <v>1043658.17</v>
      </c>
      <c r="H108" s="253">
        <v>1738768.53</v>
      </c>
      <c r="K108" s="233">
        <v>44230</v>
      </c>
      <c r="L108" s="233">
        <v>88175</v>
      </c>
      <c r="M108" s="233">
        <v>178522</v>
      </c>
      <c r="N108" s="233">
        <v>749.88</v>
      </c>
      <c r="Q108" s="253">
        <v>668</v>
      </c>
      <c r="R108" s="253">
        <v>2324775.44</v>
      </c>
      <c r="S108" s="74">
        <v>2158359.83</v>
      </c>
      <c r="U108" s="74">
        <v>628.79999999999995</v>
      </c>
      <c r="W108" s="74">
        <v>1342550</v>
      </c>
      <c r="X108" s="74">
        <v>147300</v>
      </c>
      <c r="Y108" s="91">
        <v>1732395</v>
      </c>
      <c r="AB108" s="91">
        <v>1086001.01</v>
      </c>
      <c r="AC108" s="91">
        <v>307952.24</v>
      </c>
    </row>
    <row r="109" spans="1:32" x14ac:dyDescent="0.2">
      <c r="A109" s="253" t="s">
        <v>2696</v>
      </c>
      <c r="B109" s="90">
        <v>462845.42</v>
      </c>
      <c r="C109" s="90">
        <v>30822.5</v>
      </c>
      <c r="D109" s="90">
        <v>94222.9</v>
      </c>
      <c r="G109" s="253">
        <v>841102.76</v>
      </c>
      <c r="H109" s="253">
        <v>432537.14</v>
      </c>
      <c r="K109" s="233">
        <v>7500</v>
      </c>
      <c r="L109" s="233">
        <v>107494.5</v>
      </c>
      <c r="M109" s="233">
        <v>25900</v>
      </c>
      <c r="N109" s="233">
        <v>726.61</v>
      </c>
      <c r="Q109" s="253">
        <v>-206.15</v>
      </c>
      <c r="R109" s="253">
        <v>2600171.63</v>
      </c>
      <c r="S109" s="74">
        <v>1111848.55</v>
      </c>
      <c r="T109" s="74">
        <v>43700</v>
      </c>
      <c r="U109" s="74">
        <v>1700.28</v>
      </c>
      <c r="W109" s="74">
        <v>803960</v>
      </c>
      <c r="X109" s="74">
        <v>40800</v>
      </c>
      <c r="Y109" s="91">
        <v>1252360</v>
      </c>
      <c r="AB109" s="91">
        <v>589074.97</v>
      </c>
      <c r="AC109" s="91">
        <v>230128.71</v>
      </c>
    </row>
    <row r="110" spans="1:32" x14ac:dyDescent="0.2">
      <c r="A110" s="253" t="s">
        <v>2697</v>
      </c>
      <c r="B110" s="90">
        <v>1097102.5</v>
      </c>
      <c r="C110" s="90">
        <v>148594.79</v>
      </c>
      <c r="D110" s="90">
        <v>315759.57</v>
      </c>
      <c r="G110" s="253">
        <v>34927.75</v>
      </c>
      <c r="H110" s="253">
        <v>246690.32</v>
      </c>
      <c r="K110" s="233">
        <v>0</v>
      </c>
      <c r="L110" s="233">
        <v>84025.64</v>
      </c>
      <c r="M110" s="233">
        <v>21020</v>
      </c>
      <c r="Q110" s="253">
        <v>54307</v>
      </c>
      <c r="R110" s="253">
        <v>961037.76</v>
      </c>
      <c r="S110" s="74">
        <v>1479523.77</v>
      </c>
      <c r="U110" s="74">
        <v>1438.72</v>
      </c>
      <c r="W110" s="74">
        <v>916104</v>
      </c>
      <c r="X110" s="74">
        <v>63488.2</v>
      </c>
      <c r="Y110" s="91">
        <v>1365824</v>
      </c>
      <c r="AB110" s="91">
        <v>440165.95</v>
      </c>
      <c r="AC110" s="91">
        <v>73749.97</v>
      </c>
    </row>
    <row r="111" spans="1:32" x14ac:dyDescent="0.2">
      <c r="A111" s="253" t="s">
        <v>2698</v>
      </c>
      <c r="B111" s="90">
        <v>373306.65</v>
      </c>
      <c r="C111" s="90">
        <v>14003</v>
      </c>
      <c r="D111" s="90">
        <v>95353.77</v>
      </c>
      <c r="G111" s="253">
        <v>16789.68</v>
      </c>
      <c r="H111" s="253">
        <v>355666.47</v>
      </c>
      <c r="K111" s="233">
        <v>0</v>
      </c>
      <c r="L111" s="233">
        <v>79143.759999999995</v>
      </c>
      <c r="M111" s="233">
        <v>13830</v>
      </c>
      <c r="O111" s="253">
        <v>303470</v>
      </c>
      <c r="R111" s="253">
        <v>852668.5</v>
      </c>
      <c r="S111" s="74">
        <v>840168.85</v>
      </c>
      <c r="T111" s="74">
        <v>116250</v>
      </c>
      <c r="U111" s="74">
        <v>359.68</v>
      </c>
      <c r="W111" s="74">
        <v>704090.1</v>
      </c>
      <c r="X111" s="74">
        <v>67702.84</v>
      </c>
      <c r="Y111" s="91">
        <v>922630.1</v>
      </c>
      <c r="AB111" s="91">
        <v>548729.96</v>
      </c>
      <c r="AC111" s="91">
        <v>88165.47</v>
      </c>
    </row>
    <row r="112" spans="1:32" x14ac:dyDescent="0.2">
      <c r="A112" s="253" t="s">
        <v>2699</v>
      </c>
      <c r="B112" s="90">
        <v>433318.61</v>
      </c>
      <c r="C112" s="90">
        <v>118939.7</v>
      </c>
      <c r="D112" s="90">
        <v>66899.41</v>
      </c>
      <c r="G112" s="253">
        <v>638786.17000000004</v>
      </c>
      <c r="H112" s="253">
        <v>142253.85999999999</v>
      </c>
      <c r="K112" s="233">
        <v>0</v>
      </c>
      <c r="L112" s="233">
        <v>62854.51</v>
      </c>
      <c r="M112" s="233">
        <v>3130</v>
      </c>
      <c r="O112" s="253">
        <v>120400</v>
      </c>
      <c r="Q112" s="253">
        <v>16940.939999999999</v>
      </c>
      <c r="R112" s="253">
        <v>1993338.97</v>
      </c>
      <c r="S112" s="74">
        <v>813304.33</v>
      </c>
      <c r="T112" s="74">
        <v>21600</v>
      </c>
      <c r="U112" s="74">
        <v>786.37</v>
      </c>
      <c r="W112" s="74">
        <v>934111.5</v>
      </c>
      <c r="X112" s="74">
        <v>26398.92</v>
      </c>
      <c r="Y112" s="91">
        <v>1111622.5</v>
      </c>
      <c r="AB112" s="91">
        <v>310981.12</v>
      </c>
      <c r="AC112" s="91">
        <v>77997.64</v>
      </c>
    </row>
    <row r="113" spans="1:32" x14ac:dyDescent="0.2">
      <c r="A113" s="253" t="s">
        <v>2700</v>
      </c>
      <c r="B113" s="90">
        <v>474466.54</v>
      </c>
      <c r="C113" s="90">
        <v>163616.85</v>
      </c>
      <c r="D113" s="90">
        <v>132635.42000000001</v>
      </c>
      <c r="G113" s="253">
        <v>5</v>
      </c>
      <c r="H113" s="253">
        <v>165316.4</v>
      </c>
      <c r="K113" s="233">
        <v>226046</v>
      </c>
      <c r="L113" s="233">
        <v>75018.3</v>
      </c>
      <c r="M113" s="233">
        <v>18980</v>
      </c>
      <c r="O113" s="253">
        <v>191</v>
      </c>
      <c r="R113" s="253">
        <v>3276385.87</v>
      </c>
      <c r="S113" s="74">
        <v>953347.74</v>
      </c>
      <c r="U113" s="74">
        <v>913.14</v>
      </c>
      <c r="W113" s="74">
        <v>116494</v>
      </c>
      <c r="X113" s="74">
        <v>36587.96</v>
      </c>
      <c r="Y113" s="91">
        <v>452914</v>
      </c>
      <c r="AB113" s="91">
        <v>689614.24</v>
      </c>
      <c r="AC113" s="91">
        <v>57759.11</v>
      </c>
      <c r="AF113" s="91">
        <v>1797</v>
      </c>
    </row>
    <row r="114" spans="1:32" x14ac:dyDescent="0.2">
      <c r="A114" s="253" t="s">
        <v>2701</v>
      </c>
      <c r="B114" s="90">
        <v>393321.04</v>
      </c>
      <c r="C114" s="90">
        <v>5938.84</v>
      </c>
      <c r="D114" s="90">
        <v>236511.71</v>
      </c>
      <c r="G114" s="253">
        <v>845452.61</v>
      </c>
      <c r="H114" s="253">
        <v>759719.17</v>
      </c>
      <c r="K114" s="233">
        <v>0</v>
      </c>
      <c r="L114" s="233">
        <v>71778.789999999994</v>
      </c>
      <c r="N114" s="233">
        <v>107.14</v>
      </c>
      <c r="O114" s="253">
        <v>100000</v>
      </c>
      <c r="Q114" s="253">
        <v>1094.1199999999999</v>
      </c>
      <c r="R114" s="253">
        <v>3690825.96</v>
      </c>
      <c r="S114" s="74">
        <v>844236.25</v>
      </c>
      <c r="U114" s="74">
        <v>582.78</v>
      </c>
      <c r="W114" s="74">
        <v>806687</v>
      </c>
      <c r="X114" s="74">
        <v>53017</v>
      </c>
      <c r="Y114" s="91">
        <v>1090634</v>
      </c>
      <c r="AB114" s="91">
        <v>501186.3</v>
      </c>
      <c r="AC114" s="91">
        <v>202464.08</v>
      </c>
    </row>
    <row r="115" spans="1:32" x14ac:dyDescent="0.2">
      <c r="A115" s="253" t="s">
        <v>2702</v>
      </c>
      <c r="B115" s="90">
        <v>896963.99</v>
      </c>
      <c r="C115" s="90">
        <v>111220.35</v>
      </c>
      <c r="D115" s="90">
        <v>136611.65</v>
      </c>
      <c r="G115" s="253">
        <v>135957.89000000001</v>
      </c>
      <c r="H115" s="253">
        <v>306858.28000000003</v>
      </c>
      <c r="K115" s="233">
        <v>0</v>
      </c>
      <c r="L115" s="233">
        <v>54493.9</v>
      </c>
      <c r="M115" s="233">
        <v>3590</v>
      </c>
      <c r="O115" s="253">
        <v>81500</v>
      </c>
      <c r="Q115" s="253">
        <v>600</v>
      </c>
      <c r="R115" s="253">
        <v>1854865.59</v>
      </c>
      <c r="S115" s="74">
        <v>955493.85</v>
      </c>
      <c r="U115" s="74">
        <v>1572.09</v>
      </c>
      <c r="W115" s="74">
        <v>770357</v>
      </c>
      <c r="X115" s="74">
        <v>43483.839999999997</v>
      </c>
      <c r="Y115" s="91">
        <v>1020499</v>
      </c>
      <c r="AB115" s="91">
        <v>328599.06</v>
      </c>
      <c r="AC115" s="91">
        <v>40437.78</v>
      </c>
    </row>
    <row r="116" spans="1:32" x14ac:dyDescent="0.2">
      <c r="A116" s="253" t="s">
        <v>2703</v>
      </c>
      <c r="B116" s="90">
        <v>1074912.92</v>
      </c>
      <c r="C116" s="90">
        <v>129364.5</v>
      </c>
      <c r="D116" s="90">
        <v>278536.27</v>
      </c>
      <c r="G116" s="253">
        <v>397939.29</v>
      </c>
      <c r="H116" s="253">
        <v>958939.47</v>
      </c>
      <c r="K116" s="233">
        <v>0</v>
      </c>
      <c r="L116" s="233">
        <v>56691.3</v>
      </c>
      <c r="M116" s="233">
        <v>5000</v>
      </c>
      <c r="N116" s="233">
        <v>40000</v>
      </c>
      <c r="O116" s="253">
        <v>534639.80000000005</v>
      </c>
      <c r="Q116" s="253">
        <v>3860</v>
      </c>
      <c r="R116" s="253">
        <v>1808375.97</v>
      </c>
      <c r="S116" s="74">
        <v>859353.96</v>
      </c>
      <c r="T116" s="74">
        <v>131067.2</v>
      </c>
      <c r="U116" s="74">
        <v>1961.4</v>
      </c>
      <c r="W116" s="74">
        <v>484144.5</v>
      </c>
      <c r="X116" s="74">
        <v>45539.92</v>
      </c>
      <c r="Y116" s="91">
        <v>754734.5</v>
      </c>
      <c r="AB116" s="91">
        <v>444918.19</v>
      </c>
      <c r="AC116" s="91">
        <v>143937.16</v>
      </c>
    </row>
    <row r="117" spans="1:32" x14ac:dyDescent="0.2">
      <c r="A117" s="253" t="s">
        <v>2704</v>
      </c>
      <c r="B117" s="90">
        <v>869036.57</v>
      </c>
      <c r="C117" s="90">
        <v>66216.77</v>
      </c>
      <c r="D117" s="90">
        <v>258427.97</v>
      </c>
      <c r="G117" s="253">
        <v>328331.12</v>
      </c>
      <c r="H117" s="253">
        <v>477135.48</v>
      </c>
      <c r="K117" s="233">
        <v>0</v>
      </c>
      <c r="L117" s="233">
        <v>75843.45</v>
      </c>
      <c r="M117" s="233">
        <v>22890</v>
      </c>
      <c r="O117" s="253">
        <v>423178</v>
      </c>
      <c r="Q117" s="253">
        <v>2181</v>
      </c>
      <c r="R117" s="253">
        <v>2329931.42</v>
      </c>
      <c r="S117" s="74">
        <v>1016414.45</v>
      </c>
      <c r="T117" s="74">
        <v>77214</v>
      </c>
      <c r="U117" s="74">
        <v>1126.76</v>
      </c>
      <c r="W117" s="74">
        <v>780080</v>
      </c>
      <c r="X117" s="74">
        <v>63974.34</v>
      </c>
      <c r="Y117" s="91">
        <v>1036190</v>
      </c>
      <c r="AB117" s="91">
        <v>512209.58</v>
      </c>
      <c r="AC117" s="91">
        <v>102832.47</v>
      </c>
      <c r="AE117" s="91">
        <v>126178.7</v>
      </c>
    </row>
    <row r="118" spans="1:32" x14ac:dyDescent="0.2">
      <c r="A118" s="253" t="s">
        <v>2705</v>
      </c>
      <c r="B118" s="90">
        <v>177545.49</v>
      </c>
      <c r="C118" s="90">
        <v>22897.65</v>
      </c>
      <c r="D118" s="90">
        <v>47672.59</v>
      </c>
      <c r="G118" s="253">
        <v>1429480.49</v>
      </c>
      <c r="H118" s="253">
        <v>391131.56</v>
      </c>
      <c r="K118" s="233">
        <v>359000</v>
      </c>
      <c r="L118" s="233">
        <v>73330.23</v>
      </c>
      <c r="M118" s="233">
        <v>18420</v>
      </c>
      <c r="N118" s="233">
        <v>50000</v>
      </c>
      <c r="O118" s="253">
        <v>82400</v>
      </c>
      <c r="R118" s="253">
        <v>857017.52</v>
      </c>
      <c r="S118" s="74">
        <v>785144.88</v>
      </c>
      <c r="T118" s="74">
        <v>18100</v>
      </c>
      <c r="U118" s="74">
        <v>267.44</v>
      </c>
      <c r="W118" s="74">
        <v>476353.5</v>
      </c>
      <c r="X118" s="74">
        <v>57762.879999999997</v>
      </c>
      <c r="Y118" s="91">
        <v>766641.5</v>
      </c>
      <c r="AB118" s="91">
        <v>379633.12</v>
      </c>
      <c r="AC118" s="91">
        <v>124829.64</v>
      </c>
    </row>
    <row r="119" spans="1:32" x14ac:dyDescent="0.2">
      <c r="A119" s="253" t="s">
        <v>2788</v>
      </c>
      <c r="B119" s="90">
        <v>233363.83</v>
      </c>
      <c r="C119" s="90">
        <v>1194.6500000000001</v>
      </c>
      <c r="D119" s="90">
        <v>161861.38</v>
      </c>
      <c r="G119" s="253">
        <v>929444.82</v>
      </c>
      <c r="H119" s="253">
        <v>120611.32</v>
      </c>
      <c r="K119" s="233">
        <v>130000</v>
      </c>
      <c r="L119" s="233">
        <v>61655.519999999997</v>
      </c>
      <c r="O119" s="253">
        <v>92250</v>
      </c>
      <c r="R119" s="253">
        <v>2768353.45</v>
      </c>
      <c r="S119" s="74">
        <v>643789.99</v>
      </c>
      <c r="U119" s="74">
        <v>274.2</v>
      </c>
      <c r="W119" s="74">
        <v>387198</v>
      </c>
      <c r="X119" s="74">
        <v>36755.01</v>
      </c>
      <c r="Y119" s="91">
        <v>572930</v>
      </c>
      <c r="AB119" s="91">
        <v>278627.17</v>
      </c>
      <c r="AC119" s="91">
        <v>101521</v>
      </c>
    </row>
    <row r="120" spans="1:32" x14ac:dyDescent="0.2">
      <c r="A120" s="253" t="s">
        <v>2789</v>
      </c>
      <c r="B120" s="90">
        <v>390001.86</v>
      </c>
      <c r="C120" s="90">
        <v>5131.8</v>
      </c>
      <c r="D120" s="90">
        <v>21016.43</v>
      </c>
      <c r="G120" s="253">
        <v>353328.19</v>
      </c>
      <c r="H120" s="253">
        <v>132841.38</v>
      </c>
      <c r="K120" s="233">
        <v>60000</v>
      </c>
      <c r="L120" s="233">
        <v>87771.39</v>
      </c>
      <c r="M120" s="233">
        <v>5120</v>
      </c>
      <c r="O120" s="253">
        <v>43050</v>
      </c>
      <c r="Q120" s="253">
        <v>8071</v>
      </c>
      <c r="R120" s="253">
        <v>3313708.59</v>
      </c>
      <c r="S120" s="74">
        <v>808375.48</v>
      </c>
      <c r="U120" s="74">
        <v>264.72000000000003</v>
      </c>
      <c r="W120" s="74">
        <v>810068</v>
      </c>
      <c r="X120" s="74">
        <v>46072.55</v>
      </c>
      <c r="Y120" s="91">
        <v>971448</v>
      </c>
      <c r="AB120" s="91">
        <v>342972.46</v>
      </c>
      <c r="AC120" s="91">
        <v>40296.480000000003</v>
      </c>
    </row>
    <row r="121" spans="1:32" x14ac:dyDescent="0.2">
      <c r="A121" s="253" t="s">
        <v>2801</v>
      </c>
      <c r="B121" s="90">
        <v>589199.96</v>
      </c>
      <c r="C121" s="90">
        <v>4511.95</v>
      </c>
      <c r="D121" s="90">
        <v>70535.740000000005</v>
      </c>
      <c r="G121" s="253">
        <v>637887.04</v>
      </c>
      <c r="H121" s="253">
        <v>136268.35</v>
      </c>
      <c r="K121" s="233">
        <v>0</v>
      </c>
      <c r="L121" s="233">
        <v>46896.3</v>
      </c>
      <c r="M121" s="233">
        <v>120000</v>
      </c>
      <c r="R121" s="253">
        <v>3532326.06</v>
      </c>
      <c r="S121" s="74">
        <v>1123762.77</v>
      </c>
      <c r="U121" s="74">
        <v>980.76</v>
      </c>
      <c r="W121" s="74">
        <v>724164</v>
      </c>
      <c r="X121" s="74">
        <v>43107.72</v>
      </c>
      <c r="Y121" s="91">
        <v>935305</v>
      </c>
      <c r="AB121" s="91">
        <v>587970.56000000006</v>
      </c>
      <c r="AC121" s="91">
        <v>113182.55</v>
      </c>
    </row>
    <row r="122" spans="1:32" x14ac:dyDescent="0.2">
      <c r="A122" s="253" t="s">
        <v>2706</v>
      </c>
      <c r="B122" s="90">
        <v>346724.84</v>
      </c>
      <c r="C122" s="90">
        <v>0</v>
      </c>
      <c r="D122" s="90">
        <v>146921.29</v>
      </c>
      <c r="G122" s="253">
        <v>1149336.08</v>
      </c>
      <c r="H122" s="253">
        <v>597864.16</v>
      </c>
      <c r="K122" s="233">
        <v>0</v>
      </c>
      <c r="L122" s="233">
        <v>30660</v>
      </c>
      <c r="N122" s="233">
        <v>424.4</v>
      </c>
      <c r="O122" s="253">
        <v>155890</v>
      </c>
      <c r="P122" s="253">
        <v>431805.14</v>
      </c>
      <c r="Q122" s="253">
        <v>380722.05</v>
      </c>
      <c r="R122" s="253">
        <v>1454124.22</v>
      </c>
      <c r="S122" s="74">
        <v>1181526.74</v>
      </c>
      <c r="T122" s="74">
        <v>190400</v>
      </c>
      <c r="U122" s="74">
        <v>911.92</v>
      </c>
      <c r="W122" s="74">
        <v>642395.19999999995</v>
      </c>
      <c r="X122" s="74">
        <v>177000</v>
      </c>
      <c r="Y122" s="91">
        <v>1240835.2</v>
      </c>
      <c r="AB122" s="91">
        <v>695725.17</v>
      </c>
      <c r="AC122" s="91">
        <v>186456.93</v>
      </c>
    </row>
    <row r="123" spans="1:32" x14ac:dyDescent="0.2">
      <c r="A123" s="253" t="s">
        <v>2707</v>
      </c>
      <c r="B123" s="90">
        <v>301280.46999999997</v>
      </c>
      <c r="C123" s="90">
        <v>0</v>
      </c>
      <c r="D123" s="90">
        <v>33648.620000000003</v>
      </c>
      <c r="G123" s="253">
        <v>144227.44</v>
      </c>
      <c r="H123" s="253">
        <v>268114.71999999997</v>
      </c>
      <c r="K123" s="233">
        <v>3000</v>
      </c>
      <c r="L123" s="233">
        <v>28553.9</v>
      </c>
      <c r="N123" s="233">
        <v>150</v>
      </c>
      <c r="P123" s="253">
        <v>324701.88</v>
      </c>
      <c r="R123" s="253">
        <v>5145573.0199999996</v>
      </c>
      <c r="S123" s="74">
        <v>764780.93</v>
      </c>
      <c r="T123" s="74">
        <v>108800</v>
      </c>
      <c r="U123" s="74">
        <v>775.27</v>
      </c>
      <c r="W123" s="74">
        <v>1372059</v>
      </c>
      <c r="X123" s="74">
        <v>90000</v>
      </c>
      <c r="Y123" s="91">
        <v>1788549</v>
      </c>
      <c r="AB123" s="91">
        <v>406184.13</v>
      </c>
      <c r="AC123" s="91">
        <v>64982.61</v>
      </c>
    </row>
    <row r="124" spans="1:32" x14ac:dyDescent="0.2">
      <c r="A124" s="253" t="s">
        <v>2708</v>
      </c>
      <c r="B124" s="90">
        <v>76257.58</v>
      </c>
      <c r="C124" s="90">
        <v>15639</v>
      </c>
      <c r="D124" s="90">
        <v>61121.74</v>
      </c>
      <c r="G124" s="253">
        <v>2</v>
      </c>
      <c r="H124" s="253">
        <v>7290.62</v>
      </c>
      <c r="L124" s="233">
        <v>24400</v>
      </c>
      <c r="N124" s="233">
        <v>121000</v>
      </c>
      <c r="R124" s="253">
        <v>2682156.15</v>
      </c>
      <c r="S124" s="74">
        <v>460920</v>
      </c>
      <c r="U124" s="74">
        <v>183.41</v>
      </c>
      <c r="W124" s="74">
        <v>166404</v>
      </c>
      <c r="X124" s="74">
        <v>52800</v>
      </c>
      <c r="Y124" s="91">
        <v>473234</v>
      </c>
      <c r="AB124" s="91">
        <v>169754.3</v>
      </c>
      <c r="AC124" s="91">
        <v>2916.62</v>
      </c>
      <c r="AD124" s="91">
        <v>29652</v>
      </c>
    </row>
    <row r="125" spans="1:32" x14ac:dyDescent="0.2">
      <c r="A125" s="253" t="s">
        <v>2709</v>
      </c>
      <c r="B125" s="90">
        <v>342296.49</v>
      </c>
      <c r="C125" s="90">
        <v>0</v>
      </c>
      <c r="D125" s="90">
        <v>80047.350000000006</v>
      </c>
      <c r="G125" s="253">
        <v>540245.31000000006</v>
      </c>
      <c r="H125" s="253">
        <v>43601.2</v>
      </c>
      <c r="K125" s="233">
        <v>0</v>
      </c>
      <c r="L125" s="233">
        <v>73931.3</v>
      </c>
      <c r="Q125" s="253">
        <v>-1215771.3999999999</v>
      </c>
      <c r="R125" s="253">
        <v>2132666.9300000002</v>
      </c>
      <c r="S125" s="74">
        <v>645988.5</v>
      </c>
      <c r="T125" s="74">
        <v>55000</v>
      </c>
      <c r="U125" s="74">
        <v>573.12</v>
      </c>
      <c r="W125" s="74">
        <v>682773</v>
      </c>
      <c r="X125" s="74">
        <v>70800</v>
      </c>
      <c r="Y125" s="91">
        <v>895493</v>
      </c>
      <c r="AB125" s="91">
        <v>308341.62</v>
      </c>
      <c r="AC125" s="91">
        <v>91693.98</v>
      </c>
    </row>
    <row r="126" spans="1:32" x14ac:dyDescent="0.2">
      <c r="A126" s="253" t="s">
        <v>2710</v>
      </c>
      <c r="B126" s="90">
        <v>753416.48</v>
      </c>
      <c r="C126" s="90">
        <v>12950.69</v>
      </c>
      <c r="D126" s="90">
        <v>82674.12</v>
      </c>
      <c r="G126" s="253">
        <v>927146.87</v>
      </c>
      <c r="H126" s="253">
        <v>230236.86</v>
      </c>
      <c r="K126" s="233">
        <v>15895</v>
      </c>
      <c r="L126" s="233">
        <v>35959.300000000003</v>
      </c>
      <c r="N126" s="233">
        <v>0.9</v>
      </c>
      <c r="O126" s="253">
        <v>0</v>
      </c>
      <c r="R126" s="253">
        <v>2748053.22</v>
      </c>
      <c r="S126" s="74">
        <v>771549.41</v>
      </c>
      <c r="T126" s="74">
        <v>100000</v>
      </c>
      <c r="U126" s="74">
        <v>1757.78</v>
      </c>
      <c r="W126" s="74">
        <v>819876</v>
      </c>
      <c r="X126" s="74">
        <v>78600</v>
      </c>
      <c r="Y126" s="91">
        <v>1251571</v>
      </c>
      <c r="AB126" s="91">
        <v>536182.43999999994</v>
      </c>
      <c r="AC126" s="91">
        <v>92043</v>
      </c>
    </row>
    <row r="127" spans="1:32" x14ac:dyDescent="0.2">
      <c r="A127" s="253" t="s">
        <v>2711</v>
      </c>
      <c r="B127" s="90">
        <v>806064.03</v>
      </c>
      <c r="C127" s="90">
        <v>0</v>
      </c>
      <c r="D127" s="90">
        <v>78329.87</v>
      </c>
      <c r="G127" s="253">
        <v>288008.88</v>
      </c>
      <c r="H127" s="253">
        <v>529460.79</v>
      </c>
      <c r="K127" s="233">
        <v>0</v>
      </c>
      <c r="L127" s="233">
        <v>52124.86</v>
      </c>
      <c r="N127" s="233">
        <v>5000</v>
      </c>
      <c r="P127" s="253">
        <v>592794.93999999994</v>
      </c>
      <c r="R127" s="253">
        <v>2326269.85</v>
      </c>
      <c r="S127" s="74">
        <v>833375.14</v>
      </c>
      <c r="U127" s="74">
        <v>1705.4</v>
      </c>
      <c r="W127" s="74">
        <v>385647.5</v>
      </c>
      <c r="X127" s="74">
        <v>48400</v>
      </c>
      <c r="Y127" s="91">
        <v>815592.5</v>
      </c>
      <c r="AB127" s="91">
        <v>425312.92</v>
      </c>
      <c r="AC127" s="91">
        <v>37693.94</v>
      </c>
    </row>
    <row r="128" spans="1:32" x14ac:dyDescent="0.2">
      <c r="A128" s="253" t="s">
        <v>2712</v>
      </c>
      <c r="B128" s="90">
        <v>158818.37</v>
      </c>
      <c r="C128" s="90">
        <v>0</v>
      </c>
      <c r="D128" s="90">
        <v>108993.1</v>
      </c>
      <c r="G128" s="253">
        <v>2286170.21</v>
      </c>
      <c r="H128" s="253">
        <v>95417.57</v>
      </c>
      <c r="L128" s="233">
        <v>21414.47</v>
      </c>
      <c r="N128" s="233">
        <v>0</v>
      </c>
      <c r="R128" s="253">
        <v>3580405.02</v>
      </c>
      <c r="S128" s="74">
        <v>551394.19999999995</v>
      </c>
      <c r="U128" s="74">
        <v>369.32</v>
      </c>
      <c r="W128" s="74">
        <v>861234.5</v>
      </c>
      <c r="X128" s="74">
        <v>69600</v>
      </c>
      <c r="Y128" s="91">
        <v>1211884.5</v>
      </c>
      <c r="AB128" s="91">
        <v>348036.06</v>
      </c>
      <c r="AC128" s="91">
        <v>56208.67</v>
      </c>
    </row>
    <row r="129" spans="1:32" x14ac:dyDescent="0.2">
      <c r="A129" s="253" t="s">
        <v>2713</v>
      </c>
      <c r="B129" s="90">
        <v>801369.61</v>
      </c>
      <c r="C129" s="90">
        <v>17637.25</v>
      </c>
      <c r="D129" s="90">
        <v>106106.89</v>
      </c>
      <c r="G129" s="253">
        <v>397351.58</v>
      </c>
      <c r="H129" s="253">
        <v>43135.82</v>
      </c>
      <c r="L129" s="233">
        <v>0</v>
      </c>
      <c r="N129" s="233">
        <v>215000</v>
      </c>
      <c r="P129" s="253">
        <v>1275271.24</v>
      </c>
      <c r="R129" s="253">
        <v>2242898.44</v>
      </c>
      <c r="S129" s="74">
        <v>572225.59</v>
      </c>
      <c r="U129" s="74">
        <v>1338.89</v>
      </c>
      <c r="W129" s="74">
        <v>991850</v>
      </c>
      <c r="X129" s="74">
        <v>10</v>
      </c>
      <c r="Y129" s="91">
        <v>1122470</v>
      </c>
      <c r="AB129" s="91">
        <v>470952.7</v>
      </c>
      <c r="AC129" s="91">
        <v>54764.5</v>
      </c>
      <c r="AF129" s="91">
        <v>11990</v>
      </c>
    </row>
    <row r="130" spans="1:32" x14ac:dyDescent="0.2">
      <c r="A130" s="253" t="s">
        <v>2790</v>
      </c>
      <c r="B130" s="90">
        <v>258236.94</v>
      </c>
      <c r="C130" s="90">
        <v>0</v>
      </c>
      <c r="D130" s="90">
        <v>48008.480000000003</v>
      </c>
      <c r="G130" s="253">
        <v>1371764</v>
      </c>
      <c r="H130" s="253">
        <v>634249.02</v>
      </c>
      <c r="L130" s="233">
        <v>35760</v>
      </c>
      <c r="P130" s="253">
        <v>-2895289.86</v>
      </c>
      <c r="R130" s="253">
        <v>3888577.01</v>
      </c>
      <c r="S130" s="74">
        <v>679308.37</v>
      </c>
      <c r="U130" s="74">
        <v>483.31</v>
      </c>
      <c r="W130" s="74">
        <v>762225</v>
      </c>
      <c r="X130" s="74">
        <v>61200</v>
      </c>
      <c r="Y130" s="91">
        <v>1084935</v>
      </c>
      <c r="AB130" s="91">
        <v>403128.14</v>
      </c>
      <c r="AC130" s="91">
        <v>30210</v>
      </c>
    </row>
    <row r="131" spans="1:32" x14ac:dyDescent="0.2">
      <c r="A131" s="253" t="s">
        <v>2791</v>
      </c>
      <c r="B131" s="90">
        <v>84210.64</v>
      </c>
      <c r="C131" s="90">
        <v>0</v>
      </c>
      <c r="D131" s="90">
        <v>39226.07</v>
      </c>
      <c r="G131" s="253">
        <v>3661772.28</v>
      </c>
      <c r="H131" s="253">
        <v>360606.93</v>
      </c>
      <c r="L131" s="233">
        <v>98100</v>
      </c>
      <c r="P131" s="253">
        <v>-2803193.59</v>
      </c>
      <c r="R131" s="253">
        <v>6097995.7300000004</v>
      </c>
      <c r="S131" s="74">
        <v>583017.88</v>
      </c>
      <c r="U131" s="74">
        <v>225.51</v>
      </c>
      <c r="W131" s="74">
        <v>411810</v>
      </c>
      <c r="X131" s="74">
        <v>54000</v>
      </c>
      <c r="Y131" s="91">
        <v>645256</v>
      </c>
      <c r="AB131" s="91">
        <v>395557.36</v>
      </c>
      <c r="AC131" s="91">
        <v>175568.29</v>
      </c>
    </row>
    <row r="132" spans="1:32" x14ac:dyDescent="0.2">
      <c r="A132" s="253" t="s">
        <v>2714</v>
      </c>
      <c r="B132" s="90">
        <v>659748.6</v>
      </c>
      <c r="C132" s="90">
        <v>37644</v>
      </c>
      <c r="D132" s="90">
        <v>111891.42</v>
      </c>
      <c r="G132" s="253">
        <v>625719.46</v>
      </c>
      <c r="H132" s="253">
        <v>107475.27</v>
      </c>
      <c r="K132" s="233">
        <v>10000</v>
      </c>
      <c r="L132" s="233">
        <v>109063.97</v>
      </c>
      <c r="N132" s="233">
        <v>2369</v>
      </c>
      <c r="O132" s="253">
        <v>39010</v>
      </c>
      <c r="Q132" s="253">
        <v>227257.32</v>
      </c>
      <c r="R132" s="253">
        <v>3801436</v>
      </c>
      <c r="S132" s="74">
        <v>1636249.66</v>
      </c>
      <c r="T132" s="74">
        <v>9000</v>
      </c>
      <c r="U132" s="74">
        <v>1099.45</v>
      </c>
      <c r="W132" s="74">
        <v>948560.1</v>
      </c>
      <c r="X132" s="74">
        <v>206000</v>
      </c>
      <c r="Y132" s="91">
        <v>1605987.1</v>
      </c>
      <c r="AA132" s="91">
        <v>4340</v>
      </c>
      <c r="AB132" s="91">
        <v>853348.56</v>
      </c>
      <c r="AC132" s="91">
        <v>117177.86</v>
      </c>
    </row>
    <row r="133" spans="1:32" x14ac:dyDescent="0.2">
      <c r="A133" s="253" t="s">
        <v>2715</v>
      </c>
      <c r="B133" s="90">
        <v>726439.69</v>
      </c>
      <c r="C133" s="90">
        <v>20858</v>
      </c>
      <c r="D133" s="90">
        <v>186295.02</v>
      </c>
      <c r="G133" s="253">
        <v>427597.45</v>
      </c>
      <c r="H133" s="253">
        <v>18024.41</v>
      </c>
      <c r="K133" s="233">
        <v>0</v>
      </c>
      <c r="L133" s="233">
        <v>65353.86</v>
      </c>
      <c r="N133" s="233">
        <v>1482</v>
      </c>
      <c r="O133" s="253">
        <v>0</v>
      </c>
      <c r="Q133" s="253">
        <v>98439.79</v>
      </c>
      <c r="R133" s="253">
        <v>2453088.7400000002</v>
      </c>
      <c r="S133" s="74">
        <v>1136701.07</v>
      </c>
      <c r="T133" s="74">
        <v>43100</v>
      </c>
      <c r="U133" s="74">
        <v>883.34</v>
      </c>
      <c r="W133" s="74">
        <v>722970.9</v>
      </c>
      <c r="X133" s="74">
        <v>232937</v>
      </c>
      <c r="Y133" s="91">
        <v>1085018.8999999999</v>
      </c>
      <c r="Z133" s="91">
        <v>1300</v>
      </c>
      <c r="AB133" s="91">
        <v>584874.41</v>
      </c>
      <c r="AC133" s="91">
        <v>44746.87</v>
      </c>
    </row>
    <row r="134" spans="1:32" x14ac:dyDescent="0.2">
      <c r="A134" s="253" t="s">
        <v>2716</v>
      </c>
      <c r="B134" s="90">
        <v>725643.03</v>
      </c>
      <c r="C134" s="90">
        <v>13785.51</v>
      </c>
      <c r="D134" s="90">
        <v>157017.16</v>
      </c>
      <c r="G134" s="253">
        <v>356043.25</v>
      </c>
      <c r="H134" s="253">
        <v>537678.87</v>
      </c>
      <c r="K134" s="233">
        <v>18680</v>
      </c>
      <c r="L134" s="233">
        <v>111953.27</v>
      </c>
      <c r="N134" s="233">
        <v>3630</v>
      </c>
      <c r="Q134" s="253">
        <v>126084.04</v>
      </c>
      <c r="R134" s="253">
        <v>3154882.42</v>
      </c>
      <c r="S134" s="74">
        <v>2137207.8199999998</v>
      </c>
      <c r="U134" s="74">
        <v>1223.02</v>
      </c>
      <c r="W134" s="74">
        <v>1120290.5</v>
      </c>
      <c r="X134" s="74">
        <v>262310</v>
      </c>
      <c r="Y134" s="91">
        <v>1957710.5</v>
      </c>
      <c r="Z134" s="91">
        <v>1460</v>
      </c>
      <c r="AB134" s="91">
        <v>1276751.3</v>
      </c>
      <c r="AC134" s="91">
        <v>72626.03</v>
      </c>
      <c r="AF134" s="91">
        <v>50000</v>
      </c>
    </row>
    <row r="135" spans="1:32" x14ac:dyDescent="0.2">
      <c r="A135" s="253" t="s">
        <v>2717</v>
      </c>
      <c r="B135" s="90">
        <v>461621.35</v>
      </c>
      <c r="C135" s="90">
        <v>28482.65</v>
      </c>
      <c r="D135" s="90">
        <v>206000</v>
      </c>
      <c r="G135" s="253">
        <v>243307.6</v>
      </c>
      <c r="H135" s="253">
        <v>241796</v>
      </c>
      <c r="K135" s="233">
        <v>1950</v>
      </c>
      <c r="L135" s="233">
        <v>73187.710000000006</v>
      </c>
      <c r="N135" s="233">
        <v>1593</v>
      </c>
      <c r="O135" s="253">
        <v>106640</v>
      </c>
      <c r="Q135" s="253">
        <v>56600.58</v>
      </c>
      <c r="R135" s="253">
        <v>2689973.6</v>
      </c>
      <c r="S135" s="74">
        <v>1133009</v>
      </c>
      <c r="U135" s="74">
        <v>725.11</v>
      </c>
      <c r="W135" s="74">
        <v>411341</v>
      </c>
      <c r="X135" s="74">
        <v>362500</v>
      </c>
      <c r="Y135" s="91">
        <v>795501</v>
      </c>
      <c r="Z135" s="91">
        <v>4540</v>
      </c>
      <c r="AB135" s="91">
        <v>672691.32</v>
      </c>
      <c r="AC135" s="91">
        <v>75854.25</v>
      </c>
      <c r="AE135" s="91">
        <v>129076.22</v>
      </c>
    </row>
    <row r="136" spans="1:32" x14ac:dyDescent="0.2">
      <c r="A136" s="253" t="s">
        <v>2718</v>
      </c>
      <c r="B136" s="90">
        <v>558773.61</v>
      </c>
      <c r="C136" s="90">
        <v>34924</v>
      </c>
      <c r="D136" s="90">
        <v>94639.57</v>
      </c>
      <c r="G136" s="253">
        <v>710247.48</v>
      </c>
      <c r="H136" s="253">
        <v>21723.9</v>
      </c>
      <c r="K136" s="233">
        <v>0</v>
      </c>
      <c r="L136" s="233">
        <v>59615.22</v>
      </c>
      <c r="N136" s="233">
        <v>2102</v>
      </c>
      <c r="O136" s="253">
        <v>20000</v>
      </c>
      <c r="Q136" s="253">
        <v>-4229.79</v>
      </c>
      <c r="R136" s="253">
        <v>2072080.16</v>
      </c>
      <c r="S136" s="74">
        <v>879311.83</v>
      </c>
      <c r="T136" s="74">
        <v>21800</v>
      </c>
      <c r="U136" s="74">
        <v>647.36</v>
      </c>
      <c r="W136" s="74">
        <v>404995.5</v>
      </c>
      <c r="X136" s="74">
        <v>208100</v>
      </c>
      <c r="Y136" s="91">
        <v>797645.5</v>
      </c>
      <c r="Z136" s="91">
        <v>1385</v>
      </c>
      <c r="AB136" s="91">
        <v>450720.11</v>
      </c>
      <c r="AC136" s="91">
        <v>74488.39</v>
      </c>
    </row>
    <row r="137" spans="1:32" x14ac:dyDescent="0.2">
      <c r="A137" s="253" t="s">
        <v>2719</v>
      </c>
      <c r="B137" s="90">
        <v>646241.89</v>
      </c>
      <c r="C137" s="90">
        <v>24420</v>
      </c>
      <c r="D137" s="90">
        <v>486906.05</v>
      </c>
      <c r="G137" s="253">
        <v>432352.53</v>
      </c>
      <c r="H137" s="253">
        <v>32533.27</v>
      </c>
      <c r="L137" s="233">
        <v>95631.92</v>
      </c>
      <c r="N137" s="233">
        <v>2007</v>
      </c>
      <c r="Q137" s="253">
        <v>89964.71</v>
      </c>
      <c r="R137" s="253">
        <v>3517785.78</v>
      </c>
      <c r="S137" s="74">
        <v>2140707.4300000002</v>
      </c>
      <c r="U137" s="74">
        <v>761.26</v>
      </c>
      <c r="W137" s="74">
        <v>971189.1</v>
      </c>
      <c r="X137" s="74">
        <v>206000</v>
      </c>
      <c r="Y137" s="91">
        <v>1495709.1</v>
      </c>
      <c r="AB137" s="91">
        <v>556787.72</v>
      </c>
      <c r="AC137" s="91">
        <v>35696.480000000003</v>
      </c>
    </row>
    <row r="138" spans="1:32" x14ac:dyDescent="0.2">
      <c r="A138" s="253" t="s">
        <v>2720</v>
      </c>
      <c r="B138" s="90">
        <v>538162.01</v>
      </c>
      <c r="C138" s="90">
        <v>59000</v>
      </c>
      <c r="D138" s="90">
        <v>226267.22</v>
      </c>
      <c r="G138" s="253">
        <v>730646.22</v>
      </c>
      <c r="H138" s="253">
        <v>233674.9</v>
      </c>
      <c r="K138" s="233">
        <v>79960</v>
      </c>
      <c r="L138" s="233">
        <v>70784.55</v>
      </c>
      <c r="N138" s="233">
        <v>1713</v>
      </c>
      <c r="O138" s="253">
        <v>101860</v>
      </c>
      <c r="Q138" s="253">
        <v>-254056.76</v>
      </c>
      <c r="R138" s="253">
        <v>2461639.23</v>
      </c>
      <c r="S138" s="74">
        <v>846788.72</v>
      </c>
      <c r="U138" s="74">
        <v>633.6</v>
      </c>
      <c r="W138" s="74">
        <v>871426.5</v>
      </c>
      <c r="X138" s="74">
        <v>206000</v>
      </c>
      <c r="Y138" s="91">
        <v>1248363.5</v>
      </c>
      <c r="Z138" s="91">
        <v>600</v>
      </c>
      <c r="AB138" s="91">
        <v>549655.41</v>
      </c>
      <c r="AC138" s="91">
        <v>87776.639999999999</v>
      </c>
    </row>
    <row r="139" spans="1:32" x14ac:dyDescent="0.2">
      <c r="A139" s="253" t="s">
        <v>2721</v>
      </c>
      <c r="B139" s="90">
        <v>386753.51</v>
      </c>
      <c r="C139" s="90">
        <v>16968.400000000001</v>
      </c>
      <c r="D139" s="90">
        <v>108369.95</v>
      </c>
      <c r="G139" s="253">
        <v>2091959.16</v>
      </c>
      <c r="H139" s="253">
        <v>22827.919999999998</v>
      </c>
      <c r="K139" s="233">
        <v>0</v>
      </c>
      <c r="L139" s="233">
        <v>61519.37</v>
      </c>
      <c r="N139" s="233">
        <v>2632</v>
      </c>
      <c r="O139" s="253">
        <v>49470</v>
      </c>
      <c r="P139" s="253">
        <v>-313129.26</v>
      </c>
      <c r="Q139" s="253">
        <v>76707.3</v>
      </c>
      <c r="R139" s="253">
        <v>1490475.39</v>
      </c>
      <c r="S139" s="74">
        <v>1213396.3500000001</v>
      </c>
      <c r="T139" s="74">
        <v>62920</v>
      </c>
      <c r="U139" s="74">
        <v>322.17</v>
      </c>
      <c r="W139" s="74">
        <v>631461.80000000005</v>
      </c>
      <c r="X139" s="74">
        <v>264670</v>
      </c>
      <c r="Y139" s="91">
        <v>1189221.8</v>
      </c>
      <c r="AB139" s="91">
        <v>714425.17</v>
      </c>
      <c r="AC139" s="91">
        <v>151153.17000000001</v>
      </c>
      <c r="AF139" s="91">
        <v>50000</v>
      </c>
    </row>
    <row r="140" spans="1:32" x14ac:dyDescent="0.2">
      <c r="A140" s="253" t="s">
        <v>2722</v>
      </c>
      <c r="B140" s="90">
        <v>740376.4</v>
      </c>
      <c r="C140" s="90">
        <v>24208.65</v>
      </c>
      <c r="D140" s="90">
        <v>331383.38</v>
      </c>
      <c r="G140" s="253">
        <v>184204</v>
      </c>
      <c r="H140" s="253">
        <v>617681.77</v>
      </c>
      <c r="K140" s="233">
        <v>0</v>
      </c>
      <c r="L140" s="233">
        <v>54362.52</v>
      </c>
      <c r="N140" s="233">
        <v>3342</v>
      </c>
      <c r="O140" s="253">
        <v>341640</v>
      </c>
      <c r="P140" s="253">
        <v>-278782.13</v>
      </c>
      <c r="Q140" s="253">
        <v>61716.160000000003</v>
      </c>
      <c r="R140" s="253">
        <v>3511106.83</v>
      </c>
      <c r="S140" s="74">
        <v>1685983.17</v>
      </c>
      <c r="W140" s="74">
        <v>840914</v>
      </c>
      <c r="X140" s="74">
        <v>206000</v>
      </c>
      <c r="Y140" s="91">
        <v>1555100</v>
      </c>
      <c r="AB140" s="91">
        <v>1015466.66</v>
      </c>
      <c r="AC140" s="91">
        <v>35171.94</v>
      </c>
    </row>
    <row r="141" spans="1:32" x14ac:dyDescent="0.2">
      <c r="A141" s="253" t="s">
        <v>2723</v>
      </c>
      <c r="B141" s="90">
        <v>597923.32999999996</v>
      </c>
      <c r="C141" s="90">
        <v>146423</v>
      </c>
      <c r="D141" s="90">
        <v>153388.46</v>
      </c>
      <c r="G141" s="253">
        <v>422330.23</v>
      </c>
      <c r="H141" s="253">
        <v>70884.44</v>
      </c>
      <c r="K141" s="233">
        <v>0</v>
      </c>
      <c r="L141" s="233">
        <v>94691.65</v>
      </c>
      <c r="N141" s="233">
        <v>819</v>
      </c>
      <c r="O141" s="253">
        <v>88375</v>
      </c>
      <c r="Q141" s="253">
        <v>-352</v>
      </c>
      <c r="R141" s="253">
        <v>1290976.01</v>
      </c>
      <c r="S141" s="74">
        <v>1232565.0900000001</v>
      </c>
      <c r="T141" s="74">
        <v>18000</v>
      </c>
      <c r="U141" s="74">
        <v>938.33</v>
      </c>
      <c r="W141" s="74">
        <v>1114636.5</v>
      </c>
      <c r="X141" s="74">
        <v>210800</v>
      </c>
      <c r="Y141" s="91">
        <v>1381470.5</v>
      </c>
      <c r="AB141" s="91">
        <v>626038.54</v>
      </c>
      <c r="AC141" s="91">
        <v>117865.96</v>
      </c>
    </row>
    <row r="142" spans="1:32" x14ac:dyDescent="0.2">
      <c r="A142" s="253" t="s">
        <v>2724</v>
      </c>
      <c r="B142" s="90">
        <v>451253.78</v>
      </c>
      <c r="C142" s="90">
        <v>11200</v>
      </c>
      <c r="D142" s="90">
        <v>164389.1</v>
      </c>
      <c r="G142" s="253">
        <v>453270.2</v>
      </c>
      <c r="H142" s="253">
        <v>36345.300000000003</v>
      </c>
      <c r="K142" s="233">
        <v>0</v>
      </c>
      <c r="L142" s="233">
        <v>79566.3</v>
      </c>
      <c r="N142" s="233">
        <v>2351</v>
      </c>
      <c r="Q142" s="253">
        <v>15158.14</v>
      </c>
      <c r="R142" s="253">
        <v>431311.75</v>
      </c>
      <c r="S142" s="74">
        <v>1885093.92</v>
      </c>
      <c r="U142" s="74">
        <v>541.29</v>
      </c>
      <c r="W142" s="74">
        <v>596694</v>
      </c>
      <c r="X142" s="74">
        <v>206000</v>
      </c>
      <c r="Y142" s="91">
        <v>1116696</v>
      </c>
      <c r="Z142" s="91">
        <v>1700</v>
      </c>
      <c r="AB142" s="91">
        <v>466501.55</v>
      </c>
      <c r="AC142" s="91">
        <v>106432.89</v>
      </c>
    </row>
    <row r="143" spans="1:32" x14ac:dyDescent="0.2">
      <c r="A143" s="253" t="s">
        <v>2725</v>
      </c>
      <c r="B143" s="90">
        <v>501227.81</v>
      </c>
      <c r="C143" s="90">
        <v>41621.35</v>
      </c>
      <c r="D143" s="90">
        <v>171011.5</v>
      </c>
      <c r="G143" s="253">
        <v>675088.94</v>
      </c>
      <c r="H143" s="253">
        <v>115798.49</v>
      </c>
      <c r="K143" s="233">
        <v>0</v>
      </c>
      <c r="L143" s="233">
        <v>77053.11</v>
      </c>
      <c r="N143" s="233">
        <v>1533</v>
      </c>
      <c r="O143" s="253">
        <v>52300</v>
      </c>
      <c r="Q143" s="253">
        <v>102514.45</v>
      </c>
      <c r="R143" s="253">
        <v>2115546</v>
      </c>
      <c r="S143" s="74">
        <v>1071235.72</v>
      </c>
      <c r="T143" s="74">
        <v>12600</v>
      </c>
      <c r="U143" s="74">
        <v>634.33000000000004</v>
      </c>
      <c r="W143" s="74">
        <v>674173.5</v>
      </c>
      <c r="X143" s="74">
        <v>217800</v>
      </c>
      <c r="Y143" s="91">
        <v>1056483.5</v>
      </c>
      <c r="AB143" s="91">
        <v>604180.67000000004</v>
      </c>
      <c r="AC143" s="91">
        <v>91792.49</v>
      </c>
    </row>
    <row r="144" spans="1:32" x14ac:dyDescent="0.2">
      <c r="A144" s="253" t="s">
        <v>2726</v>
      </c>
      <c r="B144" s="90">
        <v>314664.24</v>
      </c>
      <c r="C144" s="90">
        <v>7000</v>
      </c>
      <c r="D144" s="90">
        <v>111988.58</v>
      </c>
      <c r="G144" s="253">
        <v>1241920.3</v>
      </c>
      <c r="H144" s="253">
        <v>13349.82</v>
      </c>
      <c r="K144" s="233">
        <v>0</v>
      </c>
      <c r="L144" s="233">
        <v>57865.51</v>
      </c>
      <c r="N144" s="233">
        <v>1186</v>
      </c>
      <c r="Q144" s="253">
        <v>45030.15</v>
      </c>
      <c r="R144" s="253">
        <v>2263113.85</v>
      </c>
      <c r="S144" s="74">
        <v>705122.08</v>
      </c>
      <c r="U144" s="74">
        <v>311.3</v>
      </c>
      <c r="W144" s="74">
        <v>691898.5</v>
      </c>
      <c r="X144" s="74">
        <v>206000</v>
      </c>
      <c r="Y144" s="91">
        <v>1003138.5</v>
      </c>
      <c r="Z144" s="91">
        <v>4160</v>
      </c>
      <c r="AB144" s="91">
        <v>380203.64</v>
      </c>
      <c r="AC144" s="91">
        <v>105061.11</v>
      </c>
    </row>
    <row r="145" spans="1:32" x14ac:dyDescent="0.2">
      <c r="A145" s="253" t="s">
        <v>2727</v>
      </c>
      <c r="B145" s="90">
        <v>402161.16</v>
      </c>
      <c r="C145" s="90">
        <v>20693.5</v>
      </c>
      <c r="D145" s="90">
        <v>306522.93</v>
      </c>
      <c r="G145" s="253">
        <v>725509</v>
      </c>
      <c r="H145" s="253">
        <v>27956.3</v>
      </c>
      <c r="K145" s="233">
        <v>0</v>
      </c>
      <c r="L145" s="233">
        <v>85028.83</v>
      </c>
      <c r="N145" s="233">
        <v>2189</v>
      </c>
      <c r="O145" s="253">
        <v>10000</v>
      </c>
      <c r="Q145" s="253">
        <v>140107.18</v>
      </c>
      <c r="R145" s="253">
        <v>2512572.4500000002</v>
      </c>
      <c r="S145" s="74">
        <v>1168865.76</v>
      </c>
      <c r="T145" s="74">
        <v>47000</v>
      </c>
      <c r="U145" s="74">
        <v>502.5</v>
      </c>
      <c r="W145" s="74">
        <v>1116668</v>
      </c>
      <c r="X145" s="74">
        <v>206000</v>
      </c>
      <c r="Y145" s="91">
        <v>1618968</v>
      </c>
      <c r="Z145" s="91">
        <v>960</v>
      </c>
      <c r="AB145" s="91">
        <v>591249.87</v>
      </c>
      <c r="AC145" s="91">
        <v>38220.69</v>
      </c>
      <c r="AE145" s="91">
        <v>175798.35</v>
      </c>
    </row>
    <row r="146" spans="1:32" x14ac:dyDescent="0.2">
      <c r="A146" s="253" t="s">
        <v>2728</v>
      </c>
      <c r="B146" s="90">
        <v>657714.88</v>
      </c>
      <c r="C146" s="90">
        <v>40521.19</v>
      </c>
      <c r="D146" s="90">
        <v>175457.79</v>
      </c>
      <c r="G146" s="253">
        <v>1977464.32</v>
      </c>
      <c r="H146" s="253">
        <v>758120.54</v>
      </c>
      <c r="K146" s="233">
        <v>0</v>
      </c>
      <c r="L146" s="233">
        <v>92144.16</v>
      </c>
      <c r="N146" s="233">
        <v>2562</v>
      </c>
      <c r="Q146" s="253">
        <v>216126.25</v>
      </c>
      <c r="R146" s="253">
        <v>1298036.29</v>
      </c>
      <c r="S146" s="74">
        <v>1524034.03</v>
      </c>
      <c r="U146" s="74">
        <v>509.25</v>
      </c>
      <c r="W146" s="74">
        <v>807900.5</v>
      </c>
      <c r="X146" s="74">
        <v>301700</v>
      </c>
      <c r="Y146" s="91">
        <v>1294470.5</v>
      </c>
      <c r="AB146" s="91">
        <v>685296.31</v>
      </c>
      <c r="AC146" s="91">
        <v>276286.89</v>
      </c>
    </row>
    <row r="147" spans="1:32" x14ac:dyDescent="0.2">
      <c r="A147" s="253" t="s">
        <v>2729</v>
      </c>
      <c r="B147" s="90">
        <v>346591.31</v>
      </c>
      <c r="C147" s="90">
        <v>38351.599999999999</v>
      </c>
      <c r="D147" s="90">
        <v>591634.31999999995</v>
      </c>
      <c r="G147" s="253">
        <v>774610</v>
      </c>
      <c r="H147" s="253">
        <v>304311.83</v>
      </c>
      <c r="K147" s="233">
        <v>63</v>
      </c>
      <c r="L147" s="233">
        <v>73107.58</v>
      </c>
      <c r="Q147" s="253">
        <v>301959.06</v>
      </c>
      <c r="R147" s="253">
        <v>1854562.35</v>
      </c>
      <c r="S147" s="74">
        <v>1137558.58</v>
      </c>
      <c r="T147" s="74">
        <v>44280</v>
      </c>
      <c r="U147" s="74">
        <v>1640.25</v>
      </c>
      <c r="W147" s="74">
        <v>531163.5</v>
      </c>
      <c r="X147" s="74">
        <v>71228.800000000003</v>
      </c>
      <c r="Y147" s="91">
        <v>1134693.5</v>
      </c>
      <c r="AB147" s="91">
        <v>592243.27</v>
      </c>
      <c r="AC147" s="91">
        <v>132159.23000000001</v>
      </c>
    </row>
    <row r="148" spans="1:32" x14ac:dyDescent="0.2">
      <c r="A148" s="253" t="s">
        <v>2730</v>
      </c>
      <c r="B148" s="90">
        <v>1675753.28</v>
      </c>
      <c r="C148" s="90">
        <v>49159.35</v>
      </c>
      <c r="D148" s="90">
        <v>64923.22</v>
      </c>
      <c r="G148" s="253">
        <v>906247.47</v>
      </c>
      <c r="H148" s="253">
        <v>424975.16</v>
      </c>
      <c r="K148" s="233">
        <v>0</v>
      </c>
      <c r="L148" s="233">
        <v>112100</v>
      </c>
      <c r="Q148" s="253">
        <v>486310.76</v>
      </c>
      <c r="R148" s="253">
        <v>3974625.34</v>
      </c>
      <c r="S148" s="74">
        <v>1751384.76</v>
      </c>
      <c r="T148" s="74">
        <v>237850</v>
      </c>
      <c r="U148" s="74">
        <v>2154.7399999999998</v>
      </c>
      <c r="W148" s="74">
        <v>616444.5</v>
      </c>
      <c r="X148" s="74">
        <v>98808.960000000006</v>
      </c>
      <c r="Y148" s="91">
        <v>1224724.5</v>
      </c>
      <c r="AB148" s="91">
        <v>593119.28</v>
      </c>
      <c r="AC148" s="91">
        <v>211507.98</v>
      </c>
      <c r="AF148" s="91">
        <v>800</v>
      </c>
    </row>
    <row r="149" spans="1:32" x14ac:dyDescent="0.2">
      <c r="A149" s="253" t="s">
        <v>2731</v>
      </c>
      <c r="B149" s="90">
        <v>794972.98</v>
      </c>
      <c r="C149" s="90">
        <v>6124</v>
      </c>
      <c r="D149" s="90">
        <v>63322.47</v>
      </c>
      <c r="G149" s="253">
        <v>1051670.58</v>
      </c>
      <c r="H149" s="253">
        <v>305238.15999999997</v>
      </c>
      <c r="I149" s="253">
        <v>3500</v>
      </c>
      <c r="K149" s="233">
        <v>4800</v>
      </c>
      <c r="L149" s="233">
        <v>47482.6</v>
      </c>
      <c r="Q149" s="253">
        <v>128779.28</v>
      </c>
      <c r="R149" s="253">
        <v>2427116.52</v>
      </c>
      <c r="S149" s="74">
        <v>680458.35</v>
      </c>
      <c r="T149" s="74">
        <v>180850</v>
      </c>
      <c r="U149" s="74">
        <v>883.88</v>
      </c>
      <c r="W149" s="74">
        <v>1204989.8</v>
      </c>
      <c r="X149" s="74">
        <v>78762.44</v>
      </c>
      <c r="Y149" s="91">
        <v>1381039.8</v>
      </c>
      <c r="AB149" s="91">
        <v>426541.72</v>
      </c>
      <c r="AC149" s="91">
        <v>152329.04</v>
      </c>
      <c r="AF149" s="91">
        <v>2200</v>
      </c>
    </row>
    <row r="150" spans="1:32" x14ac:dyDescent="0.2">
      <c r="A150" s="253" t="s">
        <v>2732</v>
      </c>
      <c r="B150" s="90">
        <v>1262912.78</v>
      </c>
      <c r="C150" s="90">
        <v>14687.34</v>
      </c>
      <c r="D150" s="90">
        <v>262987.17</v>
      </c>
      <c r="G150" s="253">
        <v>872010.88</v>
      </c>
      <c r="H150" s="253">
        <v>481609.95</v>
      </c>
      <c r="K150" s="233">
        <v>440</v>
      </c>
      <c r="L150" s="233">
        <v>107150</v>
      </c>
      <c r="N150" s="233">
        <v>2005.62</v>
      </c>
      <c r="Q150" s="253">
        <v>502435.42</v>
      </c>
      <c r="R150" s="253">
        <v>2538450.7999999998</v>
      </c>
      <c r="S150" s="74">
        <v>819756.27</v>
      </c>
      <c r="T150" s="74">
        <v>264900</v>
      </c>
      <c r="U150" s="74">
        <v>1421.8</v>
      </c>
      <c r="W150" s="74">
        <v>1471336.5</v>
      </c>
      <c r="X150" s="74">
        <v>148843.76</v>
      </c>
      <c r="Y150" s="91">
        <v>1762820.5</v>
      </c>
      <c r="AB150" s="91">
        <v>532509.82999999996</v>
      </c>
      <c r="AC150" s="91">
        <v>211691.62</v>
      </c>
    </row>
    <row r="151" spans="1:32" x14ac:dyDescent="0.2">
      <c r="A151" s="253" t="s">
        <v>2733</v>
      </c>
      <c r="B151" s="90">
        <v>1119441.6399999999</v>
      </c>
      <c r="C151" s="90">
        <v>55632.35</v>
      </c>
      <c r="D151" s="90">
        <v>371742.84</v>
      </c>
      <c r="G151" s="253">
        <v>1036428.87</v>
      </c>
      <c r="H151" s="253">
        <v>393830.54</v>
      </c>
      <c r="K151" s="233">
        <v>6760</v>
      </c>
      <c r="L151" s="233">
        <v>445984.26</v>
      </c>
      <c r="Q151" s="253">
        <v>291191.95</v>
      </c>
      <c r="R151" s="253">
        <v>3053279.47</v>
      </c>
      <c r="S151" s="74">
        <v>1470353.48</v>
      </c>
      <c r="T151" s="74">
        <v>136900</v>
      </c>
      <c r="U151" s="74">
        <v>1396.8</v>
      </c>
      <c r="W151" s="74">
        <v>729890</v>
      </c>
      <c r="X151" s="74">
        <v>219400.44</v>
      </c>
      <c r="Y151" s="91">
        <v>1223194</v>
      </c>
      <c r="AB151" s="91">
        <v>882246.27</v>
      </c>
      <c r="AC151" s="91">
        <v>105832.27</v>
      </c>
    </row>
    <row r="152" spans="1:32" x14ac:dyDescent="0.2">
      <c r="A152" s="253" t="s">
        <v>2734</v>
      </c>
      <c r="B152" s="90">
        <v>835700.45</v>
      </c>
      <c r="C152" s="90">
        <v>14018.69</v>
      </c>
      <c r="D152" s="90">
        <v>53175.11</v>
      </c>
      <c r="G152" s="253">
        <v>254487.74</v>
      </c>
      <c r="H152" s="253">
        <v>187584.53</v>
      </c>
      <c r="L152" s="233">
        <v>81318.98</v>
      </c>
      <c r="Q152" s="253">
        <v>411308.96</v>
      </c>
      <c r="R152" s="253">
        <v>1819262.69</v>
      </c>
      <c r="S152" s="74">
        <v>1044233.21</v>
      </c>
      <c r="T152" s="74">
        <v>248770</v>
      </c>
      <c r="U152" s="74">
        <v>743.16</v>
      </c>
      <c r="W152" s="74">
        <v>740964</v>
      </c>
      <c r="X152" s="74">
        <v>124150.56</v>
      </c>
      <c r="Y152" s="91">
        <v>1240614</v>
      </c>
      <c r="AB152" s="91">
        <v>508473.99</v>
      </c>
      <c r="AC152" s="91">
        <v>68354.02</v>
      </c>
    </row>
    <row r="153" spans="1:32" x14ac:dyDescent="0.2">
      <c r="A153" s="253" t="s">
        <v>2735</v>
      </c>
      <c r="B153" s="90">
        <v>430411</v>
      </c>
      <c r="C153" s="90">
        <v>12439.95</v>
      </c>
      <c r="D153" s="90">
        <v>536910.85</v>
      </c>
      <c r="G153" s="253">
        <v>983593.39</v>
      </c>
      <c r="H153" s="253">
        <v>164938.04</v>
      </c>
      <c r="K153" s="233">
        <v>14155</v>
      </c>
      <c r="L153" s="233">
        <v>87872</v>
      </c>
      <c r="Q153" s="253">
        <v>363417.3</v>
      </c>
      <c r="R153" s="253">
        <v>2522678.58</v>
      </c>
      <c r="S153" s="74">
        <v>661274.77</v>
      </c>
      <c r="T153" s="74">
        <v>232610</v>
      </c>
      <c r="U153" s="74">
        <v>444.56</v>
      </c>
      <c r="W153" s="74">
        <v>1344465.5</v>
      </c>
      <c r="X153" s="74">
        <v>76699.240000000005</v>
      </c>
      <c r="Y153" s="91">
        <v>1630675.5</v>
      </c>
      <c r="AB153" s="91">
        <v>657010.38</v>
      </c>
      <c r="AC153" s="91">
        <v>150415.57999999999</v>
      </c>
    </row>
    <row r="154" spans="1:32" x14ac:dyDescent="0.2">
      <c r="A154" s="253" t="s">
        <v>2736</v>
      </c>
      <c r="B154" s="90">
        <v>515836.46</v>
      </c>
      <c r="C154" s="90">
        <v>2840</v>
      </c>
      <c r="D154" s="90">
        <v>106113.58</v>
      </c>
      <c r="G154" s="253">
        <v>1194901.58</v>
      </c>
      <c r="H154" s="253">
        <v>292898.28999999998</v>
      </c>
      <c r="K154" s="233">
        <v>25400</v>
      </c>
      <c r="L154" s="233">
        <v>71651.3</v>
      </c>
      <c r="Q154" s="253">
        <v>324338.53000000003</v>
      </c>
      <c r="R154" s="253">
        <v>4801199.47</v>
      </c>
      <c r="S154" s="74">
        <v>794397.79</v>
      </c>
      <c r="U154" s="74">
        <v>650.20000000000005</v>
      </c>
      <c r="W154" s="74">
        <v>253113</v>
      </c>
      <c r="X154" s="74">
        <v>112353.36</v>
      </c>
      <c r="Y154" s="91">
        <v>606333</v>
      </c>
      <c r="AB154" s="91">
        <v>550241.78</v>
      </c>
      <c r="AC154" s="91">
        <v>248488.38</v>
      </c>
    </row>
    <row r="155" spans="1:32" x14ac:dyDescent="0.2">
      <c r="A155" s="253" t="s">
        <v>2737</v>
      </c>
      <c r="B155" s="90">
        <v>168658.76</v>
      </c>
      <c r="C155" s="90">
        <v>27596.55</v>
      </c>
      <c r="D155" s="90">
        <v>352583.83</v>
      </c>
      <c r="G155" s="253">
        <v>1513890.36</v>
      </c>
      <c r="H155" s="253">
        <v>221058.49</v>
      </c>
      <c r="K155" s="233">
        <v>24500</v>
      </c>
      <c r="L155" s="233">
        <v>153722.78</v>
      </c>
      <c r="N155" s="233">
        <v>1747</v>
      </c>
      <c r="Q155" s="253">
        <v>1077311.21</v>
      </c>
      <c r="R155" s="253">
        <v>5209136.26</v>
      </c>
      <c r="S155" s="74">
        <v>985216.33</v>
      </c>
      <c r="U155" s="74">
        <v>311.26</v>
      </c>
      <c r="W155" s="74">
        <v>1070814.5</v>
      </c>
      <c r="X155" s="74">
        <v>98503.12</v>
      </c>
      <c r="Y155" s="91">
        <v>1463614.5</v>
      </c>
      <c r="AB155" s="91">
        <v>528077.02</v>
      </c>
      <c r="AC155" s="91">
        <v>278884.71999999997</v>
      </c>
    </row>
    <row r="156" spans="1:32" x14ac:dyDescent="0.2">
      <c r="A156" s="253" t="s">
        <v>2738</v>
      </c>
      <c r="B156" s="90">
        <v>576237.21</v>
      </c>
      <c r="C156" s="90">
        <v>16478.150000000001</v>
      </c>
      <c r="D156" s="90">
        <v>272268.3</v>
      </c>
      <c r="G156" s="253">
        <v>898791.34</v>
      </c>
      <c r="H156" s="253">
        <v>146771.07999999999</v>
      </c>
      <c r="K156" s="233">
        <v>3500</v>
      </c>
      <c r="L156" s="233">
        <v>124673.54</v>
      </c>
      <c r="Q156" s="253">
        <v>365666.13</v>
      </c>
      <c r="R156" s="253">
        <v>2453318.4700000002</v>
      </c>
      <c r="S156" s="74">
        <v>632761.21</v>
      </c>
      <c r="U156" s="74">
        <v>906.87</v>
      </c>
      <c r="W156" s="74">
        <v>602952</v>
      </c>
      <c r="X156" s="74">
        <v>96082.42</v>
      </c>
      <c r="Y156" s="91">
        <v>761828.5</v>
      </c>
      <c r="AB156" s="91">
        <v>596147.91</v>
      </c>
      <c r="AC156" s="91">
        <v>153766.39000000001</v>
      </c>
    </row>
    <row r="157" spans="1:32" x14ac:dyDescent="0.2">
      <c r="A157" s="253" t="s">
        <v>2739</v>
      </c>
      <c r="B157" s="90">
        <v>851817.27</v>
      </c>
      <c r="C157" s="90">
        <v>81504.83</v>
      </c>
      <c r="D157" s="90">
        <v>405206.73</v>
      </c>
      <c r="G157" s="253">
        <v>327906.40000000002</v>
      </c>
      <c r="H157" s="253">
        <v>1346520.74</v>
      </c>
      <c r="K157" s="233">
        <v>39040</v>
      </c>
      <c r="L157" s="233">
        <v>109094.58</v>
      </c>
      <c r="O157" s="253">
        <v>3100</v>
      </c>
      <c r="Q157" s="253">
        <v>558350.16</v>
      </c>
      <c r="R157" s="253">
        <v>4517827.99</v>
      </c>
      <c r="S157" s="74">
        <v>1436100.49</v>
      </c>
      <c r="U157" s="74">
        <v>1570.42</v>
      </c>
      <c r="W157" s="74">
        <v>1062225.5</v>
      </c>
      <c r="X157" s="74">
        <v>168086.57</v>
      </c>
      <c r="Y157" s="91">
        <v>1514136.95</v>
      </c>
      <c r="AB157" s="91">
        <v>846116.93</v>
      </c>
      <c r="AC157" s="91">
        <v>235933.21</v>
      </c>
      <c r="AF157" s="91">
        <v>2884</v>
      </c>
    </row>
    <row r="158" spans="1:32" x14ac:dyDescent="0.2">
      <c r="A158" s="253" t="s">
        <v>2740</v>
      </c>
      <c r="B158" s="90">
        <v>750002.42</v>
      </c>
      <c r="C158" s="90">
        <v>4967.5</v>
      </c>
      <c r="D158" s="90">
        <v>58952.28</v>
      </c>
      <c r="G158" s="253">
        <v>687954.61</v>
      </c>
      <c r="H158" s="253">
        <v>245847.61</v>
      </c>
      <c r="K158" s="233">
        <v>0</v>
      </c>
      <c r="L158" s="233">
        <v>77014.41</v>
      </c>
      <c r="Q158" s="253">
        <v>385962.23</v>
      </c>
      <c r="R158" s="253">
        <v>3061336.79</v>
      </c>
      <c r="S158" s="74">
        <v>955749.62</v>
      </c>
      <c r="T158" s="74">
        <v>125450</v>
      </c>
      <c r="U158" s="74">
        <v>1095.43</v>
      </c>
      <c r="W158" s="74">
        <v>857307.5</v>
      </c>
      <c r="X158" s="74">
        <v>203320.08</v>
      </c>
      <c r="Y158" s="91">
        <v>1221317.5</v>
      </c>
      <c r="AB158" s="91">
        <v>622104.21</v>
      </c>
      <c r="AC158" s="91">
        <v>176482.74</v>
      </c>
    </row>
    <row r="159" spans="1:32" x14ac:dyDescent="0.2">
      <c r="A159" s="253" t="s">
        <v>2741</v>
      </c>
      <c r="B159" s="90">
        <v>495506.85</v>
      </c>
      <c r="C159" s="90">
        <v>37565.4</v>
      </c>
      <c r="D159" s="90">
        <v>240350.03</v>
      </c>
      <c r="G159" s="253">
        <v>1761241.79</v>
      </c>
      <c r="H159" s="253">
        <v>571112.85</v>
      </c>
      <c r="K159" s="233">
        <v>0</v>
      </c>
      <c r="L159" s="233">
        <v>191701.99</v>
      </c>
      <c r="Q159" s="253">
        <v>200726.69</v>
      </c>
      <c r="R159" s="253">
        <v>2227904.62</v>
      </c>
      <c r="S159" s="74">
        <v>880194.24</v>
      </c>
      <c r="T159" s="74">
        <v>83763</v>
      </c>
      <c r="U159" s="74">
        <v>394.48</v>
      </c>
      <c r="W159" s="74">
        <v>752348.8</v>
      </c>
      <c r="X159" s="74">
        <v>75636.960000000006</v>
      </c>
      <c r="Y159" s="91">
        <v>1089268.8</v>
      </c>
      <c r="Z159" s="91">
        <v>8532</v>
      </c>
      <c r="AB159" s="91">
        <v>461035.12</v>
      </c>
      <c r="AC159" s="91">
        <v>42910.8</v>
      </c>
    </row>
    <row r="160" spans="1:32" x14ac:dyDescent="0.2">
      <c r="A160" s="253" t="s">
        <v>2742</v>
      </c>
      <c r="B160" s="90">
        <v>698069.89</v>
      </c>
      <c r="C160" s="90">
        <v>66754.100000000006</v>
      </c>
      <c r="D160" s="90">
        <v>347271.34</v>
      </c>
      <c r="G160" s="253">
        <v>1398520.79</v>
      </c>
      <c r="H160" s="253">
        <v>304235.90000000002</v>
      </c>
      <c r="K160" s="233">
        <v>2500</v>
      </c>
      <c r="L160" s="233">
        <v>123825.2</v>
      </c>
      <c r="Q160" s="253">
        <v>249455.07</v>
      </c>
      <c r="R160" s="253">
        <v>1652500.79</v>
      </c>
      <c r="S160" s="74">
        <v>994615.75</v>
      </c>
      <c r="T160" s="74">
        <v>207300</v>
      </c>
      <c r="U160" s="74">
        <v>945.67</v>
      </c>
      <c r="W160" s="74">
        <v>437402</v>
      </c>
      <c r="X160" s="74">
        <v>66862.100000000006</v>
      </c>
      <c r="Y160" s="91">
        <v>853392</v>
      </c>
      <c r="AB160" s="91">
        <v>509618.28</v>
      </c>
      <c r="AC160" s="91">
        <v>129943.03</v>
      </c>
    </row>
    <row r="161" spans="1:32" x14ac:dyDescent="0.2">
      <c r="A161" s="253" t="s">
        <v>2743</v>
      </c>
      <c r="B161" s="90">
        <v>745127.86</v>
      </c>
      <c r="C161" s="90">
        <v>0</v>
      </c>
      <c r="D161" s="90">
        <v>53878.96</v>
      </c>
      <c r="G161" s="253">
        <v>1149093.23</v>
      </c>
      <c r="H161" s="253">
        <v>421384.66</v>
      </c>
      <c r="L161" s="233">
        <v>129118.57</v>
      </c>
      <c r="Q161" s="253">
        <v>218921.19</v>
      </c>
      <c r="R161" s="253">
        <v>2038406.69</v>
      </c>
      <c r="S161" s="74">
        <v>609507.97</v>
      </c>
      <c r="T161" s="74">
        <v>169060</v>
      </c>
      <c r="U161" s="74">
        <v>1057.46</v>
      </c>
      <c r="W161" s="74">
        <v>645940</v>
      </c>
      <c r="X161" s="74">
        <v>57992.480000000003</v>
      </c>
      <c r="Y161" s="91">
        <v>870535</v>
      </c>
      <c r="AA161" s="91">
        <v>18280</v>
      </c>
      <c r="AB161" s="91">
        <v>318394.67</v>
      </c>
      <c r="AC161" s="91">
        <v>276458.63</v>
      </c>
    </row>
    <row r="162" spans="1:32" x14ac:dyDescent="0.2">
      <c r="A162" s="253" t="s">
        <v>2744</v>
      </c>
      <c r="B162" s="90">
        <v>801528.35</v>
      </c>
      <c r="C162" s="90">
        <v>3217.39</v>
      </c>
      <c r="D162" s="90">
        <v>81814.75</v>
      </c>
      <c r="G162" s="253">
        <v>1148060.31</v>
      </c>
      <c r="H162" s="253">
        <v>424329.23</v>
      </c>
      <c r="K162" s="233">
        <v>0</v>
      </c>
      <c r="L162" s="233">
        <v>79350</v>
      </c>
      <c r="Q162" s="253">
        <v>442700.66</v>
      </c>
      <c r="R162" s="253">
        <v>2546107.46</v>
      </c>
      <c r="S162" s="74">
        <v>1048341.27</v>
      </c>
      <c r="T162" s="74">
        <v>84030</v>
      </c>
      <c r="U162" s="74">
        <v>1005.65</v>
      </c>
      <c r="W162" s="74">
        <v>661822</v>
      </c>
      <c r="X162" s="74">
        <v>170391.75</v>
      </c>
      <c r="Y162" s="91">
        <v>1086408.75</v>
      </c>
      <c r="AB162" s="91">
        <v>557211.99</v>
      </c>
      <c r="AC162" s="91">
        <v>172985.4</v>
      </c>
      <c r="AF162" s="91">
        <v>14368</v>
      </c>
    </row>
    <row r="163" spans="1:32" x14ac:dyDescent="0.2">
      <c r="A163" s="253" t="s">
        <v>2745</v>
      </c>
      <c r="B163" s="90">
        <v>347162.17</v>
      </c>
      <c r="C163" s="90">
        <v>17516.98</v>
      </c>
      <c r="D163" s="90">
        <v>44248.52</v>
      </c>
      <c r="G163" s="253">
        <v>288170.8</v>
      </c>
      <c r="H163" s="253">
        <v>477949.2</v>
      </c>
      <c r="K163" s="233">
        <v>9154</v>
      </c>
      <c r="L163" s="233">
        <v>87850</v>
      </c>
      <c r="Q163" s="253">
        <v>263762.55</v>
      </c>
      <c r="R163" s="253">
        <v>2320392.7599999998</v>
      </c>
      <c r="S163" s="74">
        <v>891400.89</v>
      </c>
      <c r="T163" s="74">
        <v>75000</v>
      </c>
      <c r="U163" s="74">
        <v>561.19000000000005</v>
      </c>
      <c r="W163" s="74">
        <v>484396.5</v>
      </c>
      <c r="X163" s="74">
        <v>162817.24</v>
      </c>
      <c r="Y163" s="91">
        <v>814136.5</v>
      </c>
      <c r="AB163" s="91">
        <v>655863.17000000004</v>
      </c>
      <c r="AC163" s="91">
        <v>155735.07</v>
      </c>
    </row>
    <row r="164" spans="1:32" x14ac:dyDescent="0.2">
      <c r="A164" s="253" t="s">
        <v>2794</v>
      </c>
      <c r="B164" s="90">
        <v>797082.57</v>
      </c>
      <c r="C164" s="90">
        <v>16079.5</v>
      </c>
      <c r="D164" s="90">
        <v>154630.71</v>
      </c>
      <c r="G164" s="253">
        <v>1075706.8500000001</v>
      </c>
      <c r="H164" s="253">
        <v>430895.69</v>
      </c>
      <c r="K164" s="233">
        <v>26980</v>
      </c>
      <c r="L164" s="233">
        <v>63516.3</v>
      </c>
      <c r="Q164" s="253">
        <v>254035.98</v>
      </c>
      <c r="R164" s="253">
        <v>2754433.99</v>
      </c>
      <c r="S164" s="74">
        <v>895303.45</v>
      </c>
      <c r="T164" s="74">
        <v>51665</v>
      </c>
      <c r="U164" s="74">
        <v>988.37</v>
      </c>
      <c r="W164" s="74">
        <v>662270</v>
      </c>
      <c r="X164" s="74">
        <v>90274.12</v>
      </c>
      <c r="Y164" s="91">
        <v>1015850</v>
      </c>
      <c r="AB164" s="91">
        <v>437168.98</v>
      </c>
      <c r="AC164" s="91">
        <v>226371.41</v>
      </c>
      <c r="AF164" s="91">
        <v>11870</v>
      </c>
    </row>
    <row r="165" spans="1:32" x14ac:dyDescent="0.2">
      <c r="A165" s="253" t="s">
        <v>2798</v>
      </c>
      <c r="B165" s="90">
        <v>679449</v>
      </c>
      <c r="C165" s="90">
        <v>0</v>
      </c>
      <c r="D165" s="90">
        <v>71305.100000000006</v>
      </c>
      <c r="G165" s="253">
        <v>527410</v>
      </c>
      <c r="H165" s="253">
        <v>235369.8</v>
      </c>
      <c r="K165" s="233">
        <v>44181</v>
      </c>
      <c r="L165" s="233">
        <v>95135.2</v>
      </c>
      <c r="M165" s="233">
        <v>16900</v>
      </c>
      <c r="Q165" s="253">
        <v>739953.83</v>
      </c>
      <c r="R165" s="253">
        <v>4164124</v>
      </c>
      <c r="S165" s="74">
        <v>1127060.17</v>
      </c>
      <c r="T165" s="74">
        <v>227360</v>
      </c>
      <c r="U165" s="74">
        <v>1210.75</v>
      </c>
      <c r="W165" s="74">
        <v>2078370</v>
      </c>
      <c r="X165" s="74">
        <v>100724</v>
      </c>
      <c r="Y165" s="91">
        <v>2433300</v>
      </c>
      <c r="AB165" s="91">
        <v>1119406.8500000001</v>
      </c>
      <c r="AC165" s="91">
        <v>57464.19</v>
      </c>
    </row>
    <row r="166" spans="1:32" x14ac:dyDescent="0.2">
      <c r="A166" s="253" t="s">
        <v>2802</v>
      </c>
      <c r="B166" s="90">
        <v>443455.31</v>
      </c>
      <c r="C166" s="90">
        <v>2430.31</v>
      </c>
      <c r="D166" s="90">
        <v>364798.67</v>
      </c>
      <c r="G166" s="253">
        <v>947617.38</v>
      </c>
      <c r="H166" s="253">
        <v>420763.09</v>
      </c>
      <c r="K166" s="233">
        <v>0</v>
      </c>
      <c r="L166" s="233">
        <v>154846.20000000001</v>
      </c>
      <c r="Q166" s="253">
        <v>216016.07</v>
      </c>
      <c r="R166" s="253">
        <v>3254719.47</v>
      </c>
      <c r="S166" s="74">
        <v>828838.1</v>
      </c>
      <c r="U166" s="74">
        <v>755.84</v>
      </c>
      <c r="W166" s="74">
        <v>466210.5</v>
      </c>
      <c r="X166" s="74">
        <v>23269.84</v>
      </c>
      <c r="Y166" s="91">
        <v>715550.5</v>
      </c>
      <c r="AB166" s="91">
        <v>333611.43</v>
      </c>
      <c r="AC166" s="91">
        <v>186543.77</v>
      </c>
      <c r="AF166" s="91">
        <v>4800</v>
      </c>
    </row>
    <row r="167" spans="1:32" x14ac:dyDescent="0.2">
      <c r="A167" s="253" t="s">
        <v>2746</v>
      </c>
      <c r="B167" s="90">
        <v>666563.93999999994</v>
      </c>
      <c r="C167" s="90">
        <v>601518.89</v>
      </c>
      <c r="D167" s="90">
        <v>67580.759999999995</v>
      </c>
      <c r="E167" s="90">
        <v>0</v>
      </c>
      <c r="F167" s="253">
        <v>0</v>
      </c>
      <c r="G167" s="253">
        <v>429396.74</v>
      </c>
      <c r="H167" s="253">
        <v>539496.79</v>
      </c>
      <c r="I167" s="253">
        <v>0</v>
      </c>
      <c r="J167" s="253">
        <v>0</v>
      </c>
      <c r="K167" s="233">
        <v>3000</v>
      </c>
      <c r="L167" s="233">
        <v>86341.63</v>
      </c>
      <c r="M167" s="233">
        <v>0</v>
      </c>
      <c r="N167" s="233">
        <v>1927.16</v>
      </c>
      <c r="O167" s="253">
        <v>0</v>
      </c>
      <c r="P167" s="253">
        <v>38010.5</v>
      </c>
      <c r="Q167" s="253">
        <v>20750</v>
      </c>
      <c r="R167" s="253">
        <v>4774273.9400000004</v>
      </c>
      <c r="S167" s="74">
        <v>1210446.81</v>
      </c>
      <c r="T167" s="74">
        <v>22234</v>
      </c>
      <c r="U167" s="74">
        <v>1137.0899999999999</v>
      </c>
      <c r="W167" s="74">
        <v>461065.5</v>
      </c>
      <c r="X167" s="74">
        <v>83000</v>
      </c>
      <c r="Y167" s="91">
        <v>779994.5</v>
      </c>
      <c r="AB167" s="91">
        <v>462013.82</v>
      </c>
      <c r="AC167" s="91">
        <v>195343.7</v>
      </c>
    </row>
    <row r="168" spans="1:32" x14ac:dyDescent="0.2">
      <c r="A168" s="253" t="s">
        <v>2747</v>
      </c>
      <c r="B168" s="90">
        <v>411699.67</v>
      </c>
      <c r="C168" s="90">
        <v>26494.95</v>
      </c>
      <c r="D168" s="90">
        <v>37599.49</v>
      </c>
      <c r="G168" s="253">
        <v>853223.53</v>
      </c>
      <c r="H168" s="253">
        <v>363308.69</v>
      </c>
      <c r="K168" s="233">
        <v>3000</v>
      </c>
      <c r="L168" s="233">
        <v>45849.25</v>
      </c>
      <c r="N168" s="233">
        <v>149.54</v>
      </c>
      <c r="P168" s="253">
        <v>-260256.04</v>
      </c>
      <c r="Q168" s="253">
        <v>-2650</v>
      </c>
      <c r="R168" s="253">
        <v>3320080.98</v>
      </c>
      <c r="S168" s="74">
        <v>642995.62</v>
      </c>
      <c r="T168" s="74">
        <v>52765</v>
      </c>
      <c r="U168" s="74">
        <v>448.24</v>
      </c>
      <c r="W168" s="74">
        <v>1086415.5</v>
      </c>
      <c r="X168" s="74">
        <v>50680</v>
      </c>
      <c r="Y168" s="91">
        <v>1231035.5</v>
      </c>
      <c r="AB168" s="91">
        <v>363440.18</v>
      </c>
      <c r="AC168" s="91">
        <v>196406.17</v>
      </c>
    </row>
    <row r="169" spans="1:32" x14ac:dyDescent="0.2">
      <c r="A169" s="253" t="s">
        <v>2748</v>
      </c>
      <c r="B169" s="90">
        <v>349036.2</v>
      </c>
      <c r="C169" s="90">
        <v>230609.44</v>
      </c>
      <c r="D169" s="90">
        <v>23936.02</v>
      </c>
      <c r="G169" s="253">
        <v>813975.24</v>
      </c>
      <c r="H169" s="253">
        <v>285710.17</v>
      </c>
      <c r="K169" s="233">
        <v>3000</v>
      </c>
      <c r="L169" s="233">
        <v>40496.980000000003</v>
      </c>
      <c r="N169" s="233">
        <v>1275.7</v>
      </c>
      <c r="P169" s="253">
        <v>-239048.11</v>
      </c>
      <c r="Q169" s="253">
        <v>21100</v>
      </c>
      <c r="R169" s="253">
        <v>2333757.04</v>
      </c>
      <c r="S169" s="74">
        <v>845840.42</v>
      </c>
      <c r="T169" s="74">
        <v>151390</v>
      </c>
      <c r="U169" s="74">
        <v>421.56</v>
      </c>
      <c r="W169" s="74">
        <v>813890</v>
      </c>
      <c r="X169" s="74">
        <v>57500</v>
      </c>
      <c r="Y169" s="91">
        <v>1043480</v>
      </c>
      <c r="AB169" s="91">
        <v>518982.81</v>
      </c>
      <c r="AC169" s="91">
        <v>156191.81</v>
      </c>
    </row>
    <row r="170" spans="1:32" x14ac:dyDescent="0.2">
      <c r="A170" s="253" t="s">
        <v>2749</v>
      </c>
      <c r="B170" s="90">
        <v>1586645.5</v>
      </c>
      <c r="C170" s="90">
        <v>438122.76</v>
      </c>
      <c r="D170" s="90">
        <v>118672.53</v>
      </c>
      <c r="G170" s="253">
        <v>128653.48</v>
      </c>
      <c r="H170" s="253">
        <v>245564.26</v>
      </c>
      <c r="K170" s="233">
        <v>3090</v>
      </c>
      <c r="L170" s="233">
        <v>81774.06</v>
      </c>
      <c r="N170" s="233">
        <v>0</v>
      </c>
      <c r="P170" s="253">
        <v>541546.69999999995</v>
      </c>
      <c r="Q170" s="253">
        <v>57090.99</v>
      </c>
      <c r="R170" s="253">
        <v>2500833.27</v>
      </c>
      <c r="S170" s="74">
        <v>1503536.23</v>
      </c>
      <c r="T170" s="74">
        <v>330531</v>
      </c>
      <c r="U170" s="74">
        <v>3008.74</v>
      </c>
      <c r="W170" s="74">
        <v>791434</v>
      </c>
      <c r="X170" s="74">
        <v>95700</v>
      </c>
      <c r="Y170" s="91">
        <v>1315446</v>
      </c>
      <c r="AB170" s="91">
        <v>881319.12</v>
      </c>
      <c r="AC170" s="91">
        <v>105087.29</v>
      </c>
    </row>
    <row r="171" spans="1:32" x14ac:dyDescent="0.2">
      <c r="A171" s="253" t="s">
        <v>2750</v>
      </c>
      <c r="B171" s="90">
        <v>1933727.71</v>
      </c>
      <c r="C171" s="90">
        <v>2685575.94</v>
      </c>
      <c r="D171" s="90">
        <v>124001.89</v>
      </c>
      <c r="G171" s="253">
        <v>538815.74</v>
      </c>
      <c r="H171" s="253">
        <v>667444.89</v>
      </c>
      <c r="K171" s="233">
        <v>2950</v>
      </c>
      <c r="L171" s="233">
        <v>128087.02</v>
      </c>
      <c r="N171" s="233">
        <v>2529.54</v>
      </c>
      <c r="O171" s="253">
        <v>800</v>
      </c>
      <c r="P171" s="253">
        <v>1408404.31</v>
      </c>
      <c r="Q171" s="253">
        <v>41253.370000000003</v>
      </c>
      <c r="R171" s="253">
        <v>1757956.06</v>
      </c>
      <c r="S171" s="74">
        <v>2387808.92</v>
      </c>
      <c r="T171" s="74">
        <v>354661</v>
      </c>
      <c r="U171" s="74">
        <v>3749.78</v>
      </c>
      <c r="W171" s="74">
        <v>860338.5</v>
      </c>
      <c r="X171" s="74">
        <v>103200</v>
      </c>
      <c r="Y171" s="91">
        <v>1208288.5</v>
      </c>
      <c r="AB171" s="91">
        <v>1161681.4099999999</v>
      </c>
      <c r="AC171" s="91">
        <v>240891.86</v>
      </c>
      <c r="AF171" s="91">
        <v>48600</v>
      </c>
    </row>
    <row r="172" spans="1:32" x14ac:dyDescent="0.2">
      <c r="A172" s="253" t="s">
        <v>2751</v>
      </c>
      <c r="B172" s="90">
        <v>337736.22</v>
      </c>
      <c r="C172" s="90">
        <v>210796.65</v>
      </c>
      <c r="D172" s="90">
        <v>22392.09</v>
      </c>
      <c r="G172" s="253">
        <v>837610.3</v>
      </c>
      <c r="H172" s="253">
        <v>214122.35</v>
      </c>
      <c r="K172" s="233">
        <v>3000</v>
      </c>
      <c r="L172" s="233">
        <v>40810.480000000003</v>
      </c>
      <c r="N172" s="233">
        <v>1343.74</v>
      </c>
      <c r="P172" s="253">
        <v>-310797.40000000002</v>
      </c>
      <c r="Q172" s="253">
        <v>17801</v>
      </c>
      <c r="R172" s="253">
        <v>2321876.0699999998</v>
      </c>
      <c r="S172" s="74">
        <v>745247.06</v>
      </c>
      <c r="T172" s="74">
        <v>10000</v>
      </c>
      <c r="U172" s="74">
        <v>676.61</v>
      </c>
      <c r="W172" s="74">
        <v>589984.5</v>
      </c>
      <c r="X172" s="74">
        <v>73200</v>
      </c>
      <c r="Y172" s="91">
        <v>774944.5</v>
      </c>
      <c r="AB172" s="91">
        <v>479829.66</v>
      </c>
      <c r="AC172" s="91">
        <v>161536.20000000001</v>
      </c>
      <c r="AF172" s="91">
        <v>2160</v>
      </c>
    </row>
    <row r="173" spans="1:32" x14ac:dyDescent="0.2">
      <c r="A173" s="253" t="s">
        <v>2752</v>
      </c>
      <c r="B173" s="90">
        <v>790522.73</v>
      </c>
      <c r="C173" s="90">
        <v>693580.80000000005</v>
      </c>
      <c r="D173" s="90">
        <v>35787.06</v>
      </c>
      <c r="G173" s="253">
        <v>367975.13</v>
      </c>
      <c r="H173" s="253">
        <v>157795.45000000001</v>
      </c>
      <c r="K173" s="233">
        <v>4000</v>
      </c>
      <c r="L173" s="233">
        <v>66355.86</v>
      </c>
      <c r="N173" s="233">
        <v>93.46</v>
      </c>
      <c r="P173" s="253">
        <v>98620.23</v>
      </c>
      <c r="Q173" s="253">
        <v>56557.62</v>
      </c>
      <c r="R173" s="253">
        <v>2694098.62</v>
      </c>
      <c r="S173" s="74">
        <v>968842.52</v>
      </c>
      <c r="T173" s="74">
        <v>30000</v>
      </c>
      <c r="U173" s="74">
        <v>1232.31</v>
      </c>
      <c r="W173" s="74">
        <v>614078.5</v>
      </c>
      <c r="X173" s="74">
        <v>83200</v>
      </c>
      <c r="Y173" s="91">
        <v>914308.5</v>
      </c>
      <c r="AA173" s="91">
        <v>6180</v>
      </c>
      <c r="AB173" s="91">
        <v>408353.62</v>
      </c>
      <c r="AC173" s="91">
        <v>151602.96</v>
      </c>
    </row>
    <row r="174" spans="1:32" x14ac:dyDescent="0.2">
      <c r="A174" s="253" t="s">
        <v>2792</v>
      </c>
      <c r="B174" s="90">
        <v>431087.61</v>
      </c>
      <c r="C174" s="90">
        <v>264059.25</v>
      </c>
      <c r="D174" s="90">
        <v>22861.040000000001</v>
      </c>
      <c r="G174" s="253">
        <v>601650.48</v>
      </c>
      <c r="H174" s="253">
        <v>218384.96</v>
      </c>
      <c r="L174" s="233">
        <v>28900</v>
      </c>
      <c r="P174" s="253">
        <v>50221.99</v>
      </c>
      <c r="Q174" s="253">
        <v>13700</v>
      </c>
      <c r="R174" s="253">
        <v>2583494.75</v>
      </c>
      <c r="S174" s="74">
        <v>836468.54</v>
      </c>
      <c r="T174" s="74">
        <v>40000</v>
      </c>
      <c r="U174" s="74">
        <v>676.39</v>
      </c>
      <c r="W174" s="74">
        <v>243285</v>
      </c>
      <c r="X174" s="74">
        <v>57000</v>
      </c>
      <c r="Y174" s="91">
        <v>608062</v>
      </c>
      <c r="AB174" s="91">
        <v>312161.57</v>
      </c>
      <c r="AC174" s="91">
        <v>99880.89</v>
      </c>
      <c r="AF174" s="91">
        <v>1382.35</v>
      </c>
    </row>
    <row r="175" spans="1:32" x14ac:dyDescent="0.2">
      <c r="A175" s="253" t="s">
        <v>2803</v>
      </c>
      <c r="B175" s="90">
        <v>413072.63</v>
      </c>
      <c r="C175" s="90">
        <v>40864.449999999997</v>
      </c>
      <c r="D175" s="90">
        <v>35044.47</v>
      </c>
      <c r="G175" s="253">
        <v>1204341.32</v>
      </c>
      <c r="H175" s="253">
        <v>68703.38</v>
      </c>
      <c r="L175" s="233">
        <v>33021.550000000003</v>
      </c>
      <c r="P175" s="253">
        <v>-227846.8</v>
      </c>
      <c r="Q175" s="253">
        <v>27700</v>
      </c>
      <c r="R175" s="253">
        <v>2913433.4</v>
      </c>
      <c r="S175" s="74">
        <v>571954.43999999994</v>
      </c>
      <c r="T175" s="74">
        <v>83000</v>
      </c>
      <c r="U175" s="74">
        <v>379.75</v>
      </c>
      <c r="W175" s="74">
        <v>405720</v>
      </c>
      <c r="X175" s="74">
        <v>47800</v>
      </c>
      <c r="Y175" s="91">
        <v>533190</v>
      </c>
      <c r="AA175" s="91">
        <v>12240</v>
      </c>
      <c r="AB175" s="91">
        <v>300602.14</v>
      </c>
      <c r="AC175" s="91">
        <v>92438.93</v>
      </c>
    </row>
    <row r="176" spans="1:32" x14ac:dyDescent="0.2">
      <c r="A176" s="253" t="s">
        <v>17</v>
      </c>
      <c r="B176" s="90">
        <v>1638060.16</v>
      </c>
      <c r="C176" s="90">
        <v>1034281.34</v>
      </c>
      <c r="D176" s="90">
        <v>191282.17</v>
      </c>
      <c r="G176" s="253">
        <v>1045503.89</v>
      </c>
      <c r="H176" s="253">
        <v>428735.2</v>
      </c>
      <c r="K176" s="233">
        <v>0</v>
      </c>
      <c r="L176" s="233">
        <v>86984.61</v>
      </c>
      <c r="N176" s="233">
        <v>10180</v>
      </c>
      <c r="Q176" s="253">
        <v>673951.84</v>
      </c>
      <c r="R176" s="253">
        <v>2535471.5499999998</v>
      </c>
      <c r="S176" s="74">
        <v>2776084.11</v>
      </c>
      <c r="U176" s="74">
        <v>1272.3499999999999</v>
      </c>
      <c r="W176" s="74">
        <v>330009</v>
      </c>
      <c r="X176" s="74">
        <v>124</v>
      </c>
      <c r="Y176" s="91">
        <v>1031488</v>
      </c>
      <c r="Z176" s="91">
        <v>4670</v>
      </c>
      <c r="AB176" s="91">
        <v>1004306.04</v>
      </c>
      <c r="AC176" s="91">
        <v>224466.77</v>
      </c>
      <c r="AF176" s="91">
        <v>180</v>
      </c>
    </row>
    <row r="177" spans="1:32" x14ac:dyDescent="0.2">
      <c r="A177" s="253" t="s">
        <v>18</v>
      </c>
      <c r="B177" s="90">
        <v>633386.84</v>
      </c>
      <c r="C177" s="90">
        <v>36100</v>
      </c>
      <c r="D177" s="90">
        <v>318263.13</v>
      </c>
      <c r="G177" s="253">
        <v>357065.2</v>
      </c>
      <c r="H177" s="253">
        <v>380104.84</v>
      </c>
      <c r="K177" s="233">
        <v>2400</v>
      </c>
      <c r="L177" s="233">
        <v>45186.25</v>
      </c>
      <c r="M177" s="233">
        <v>120410</v>
      </c>
      <c r="N177" s="233">
        <v>10000</v>
      </c>
      <c r="Q177" s="253">
        <v>208817.42</v>
      </c>
      <c r="R177" s="253">
        <v>3491897.05</v>
      </c>
      <c r="S177" s="74">
        <v>1275837.5</v>
      </c>
      <c r="T177" s="74">
        <v>1800</v>
      </c>
      <c r="U177" s="74">
        <v>951.67</v>
      </c>
      <c r="W177" s="74">
        <v>885101.1</v>
      </c>
      <c r="X177" s="74">
        <v>88800</v>
      </c>
      <c r="Y177" s="91">
        <v>1427101.1</v>
      </c>
      <c r="Z177" s="91">
        <v>6285</v>
      </c>
      <c r="AB177" s="91">
        <v>793269.9</v>
      </c>
      <c r="AC177" s="91">
        <v>133876.54999999999</v>
      </c>
    </row>
    <row r="178" spans="1:32" x14ac:dyDescent="0.2">
      <c r="A178" s="253" t="s">
        <v>2753</v>
      </c>
      <c r="B178" s="90">
        <v>1173676.94</v>
      </c>
      <c r="C178" s="90">
        <v>1615.75</v>
      </c>
      <c r="D178" s="90">
        <v>176706.41</v>
      </c>
      <c r="G178" s="253">
        <v>9409017.3100000005</v>
      </c>
      <c r="H178" s="253">
        <v>2693794.11</v>
      </c>
      <c r="K178" s="233">
        <v>24876.54</v>
      </c>
      <c r="L178" s="233">
        <v>125079.38</v>
      </c>
      <c r="N178" s="233">
        <v>2270.08</v>
      </c>
      <c r="Q178" s="253">
        <v>104204.56</v>
      </c>
      <c r="R178" s="253">
        <v>2917750.69</v>
      </c>
      <c r="S178" s="74">
        <v>1736719.22</v>
      </c>
      <c r="T178" s="74">
        <v>1088927.3</v>
      </c>
      <c r="U178" s="74">
        <v>719.41</v>
      </c>
      <c r="W178" s="74">
        <v>2081987</v>
      </c>
      <c r="X178" s="74">
        <v>18040</v>
      </c>
      <c r="Y178" s="91">
        <v>2683193</v>
      </c>
      <c r="Z178" s="91">
        <v>88650</v>
      </c>
      <c r="AB178" s="91">
        <v>1166756.75</v>
      </c>
      <c r="AC178" s="91">
        <v>1289190.95</v>
      </c>
      <c r="AE178" s="91">
        <v>444714.93</v>
      </c>
    </row>
    <row r="179" spans="1:32" x14ac:dyDescent="0.2">
      <c r="A179" s="253" t="s">
        <v>19</v>
      </c>
      <c r="B179" s="90">
        <v>1201304.31</v>
      </c>
      <c r="C179" s="90">
        <v>21300</v>
      </c>
      <c r="D179" s="90">
        <v>84803.37</v>
      </c>
      <c r="G179" s="253">
        <v>207137.45</v>
      </c>
      <c r="H179" s="253">
        <v>220837.84</v>
      </c>
      <c r="K179" s="233">
        <v>2619</v>
      </c>
      <c r="L179" s="233">
        <v>29924.3</v>
      </c>
      <c r="M179" s="233">
        <v>65000</v>
      </c>
      <c r="O179" s="253">
        <v>215000</v>
      </c>
      <c r="Q179" s="253">
        <v>88947.48</v>
      </c>
      <c r="R179" s="253">
        <v>3101018.9</v>
      </c>
      <c r="S179" s="74">
        <v>762741.5</v>
      </c>
      <c r="T179" s="74">
        <v>1000000</v>
      </c>
      <c r="U179" s="74">
        <v>445.4</v>
      </c>
      <c r="X179" s="74">
        <v>6000</v>
      </c>
      <c r="Y179" s="91">
        <v>255900</v>
      </c>
      <c r="Z179" s="91">
        <v>11320</v>
      </c>
      <c r="AB179" s="91">
        <v>391847.42</v>
      </c>
      <c r="AC179" s="91">
        <v>212978.04</v>
      </c>
    </row>
    <row r="180" spans="1:32" x14ac:dyDescent="0.2">
      <c r="A180" s="253" t="s">
        <v>20</v>
      </c>
      <c r="B180" s="90">
        <v>817952.16</v>
      </c>
      <c r="C180" s="90">
        <v>25489.8</v>
      </c>
      <c r="D180" s="90">
        <v>214375.23</v>
      </c>
      <c r="G180" s="253">
        <v>57319.42</v>
      </c>
      <c r="H180" s="253">
        <v>822218.4</v>
      </c>
      <c r="K180" s="233">
        <v>0</v>
      </c>
      <c r="L180" s="233">
        <v>44772.81</v>
      </c>
      <c r="M180" s="233">
        <v>74960</v>
      </c>
      <c r="N180" s="233">
        <v>12995.11</v>
      </c>
      <c r="Q180" s="253">
        <v>337180.58</v>
      </c>
      <c r="R180" s="253">
        <v>254405.43</v>
      </c>
      <c r="S180" s="74">
        <v>1622896.02</v>
      </c>
      <c r="U180" s="74">
        <v>1139.53</v>
      </c>
      <c r="W180" s="74">
        <v>1001183.4</v>
      </c>
      <c r="X180" s="74">
        <v>87600</v>
      </c>
      <c r="Y180" s="91">
        <v>1594753.4</v>
      </c>
      <c r="AB180" s="91">
        <v>517334.28</v>
      </c>
      <c r="AC180" s="91">
        <v>195531.81</v>
      </c>
    </row>
    <row r="181" spans="1:32" x14ac:dyDescent="0.2">
      <c r="A181" s="253" t="s">
        <v>21</v>
      </c>
      <c r="B181" s="90">
        <v>655053.47</v>
      </c>
      <c r="C181" s="90">
        <v>67470</v>
      </c>
      <c r="D181" s="90">
        <v>100938.89</v>
      </c>
      <c r="G181" s="253">
        <v>1342663.41</v>
      </c>
      <c r="H181" s="253">
        <v>301649.26</v>
      </c>
      <c r="K181" s="233">
        <v>155100</v>
      </c>
      <c r="L181" s="233">
        <v>64962.6</v>
      </c>
      <c r="M181" s="233">
        <v>118960</v>
      </c>
      <c r="N181" s="233">
        <v>11955.57</v>
      </c>
      <c r="Q181" s="253">
        <v>359552.37</v>
      </c>
      <c r="R181" s="253">
        <v>4470863.96</v>
      </c>
      <c r="S181" s="74">
        <v>2160457.9500000002</v>
      </c>
      <c r="U181" s="74">
        <v>985.7</v>
      </c>
      <c r="W181" s="74">
        <v>1469589.61</v>
      </c>
      <c r="X181" s="74">
        <v>96800</v>
      </c>
      <c r="Y181" s="91">
        <v>2057029.61</v>
      </c>
      <c r="Z181" s="91">
        <v>4240</v>
      </c>
      <c r="AB181" s="91">
        <v>496922.8</v>
      </c>
      <c r="AC181" s="91">
        <v>117094.39999999999</v>
      </c>
    </row>
    <row r="182" spans="1:32" x14ac:dyDescent="0.2">
      <c r="A182" s="253" t="s">
        <v>22</v>
      </c>
      <c r="B182" s="90">
        <v>659075.51</v>
      </c>
      <c r="C182" s="90">
        <v>38633.5</v>
      </c>
      <c r="D182" s="90">
        <v>193199.42</v>
      </c>
      <c r="G182" s="253">
        <v>96515.33</v>
      </c>
      <c r="H182" s="253">
        <v>157553.71</v>
      </c>
      <c r="K182" s="233">
        <v>13448</v>
      </c>
      <c r="L182" s="233">
        <v>133764.59</v>
      </c>
      <c r="M182" s="233">
        <v>68000</v>
      </c>
      <c r="N182" s="233">
        <v>14176.6</v>
      </c>
      <c r="Q182" s="253">
        <v>-399088.77</v>
      </c>
      <c r="R182" s="253">
        <v>1315785.06</v>
      </c>
      <c r="S182" s="74">
        <v>1163706.98</v>
      </c>
      <c r="U182" s="74">
        <v>1079.94</v>
      </c>
      <c r="W182" s="74">
        <v>1562255.4</v>
      </c>
      <c r="X182" s="74">
        <v>90000</v>
      </c>
      <c r="Y182" s="91">
        <v>2022784.4</v>
      </c>
      <c r="AB182" s="91">
        <v>598560.52</v>
      </c>
      <c r="AC182" s="91">
        <v>143056.41</v>
      </c>
    </row>
    <row r="183" spans="1:32" x14ac:dyDescent="0.2">
      <c r="A183" s="253" t="s">
        <v>23</v>
      </c>
      <c r="B183" s="90">
        <v>1204160.58</v>
      </c>
      <c r="C183" s="90">
        <v>3212.75</v>
      </c>
      <c r="D183" s="90">
        <v>286571.18</v>
      </c>
      <c r="G183" s="253">
        <v>898321.8</v>
      </c>
      <c r="H183" s="253">
        <v>395947.53</v>
      </c>
      <c r="K183" s="233">
        <v>1500</v>
      </c>
      <c r="L183" s="233">
        <v>49629.31</v>
      </c>
      <c r="M183" s="233">
        <v>204145</v>
      </c>
      <c r="N183" s="233">
        <v>51246.45</v>
      </c>
      <c r="Q183" s="253">
        <v>342193.35</v>
      </c>
      <c r="R183" s="253">
        <v>1137972.49</v>
      </c>
      <c r="S183" s="74">
        <v>1544007.79</v>
      </c>
      <c r="T183" s="74">
        <v>95335</v>
      </c>
      <c r="U183" s="74">
        <v>1545.45</v>
      </c>
      <c r="W183" s="74">
        <v>1095906.73</v>
      </c>
      <c r="X183" s="74">
        <v>84000</v>
      </c>
      <c r="Y183" s="91">
        <v>1667896.73</v>
      </c>
      <c r="Z183" s="91">
        <v>380</v>
      </c>
      <c r="AB183" s="91">
        <v>696578.66</v>
      </c>
      <c r="AC183" s="91">
        <v>153767.93</v>
      </c>
      <c r="AF183" s="91">
        <v>171750</v>
      </c>
    </row>
    <row r="184" spans="1:32" x14ac:dyDescent="0.2">
      <c r="A184" s="253" t="s">
        <v>24</v>
      </c>
      <c r="B184" s="90">
        <v>1535451.32</v>
      </c>
      <c r="C184" s="90">
        <v>43649.09</v>
      </c>
      <c r="D184" s="90">
        <v>128887.29</v>
      </c>
      <c r="G184" s="253">
        <v>1850201.92</v>
      </c>
      <c r="H184" s="253">
        <v>672362.83</v>
      </c>
      <c r="K184" s="233">
        <v>4500</v>
      </c>
      <c r="L184" s="233">
        <v>55970.05</v>
      </c>
      <c r="M184" s="233">
        <v>13000</v>
      </c>
      <c r="N184" s="233">
        <v>14595.7</v>
      </c>
      <c r="Q184" s="253">
        <v>850704.83</v>
      </c>
      <c r="R184" s="253">
        <v>1899168.01</v>
      </c>
      <c r="S184" s="74">
        <v>2326390.65</v>
      </c>
      <c r="U184" s="74">
        <v>2276.1</v>
      </c>
      <c r="W184" s="74">
        <v>654347.80000000005</v>
      </c>
      <c r="X184" s="74">
        <v>106800</v>
      </c>
      <c r="Y184" s="91">
        <v>1372787.8</v>
      </c>
      <c r="Z184" s="91">
        <v>10720</v>
      </c>
      <c r="AB184" s="91">
        <v>994620.75</v>
      </c>
      <c r="AC184" s="91">
        <v>212483.72</v>
      </c>
    </row>
    <row r="185" spans="1:32" x14ac:dyDescent="0.2">
      <c r="A185" s="253" t="s">
        <v>25</v>
      </c>
      <c r="B185" s="90">
        <v>491901.91</v>
      </c>
      <c r="C185" s="90">
        <v>20466.46</v>
      </c>
      <c r="D185" s="90">
        <v>226710.81</v>
      </c>
      <c r="G185" s="253">
        <v>833380.69</v>
      </c>
      <c r="H185" s="253">
        <v>303656.62</v>
      </c>
      <c r="K185" s="233">
        <v>30400</v>
      </c>
      <c r="L185" s="233">
        <v>49002.94</v>
      </c>
      <c r="M185" s="233">
        <v>65120</v>
      </c>
      <c r="N185" s="233">
        <v>10739.68</v>
      </c>
      <c r="Q185" s="253">
        <v>176094.12</v>
      </c>
      <c r="R185" s="253">
        <v>4128965.53</v>
      </c>
      <c r="S185" s="74">
        <v>1289740.5</v>
      </c>
      <c r="T185" s="74">
        <v>210000</v>
      </c>
      <c r="U185" s="74">
        <v>825.62</v>
      </c>
      <c r="W185" s="74">
        <v>553105</v>
      </c>
      <c r="X185" s="74">
        <v>90400</v>
      </c>
      <c r="Y185" s="91">
        <v>1001275</v>
      </c>
      <c r="Z185" s="91">
        <v>1080</v>
      </c>
      <c r="AB185" s="91">
        <v>778504.26</v>
      </c>
      <c r="AC185" s="91">
        <v>120428.67</v>
      </c>
    </row>
    <row r="186" spans="1:32" x14ac:dyDescent="0.2">
      <c r="A186" s="253" t="s">
        <v>26</v>
      </c>
      <c r="B186" s="90">
        <v>700049.22</v>
      </c>
      <c r="C186" s="90">
        <v>27940.2</v>
      </c>
      <c r="D186" s="90">
        <v>224823.65</v>
      </c>
      <c r="G186" s="253">
        <v>262097.14</v>
      </c>
      <c r="H186" s="253">
        <v>594685.47</v>
      </c>
      <c r="K186" s="233">
        <v>0</v>
      </c>
      <c r="L186" s="233">
        <v>49407.3</v>
      </c>
      <c r="M186" s="233">
        <v>31900</v>
      </c>
      <c r="N186" s="233">
        <v>10700</v>
      </c>
      <c r="O186" s="253">
        <v>74000</v>
      </c>
      <c r="Q186" s="253">
        <v>319017.68</v>
      </c>
      <c r="R186" s="253">
        <v>1898710.57</v>
      </c>
      <c r="S186" s="74">
        <v>1560411.96</v>
      </c>
      <c r="T186" s="74">
        <v>63000</v>
      </c>
      <c r="U186" s="74">
        <v>936.99</v>
      </c>
      <c r="W186" s="74">
        <v>1269394</v>
      </c>
      <c r="X186" s="74">
        <v>45000</v>
      </c>
      <c r="Y186" s="91">
        <v>1760254</v>
      </c>
      <c r="Z186" s="91">
        <v>7850</v>
      </c>
      <c r="AB186" s="91">
        <v>565874.77</v>
      </c>
      <c r="AC186" s="91">
        <v>80160.5</v>
      </c>
    </row>
    <row r="187" spans="1:32" x14ac:dyDescent="0.2">
      <c r="A187" s="253" t="s">
        <v>27</v>
      </c>
      <c r="B187" s="90">
        <v>670932.67000000004</v>
      </c>
      <c r="C187" s="90">
        <v>6522.95</v>
      </c>
      <c r="D187" s="90">
        <v>74414.97</v>
      </c>
      <c r="G187" s="253">
        <v>176404.15</v>
      </c>
      <c r="H187" s="253">
        <v>637044.93000000005</v>
      </c>
      <c r="K187" s="233">
        <v>4500</v>
      </c>
      <c r="L187" s="233">
        <v>45173.7</v>
      </c>
      <c r="N187" s="233">
        <v>12628.57</v>
      </c>
      <c r="Q187" s="253">
        <v>-651194.34</v>
      </c>
      <c r="R187" s="253">
        <v>2242933.0699999998</v>
      </c>
      <c r="S187" s="74">
        <v>1173540.71</v>
      </c>
      <c r="U187" s="74">
        <v>762.7</v>
      </c>
      <c r="W187" s="74">
        <v>1002247.9</v>
      </c>
      <c r="X187" s="74">
        <v>91200</v>
      </c>
      <c r="Y187" s="91">
        <v>1488315.9</v>
      </c>
      <c r="Z187" s="91">
        <v>4625</v>
      </c>
      <c r="AB187" s="91">
        <v>476410.16</v>
      </c>
      <c r="AC187" s="91">
        <v>194832.13</v>
      </c>
      <c r="AE187" s="91">
        <v>81704.5</v>
      </c>
    </row>
    <row r="188" spans="1:32" x14ac:dyDescent="0.2">
      <c r="A188" s="253" t="s">
        <v>2795</v>
      </c>
      <c r="B188" s="90">
        <v>401979.95</v>
      </c>
      <c r="C188" s="90">
        <v>19662.5</v>
      </c>
      <c r="D188" s="90">
        <v>147972.57</v>
      </c>
      <c r="G188" s="253">
        <v>818288.55</v>
      </c>
      <c r="H188" s="253">
        <v>397056.06</v>
      </c>
      <c r="K188" s="233">
        <v>15835</v>
      </c>
      <c r="L188" s="233">
        <v>36182</v>
      </c>
      <c r="M188" s="233">
        <v>2720</v>
      </c>
      <c r="N188" s="233">
        <v>10568.63</v>
      </c>
      <c r="Q188" s="253">
        <v>115328.68</v>
      </c>
      <c r="R188" s="253">
        <v>3605471.06</v>
      </c>
      <c r="S188" s="74">
        <v>1229908.46</v>
      </c>
      <c r="U188" s="74">
        <v>347.23</v>
      </c>
      <c r="W188" s="74">
        <v>741850</v>
      </c>
      <c r="X188" s="74">
        <v>70800</v>
      </c>
      <c r="Y188" s="91">
        <v>1281900</v>
      </c>
      <c r="Z188" s="91">
        <v>4130</v>
      </c>
      <c r="AB188" s="91">
        <v>372561.54</v>
      </c>
      <c r="AC188" s="91">
        <v>195121.52</v>
      </c>
    </row>
    <row r="189" spans="1:32" x14ac:dyDescent="0.2">
      <c r="A189" s="253" t="s">
        <v>28</v>
      </c>
      <c r="B189" s="90">
        <v>866709.79</v>
      </c>
      <c r="C189" s="90">
        <v>155419.89000000001</v>
      </c>
      <c r="D189" s="90">
        <v>239602.68</v>
      </c>
      <c r="G189" s="253">
        <v>2025364.39</v>
      </c>
      <c r="H189" s="253">
        <v>404705.05</v>
      </c>
      <c r="K189" s="233">
        <v>2190</v>
      </c>
      <c r="L189" s="233">
        <v>48307.6</v>
      </c>
      <c r="M189" s="233">
        <v>6000</v>
      </c>
      <c r="N189" s="233">
        <v>149051.67000000001</v>
      </c>
      <c r="Q189" s="253">
        <v>384122.99</v>
      </c>
      <c r="R189" s="253">
        <v>3600900</v>
      </c>
      <c r="S189" s="74">
        <v>1501646.47</v>
      </c>
      <c r="U189" s="74">
        <v>1210.92</v>
      </c>
      <c r="W189" s="74">
        <v>920331.6</v>
      </c>
      <c r="X189" s="74">
        <v>526850</v>
      </c>
      <c r="Y189" s="91">
        <v>1399190.6</v>
      </c>
      <c r="Z189" s="91">
        <v>370</v>
      </c>
      <c r="AB189" s="91">
        <v>621218.19999999995</v>
      </c>
      <c r="AC189" s="91">
        <v>254542.51</v>
      </c>
    </row>
    <row r="190" spans="1:32" x14ac:dyDescent="0.2">
      <c r="A190" s="253" t="s">
        <v>2754</v>
      </c>
      <c r="B190" s="90">
        <v>459950.67</v>
      </c>
      <c r="C190" s="90">
        <v>6334</v>
      </c>
      <c r="D190" s="90">
        <v>107455.76</v>
      </c>
      <c r="G190" s="253">
        <v>710669.24</v>
      </c>
      <c r="H190" s="253">
        <v>63106.91</v>
      </c>
      <c r="K190" s="233">
        <v>0</v>
      </c>
      <c r="L190" s="233">
        <v>28156</v>
      </c>
      <c r="N190" s="233">
        <v>4447.67</v>
      </c>
      <c r="Q190" s="253">
        <v>73283.149999999994</v>
      </c>
      <c r="R190" s="253">
        <v>2938659.03</v>
      </c>
      <c r="S190" s="74">
        <v>657518.37</v>
      </c>
      <c r="T190" s="74">
        <v>234130</v>
      </c>
      <c r="U190" s="74">
        <v>701.62</v>
      </c>
      <c r="W190" s="74">
        <v>984680.59</v>
      </c>
      <c r="X190" s="74">
        <v>4500</v>
      </c>
      <c r="Y190" s="91">
        <v>1206741.5900000001</v>
      </c>
      <c r="AB190" s="91">
        <v>277246.42</v>
      </c>
      <c r="AC190" s="91">
        <v>127031.96</v>
      </c>
    </row>
    <row r="191" spans="1:32" x14ac:dyDescent="0.2">
      <c r="A191" s="253" t="s">
        <v>2755</v>
      </c>
      <c r="B191" s="90">
        <v>88042.48</v>
      </c>
      <c r="C191" s="90">
        <v>1275.5</v>
      </c>
      <c r="D191" s="90">
        <v>181834.01</v>
      </c>
      <c r="G191" s="253">
        <v>1785911.56</v>
      </c>
      <c r="H191" s="253">
        <v>617070.04</v>
      </c>
      <c r="K191" s="233">
        <v>0</v>
      </c>
      <c r="L191" s="233">
        <v>37271.31</v>
      </c>
      <c r="N191" s="233">
        <v>686.27</v>
      </c>
      <c r="Q191" s="253">
        <v>14700</v>
      </c>
      <c r="R191" s="253">
        <v>309271.51</v>
      </c>
      <c r="S191" s="74">
        <v>657532.57999999996</v>
      </c>
      <c r="U191" s="74">
        <v>953.16</v>
      </c>
      <c r="W191" s="74">
        <v>875768</v>
      </c>
      <c r="X191" s="74">
        <v>94500</v>
      </c>
      <c r="Y191" s="91">
        <v>1130348</v>
      </c>
      <c r="AB191" s="91">
        <v>297148.90999999997</v>
      </c>
      <c r="AC191" s="91">
        <v>18012.259999999998</v>
      </c>
    </row>
    <row r="192" spans="1:32" x14ac:dyDescent="0.2">
      <c r="A192" s="253" t="s">
        <v>2756</v>
      </c>
      <c r="B192" s="90">
        <v>39430.68</v>
      </c>
      <c r="C192" s="90">
        <v>5100</v>
      </c>
      <c r="D192" s="90">
        <v>95588.24</v>
      </c>
      <c r="G192" s="253">
        <v>2566416.0499999998</v>
      </c>
      <c r="H192" s="253">
        <v>300775.15999999997</v>
      </c>
      <c r="K192" s="233">
        <v>0</v>
      </c>
      <c r="L192" s="233">
        <v>41217</v>
      </c>
      <c r="N192" s="233">
        <v>773.64</v>
      </c>
      <c r="Q192" s="253">
        <v>156494.44</v>
      </c>
      <c r="R192" s="253">
        <v>2920045.89</v>
      </c>
      <c r="S192" s="74">
        <v>897662.16</v>
      </c>
      <c r="U192" s="74">
        <v>427.89</v>
      </c>
      <c r="W192" s="74">
        <v>1397818.15</v>
      </c>
      <c r="X192" s="74">
        <v>17240</v>
      </c>
      <c r="Y192" s="91">
        <v>1813848.15</v>
      </c>
      <c r="AB192" s="91">
        <v>427360.19</v>
      </c>
      <c r="AC192" s="91">
        <v>247191.55</v>
      </c>
    </row>
    <row r="193" spans="1:30" x14ac:dyDescent="0.2">
      <c r="A193" s="253" t="s">
        <v>2757</v>
      </c>
      <c r="B193" s="90">
        <v>375974.64</v>
      </c>
      <c r="C193" s="90">
        <v>1691</v>
      </c>
      <c r="D193" s="90">
        <v>88922.27</v>
      </c>
      <c r="G193" s="253">
        <v>480288.96</v>
      </c>
      <c r="H193" s="253">
        <v>425927.17</v>
      </c>
      <c r="K193" s="233">
        <v>0</v>
      </c>
      <c r="L193" s="233">
        <v>32684.68</v>
      </c>
      <c r="N193" s="233">
        <v>707.59</v>
      </c>
      <c r="Q193" s="253">
        <v>48312.09</v>
      </c>
      <c r="R193" s="253">
        <v>2662416.9900000002</v>
      </c>
      <c r="S193" s="74">
        <v>601914.41</v>
      </c>
      <c r="T193" s="74">
        <v>223874</v>
      </c>
      <c r="U193" s="74">
        <v>873.43</v>
      </c>
      <c r="W193" s="74">
        <v>546210</v>
      </c>
      <c r="X193" s="74">
        <v>21000</v>
      </c>
      <c r="Y193" s="91">
        <v>775570</v>
      </c>
      <c r="AB193" s="91">
        <v>410742.83</v>
      </c>
      <c r="AC193" s="91">
        <v>103594.32</v>
      </c>
    </row>
    <row r="194" spans="1:30" x14ac:dyDescent="0.2">
      <c r="A194" s="253" t="s">
        <v>2758</v>
      </c>
      <c r="B194" s="90">
        <v>580343.07999999996</v>
      </c>
      <c r="C194" s="90">
        <v>0</v>
      </c>
      <c r="D194" s="90">
        <v>42280.160000000003</v>
      </c>
      <c r="G194" s="253">
        <v>255144.5</v>
      </c>
      <c r="H194" s="253">
        <v>210037.58</v>
      </c>
      <c r="K194" s="233">
        <v>0</v>
      </c>
      <c r="L194" s="233">
        <v>43253.48</v>
      </c>
      <c r="N194" s="233">
        <v>163.78</v>
      </c>
      <c r="Q194" s="253">
        <v>18000</v>
      </c>
      <c r="R194" s="253">
        <v>2577037.9500000002</v>
      </c>
      <c r="S194" s="74">
        <v>839701.73</v>
      </c>
      <c r="U194" s="74">
        <v>1150.96</v>
      </c>
      <c r="W194" s="74">
        <v>316515.5</v>
      </c>
      <c r="Y194" s="91">
        <v>719684.5</v>
      </c>
      <c r="AB194" s="91">
        <v>389161.29</v>
      </c>
      <c r="AC194" s="91">
        <v>108513.06</v>
      </c>
    </row>
    <row r="195" spans="1:30" x14ac:dyDescent="0.2">
      <c r="A195" s="253" t="s">
        <v>2759</v>
      </c>
      <c r="B195" s="90">
        <v>1390170.21</v>
      </c>
      <c r="C195" s="90">
        <v>14013</v>
      </c>
      <c r="D195" s="90">
        <v>116912.32000000001</v>
      </c>
      <c r="G195" s="253">
        <v>719118.94</v>
      </c>
      <c r="H195" s="253">
        <v>629578.01</v>
      </c>
      <c r="L195" s="233">
        <v>32800</v>
      </c>
      <c r="N195" s="233">
        <v>31738.25</v>
      </c>
      <c r="Q195" s="253">
        <v>554040.53</v>
      </c>
      <c r="R195" s="253">
        <v>2987149.95</v>
      </c>
      <c r="S195" s="74">
        <v>1160630.3999999999</v>
      </c>
      <c r="T195" s="74">
        <v>118032</v>
      </c>
      <c r="U195" s="74">
        <v>1984.22</v>
      </c>
      <c r="W195" s="74">
        <v>493570</v>
      </c>
      <c r="X195" s="74">
        <v>78400</v>
      </c>
      <c r="Y195" s="91">
        <v>903000</v>
      </c>
      <c r="AB195" s="91">
        <v>678574.1</v>
      </c>
      <c r="AC195" s="91">
        <v>209874.2</v>
      </c>
    </row>
    <row r="196" spans="1:30" x14ac:dyDescent="0.2">
      <c r="A196" s="253" t="s">
        <v>2760</v>
      </c>
      <c r="B196" s="90">
        <v>951976.79</v>
      </c>
      <c r="C196" s="90">
        <v>25785.360000000001</v>
      </c>
      <c r="D196" s="90">
        <v>186245.18</v>
      </c>
      <c r="G196" s="253">
        <v>3292454.3</v>
      </c>
      <c r="H196" s="253">
        <v>310790.53000000003</v>
      </c>
      <c r="K196" s="233">
        <v>0</v>
      </c>
      <c r="L196" s="233">
        <v>0</v>
      </c>
      <c r="M196" s="233">
        <v>51300</v>
      </c>
      <c r="N196" s="233">
        <v>2261.67</v>
      </c>
      <c r="Q196" s="253">
        <v>178471.18</v>
      </c>
      <c r="R196" s="253">
        <v>2987149.95</v>
      </c>
      <c r="S196" s="74">
        <v>998544.62</v>
      </c>
      <c r="U196" s="74">
        <v>1433.48</v>
      </c>
      <c r="W196" s="74">
        <v>1089900</v>
      </c>
      <c r="Y196" s="91">
        <v>1132625</v>
      </c>
      <c r="AB196" s="91">
        <v>554849.87</v>
      </c>
      <c r="AC196" s="91">
        <v>4134.13</v>
      </c>
    </row>
    <row r="197" spans="1:30" x14ac:dyDescent="0.2">
      <c r="A197" s="253" t="s">
        <v>2761</v>
      </c>
      <c r="B197" s="90">
        <v>900959.83</v>
      </c>
      <c r="C197" s="90">
        <v>5449</v>
      </c>
      <c r="D197" s="90">
        <v>76894.73</v>
      </c>
      <c r="G197" s="253">
        <v>687566.32</v>
      </c>
      <c r="H197" s="253">
        <v>209484.71</v>
      </c>
      <c r="K197" s="233">
        <v>0</v>
      </c>
      <c r="L197" s="233">
        <v>20112</v>
      </c>
      <c r="N197" s="233">
        <v>934.58</v>
      </c>
      <c r="Q197" s="253">
        <v>321933.95</v>
      </c>
      <c r="R197" s="253">
        <v>2090614.96</v>
      </c>
      <c r="S197" s="74">
        <v>948469.48</v>
      </c>
      <c r="U197" s="74">
        <v>1506.82</v>
      </c>
      <c r="W197" s="74">
        <v>926480.8</v>
      </c>
      <c r="X197" s="74">
        <v>62300</v>
      </c>
      <c r="Y197" s="91">
        <v>1294170.8</v>
      </c>
      <c r="AB197" s="91">
        <v>480253.16</v>
      </c>
      <c r="AC197" s="91">
        <v>118729.62</v>
      </c>
      <c r="AD197" s="91">
        <v>0</v>
      </c>
    </row>
    <row r="198" spans="1:30" x14ac:dyDescent="0.2">
      <c r="A198" s="253" t="s">
        <v>2762</v>
      </c>
      <c r="B198" s="90">
        <v>1234699.22</v>
      </c>
      <c r="C198" s="90">
        <v>284972.21999999997</v>
      </c>
      <c r="D198" s="90">
        <v>105941.12</v>
      </c>
      <c r="G198" s="253">
        <v>558072.49</v>
      </c>
      <c r="H198" s="253">
        <v>528466.81999999995</v>
      </c>
      <c r="K198" s="233">
        <v>0</v>
      </c>
      <c r="L198" s="233">
        <v>91050</v>
      </c>
      <c r="N198" s="233">
        <v>1521.71</v>
      </c>
      <c r="Q198" s="253">
        <v>-40532.050000000003</v>
      </c>
      <c r="R198" s="253">
        <v>433496.95</v>
      </c>
      <c r="S198" s="74">
        <v>1627370.48</v>
      </c>
      <c r="T198" s="74">
        <v>91600</v>
      </c>
      <c r="U198" s="74">
        <v>1669.75</v>
      </c>
      <c r="W198" s="74">
        <v>932540</v>
      </c>
      <c r="X198" s="74">
        <v>95900</v>
      </c>
      <c r="Y198" s="91">
        <v>1272005</v>
      </c>
      <c r="Z198" s="91">
        <v>4736</v>
      </c>
      <c r="AB198" s="91">
        <v>757051.35</v>
      </c>
      <c r="AC198" s="91">
        <v>134214.62</v>
      </c>
    </row>
    <row r="199" spans="1:30" x14ac:dyDescent="0.2">
      <c r="A199" s="253" t="s">
        <v>2763</v>
      </c>
      <c r="B199" s="90">
        <v>855532.36</v>
      </c>
      <c r="C199" s="90">
        <v>0</v>
      </c>
      <c r="D199" s="90">
        <v>105326.89</v>
      </c>
      <c r="E199" s="90">
        <v>7374</v>
      </c>
      <c r="G199" s="253">
        <v>1014669.06</v>
      </c>
      <c r="H199" s="253">
        <v>-565407.36</v>
      </c>
      <c r="K199" s="233">
        <v>38500</v>
      </c>
      <c r="L199" s="233">
        <v>124782.11</v>
      </c>
      <c r="M199" s="233">
        <v>7640</v>
      </c>
      <c r="Q199" s="253">
        <v>-1731260.95</v>
      </c>
      <c r="R199" s="253">
        <v>4047651.72</v>
      </c>
      <c r="S199" s="74">
        <v>519007.45</v>
      </c>
      <c r="U199" s="74">
        <v>1541.09</v>
      </c>
      <c r="W199" s="74">
        <v>932680</v>
      </c>
      <c r="Y199" s="91">
        <v>1112130</v>
      </c>
      <c r="AA199" s="91">
        <v>7744</v>
      </c>
      <c r="AB199" s="91">
        <v>328420.27</v>
      </c>
      <c r="AC199" s="91">
        <v>874926.92</v>
      </c>
    </row>
    <row r="200" spans="1:30" x14ac:dyDescent="0.2">
      <c r="A200" s="253" t="s">
        <v>2764</v>
      </c>
      <c r="B200" s="90">
        <v>570872.30000000005</v>
      </c>
      <c r="C200" s="90">
        <v>0</v>
      </c>
      <c r="D200" s="90">
        <v>89329.98</v>
      </c>
      <c r="E200" s="90">
        <v>0</v>
      </c>
      <c r="G200" s="253">
        <v>807610.54</v>
      </c>
      <c r="H200" s="253">
        <v>297543.38</v>
      </c>
      <c r="K200" s="233">
        <v>3500</v>
      </c>
      <c r="L200" s="233">
        <v>81450.73</v>
      </c>
      <c r="Q200" s="253">
        <v>898871.81</v>
      </c>
      <c r="R200" s="253">
        <v>769808.6</v>
      </c>
      <c r="S200" s="74">
        <v>659097.51</v>
      </c>
      <c r="U200" s="74">
        <v>1000.18</v>
      </c>
      <c r="W200" s="74">
        <v>697083.5</v>
      </c>
      <c r="Y200" s="91">
        <v>943973.5</v>
      </c>
      <c r="AB200" s="91">
        <v>316670.95</v>
      </c>
      <c r="AC200" s="91">
        <v>105261.38</v>
      </c>
    </row>
    <row r="201" spans="1:30" x14ac:dyDescent="0.2">
      <c r="A201" s="253" t="s">
        <v>2765</v>
      </c>
      <c r="B201" s="90">
        <v>410303.45</v>
      </c>
      <c r="C201" s="90">
        <v>138759.38</v>
      </c>
      <c r="D201" s="90">
        <v>76074.09</v>
      </c>
      <c r="E201" s="90">
        <v>0</v>
      </c>
      <c r="G201" s="253">
        <v>979907.43</v>
      </c>
      <c r="H201" s="253">
        <v>173795.73</v>
      </c>
      <c r="K201" s="233">
        <v>19580</v>
      </c>
      <c r="L201" s="233">
        <v>21150</v>
      </c>
      <c r="M201" s="233">
        <v>57679</v>
      </c>
      <c r="Q201" s="253">
        <v>1838407.9</v>
      </c>
      <c r="S201" s="74">
        <v>715484.71</v>
      </c>
      <c r="T201" s="74">
        <v>486480</v>
      </c>
      <c r="U201" s="74">
        <v>636.15</v>
      </c>
      <c r="W201" s="74">
        <v>715988</v>
      </c>
      <c r="Y201" s="91">
        <v>1079188</v>
      </c>
      <c r="AB201" s="91">
        <v>657888.37</v>
      </c>
      <c r="AC201" s="91">
        <v>94718.75</v>
      </c>
    </row>
    <row r="202" spans="1:30" x14ac:dyDescent="0.2">
      <c r="A202" s="253" t="s">
        <v>2766</v>
      </c>
      <c r="B202" s="90">
        <v>222042.43</v>
      </c>
      <c r="C202" s="90">
        <v>0</v>
      </c>
      <c r="D202" s="90">
        <v>32668.32</v>
      </c>
      <c r="E202" s="90">
        <v>0</v>
      </c>
      <c r="G202" s="253">
        <v>842319.99</v>
      </c>
      <c r="H202" s="253">
        <v>333538.88</v>
      </c>
      <c r="K202" s="233">
        <v>4000</v>
      </c>
      <c r="L202" s="233">
        <v>55100</v>
      </c>
      <c r="Q202" s="253">
        <v>-537437.31000000006</v>
      </c>
      <c r="R202" s="253">
        <v>2464354.4300000002</v>
      </c>
      <c r="S202" s="74">
        <v>524134.44</v>
      </c>
      <c r="U202" s="74">
        <v>470.54</v>
      </c>
      <c r="W202" s="74">
        <v>577104.5</v>
      </c>
      <c r="Y202" s="91">
        <v>841754.5</v>
      </c>
      <c r="AB202" s="91">
        <v>255132.71</v>
      </c>
      <c r="AC202" s="91">
        <v>204950.2</v>
      </c>
    </row>
    <row r="203" spans="1:30" x14ac:dyDescent="0.2">
      <c r="A203" s="253" t="s">
        <v>2767</v>
      </c>
      <c r="B203" s="90">
        <v>577006.75</v>
      </c>
      <c r="C203" s="90">
        <v>0</v>
      </c>
      <c r="D203" s="90">
        <v>191060.73</v>
      </c>
      <c r="G203" s="253">
        <v>1329435.1499999999</v>
      </c>
      <c r="H203" s="253">
        <v>218174.22</v>
      </c>
      <c r="K203" s="233">
        <v>76144</v>
      </c>
      <c r="L203" s="233">
        <v>120600</v>
      </c>
      <c r="Q203" s="253">
        <v>1079706.33</v>
      </c>
      <c r="R203" s="253">
        <v>1488605.78</v>
      </c>
      <c r="S203" s="74">
        <v>525480.81999999995</v>
      </c>
      <c r="U203" s="74">
        <v>1152.1199999999999</v>
      </c>
      <c r="W203" s="74">
        <v>939253</v>
      </c>
      <c r="Y203" s="91">
        <v>1339043</v>
      </c>
      <c r="AB203" s="91">
        <v>323451.52000000002</v>
      </c>
      <c r="AC203" s="91">
        <v>182710.99</v>
      </c>
    </row>
    <row r="204" spans="1:30" x14ac:dyDescent="0.2">
      <c r="A204" s="253" t="s">
        <v>2768</v>
      </c>
      <c r="B204" s="90">
        <v>606148.72</v>
      </c>
      <c r="C204" s="90">
        <v>700</v>
      </c>
      <c r="D204" s="90">
        <v>1184.4000000000001</v>
      </c>
      <c r="E204" s="90">
        <v>1415</v>
      </c>
      <c r="G204" s="253">
        <v>240919.15</v>
      </c>
      <c r="H204" s="253">
        <v>134797.41</v>
      </c>
      <c r="K204" s="233">
        <v>55550</v>
      </c>
      <c r="L204" s="233">
        <v>18279.62</v>
      </c>
      <c r="M204" s="233">
        <v>400</v>
      </c>
      <c r="Q204" s="253">
        <v>-1592681.02</v>
      </c>
      <c r="R204" s="253">
        <v>2328715.77</v>
      </c>
      <c r="S204" s="74">
        <v>396021.61</v>
      </c>
      <c r="T204" s="74">
        <v>205800</v>
      </c>
      <c r="U204" s="74">
        <v>940.05</v>
      </c>
      <c r="W204" s="74">
        <v>730590</v>
      </c>
      <c r="Y204" s="91">
        <v>832760</v>
      </c>
      <c r="AB204" s="91">
        <v>270636.21999999997</v>
      </c>
      <c r="AC204" s="91">
        <v>46940.13</v>
      </c>
    </row>
    <row r="205" spans="1:30" x14ac:dyDescent="0.2">
      <c r="A205" s="253" t="s">
        <v>2769</v>
      </c>
      <c r="B205" s="90">
        <v>748770.49</v>
      </c>
      <c r="C205" s="90">
        <v>0</v>
      </c>
      <c r="D205" s="90">
        <v>144160.35999999999</v>
      </c>
      <c r="G205" s="253">
        <v>2286778.91</v>
      </c>
      <c r="H205" s="253">
        <v>417008.83</v>
      </c>
      <c r="K205" s="233">
        <v>13500</v>
      </c>
      <c r="L205" s="233">
        <v>19020</v>
      </c>
      <c r="Q205" s="253">
        <v>-320180.18</v>
      </c>
      <c r="R205" s="253">
        <v>4119895.74</v>
      </c>
      <c r="S205" s="74">
        <v>367930.26</v>
      </c>
      <c r="U205" s="74">
        <v>1597.43</v>
      </c>
      <c r="W205" s="74">
        <v>774879</v>
      </c>
      <c r="Y205" s="91">
        <v>910840.5</v>
      </c>
      <c r="AB205" s="91">
        <v>375918.16</v>
      </c>
      <c r="AC205" s="91">
        <v>52983.5</v>
      </c>
    </row>
    <row r="206" spans="1:30" x14ac:dyDescent="0.2">
      <c r="A206" s="253" t="s">
        <v>2793</v>
      </c>
      <c r="B206" s="90">
        <v>817979.3</v>
      </c>
      <c r="C206" s="90">
        <v>44342.95</v>
      </c>
      <c r="D206" s="90">
        <v>117808.81</v>
      </c>
      <c r="G206" s="253">
        <v>622516.46</v>
      </c>
      <c r="H206" s="253">
        <v>48554.38</v>
      </c>
      <c r="K206" s="233">
        <v>22600</v>
      </c>
      <c r="L206" s="233">
        <v>68835.59</v>
      </c>
      <c r="Q206" s="253">
        <v>-1374289.93</v>
      </c>
      <c r="R206" s="253">
        <v>2992215.82</v>
      </c>
      <c r="S206" s="74">
        <v>686862.65</v>
      </c>
      <c r="U206" s="74">
        <v>1328.07</v>
      </c>
      <c r="W206" s="74">
        <v>1347570</v>
      </c>
      <c r="Y206" s="91">
        <v>1483173</v>
      </c>
      <c r="AA206" s="91">
        <v>6664</v>
      </c>
      <c r="AB206" s="91">
        <v>324658.43</v>
      </c>
      <c r="AC206" s="91">
        <v>156914.60999999999</v>
      </c>
    </row>
    <row r="207" spans="1:30" x14ac:dyDescent="0.2">
      <c r="A207" s="253" t="s">
        <v>2804</v>
      </c>
      <c r="B207" s="90">
        <v>263853.27</v>
      </c>
      <c r="C207" s="90">
        <v>5400</v>
      </c>
      <c r="D207" s="90">
        <v>28041.05</v>
      </c>
      <c r="G207" s="253">
        <v>1233165.56</v>
      </c>
      <c r="H207" s="253">
        <v>195038.09</v>
      </c>
      <c r="K207" s="233">
        <v>4800</v>
      </c>
      <c r="L207" s="233">
        <v>19502.919999999998</v>
      </c>
      <c r="Q207" s="253">
        <v>1010547.35</v>
      </c>
      <c r="R207" s="253">
        <v>889745.48</v>
      </c>
      <c r="S207" s="74">
        <v>320308.65999999997</v>
      </c>
      <c r="T207" s="74">
        <v>91600</v>
      </c>
      <c r="U207" s="74">
        <v>393.64</v>
      </c>
      <c r="Y207" s="91">
        <v>76710</v>
      </c>
      <c r="AA207" s="91">
        <v>11280</v>
      </c>
      <c r="AB207" s="91">
        <v>228391.2</v>
      </c>
      <c r="AC207" s="91">
        <v>92664.76</v>
      </c>
    </row>
    <row r="208" spans="1:30" x14ac:dyDescent="0.2">
      <c r="A208" s="253" t="s">
        <v>2770</v>
      </c>
      <c r="B208" s="90">
        <v>1031059.12</v>
      </c>
      <c r="C208" s="90">
        <v>4900</v>
      </c>
      <c r="D208" s="90">
        <v>85346.4</v>
      </c>
      <c r="G208" s="253">
        <v>1949992.66</v>
      </c>
      <c r="H208" s="253">
        <v>314260.89</v>
      </c>
      <c r="L208" s="233">
        <v>69977.5</v>
      </c>
      <c r="N208" s="233">
        <v>945</v>
      </c>
      <c r="Q208" s="253">
        <v>4422.49</v>
      </c>
      <c r="R208" s="253">
        <v>574807.30000000005</v>
      </c>
      <c r="S208" s="74">
        <v>1150464.51</v>
      </c>
      <c r="U208" s="74">
        <v>1327.9</v>
      </c>
      <c r="W208" s="74">
        <v>1095182</v>
      </c>
      <c r="X208" s="74">
        <v>78597</v>
      </c>
      <c r="Y208" s="91">
        <v>1229967</v>
      </c>
      <c r="AB208" s="91">
        <v>427934.88</v>
      </c>
      <c r="AC208" s="91">
        <v>198728.04</v>
      </c>
    </row>
    <row r="209" spans="1:32" x14ac:dyDescent="0.2">
      <c r="A209" s="253" t="s">
        <v>2771</v>
      </c>
      <c r="B209" s="90">
        <v>597260.02</v>
      </c>
      <c r="C209" s="90">
        <v>13464</v>
      </c>
      <c r="D209" s="90">
        <v>61064.01</v>
      </c>
      <c r="G209" s="253">
        <v>-904145.27</v>
      </c>
      <c r="H209" s="253">
        <v>46320.76</v>
      </c>
      <c r="K209" s="233">
        <v>18750</v>
      </c>
      <c r="L209" s="233">
        <v>49793.72</v>
      </c>
      <c r="Q209" s="253">
        <v>4286</v>
      </c>
      <c r="R209" s="253">
        <v>2085517.75</v>
      </c>
      <c r="S209" s="74">
        <v>1032940.61</v>
      </c>
      <c r="U209" s="74">
        <v>885.46</v>
      </c>
      <c r="W209" s="74">
        <v>236288</v>
      </c>
      <c r="X209" s="74">
        <v>63000</v>
      </c>
      <c r="Y209" s="91">
        <v>484175</v>
      </c>
      <c r="AB209" s="91">
        <v>367218.35</v>
      </c>
      <c r="AC209" s="91">
        <v>189139.56</v>
      </c>
    </row>
    <row r="210" spans="1:32" x14ac:dyDescent="0.2">
      <c r="A210" s="253" t="s">
        <v>2772</v>
      </c>
      <c r="B210" s="90">
        <v>1477156.89</v>
      </c>
      <c r="C210" s="90">
        <v>45986</v>
      </c>
      <c r="D210" s="90">
        <v>149034.12</v>
      </c>
      <c r="G210" s="253">
        <v>859783.78</v>
      </c>
      <c r="H210" s="253">
        <v>411387.53</v>
      </c>
      <c r="K210" s="233">
        <v>935</v>
      </c>
      <c r="L210" s="233">
        <v>142416.78</v>
      </c>
      <c r="O210" s="253">
        <v>229744.26</v>
      </c>
      <c r="Q210" s="253">
        <v>733.36</v>
      </c>
      <c r="R210" s="253">
        <v>2982894.62</v>
      </c>
      <c r="S210" s="74">
        <v>1304919.22</v>
      </c>
      <c r="T210" s="74">
        <v>71250</v>
      </c>
      <c r="U210" s="74">
        <v>2293.6999999999998</v>
      </c>
      <c r="W210" s="74">
        <v>1338055</v>
      </c>
      <c r="Y210" s="91">
        <v>1696598</v>
      </c>
      <c r="AB210" s="91">
        <v>534921.26</v>
      </c>
      <c r="AC210" s="91">
        <v>136268.32</v>
      </c>
    </row>
    <row r="211" spans="1:32" x14ac:dyDescent="0.2">
      <c r="A211" s="253" t="s">
        <v>2796</v>
      </c>
      <c r="B211" s="90">
        <v>695001.47</v>
      </c>
      <c r="C211" s="90">
        <v>2110</v>
      </c>
      <c r="D211" s="90">
        <v>64488.6</v>
      </c>
      <c r="G211" s="253">
        <v>2152361.0099999998</v>
      </c>
      <c r="H211" s="253">
        <v>173202.52</v>
      </c>
      <c r="K211" s="233">
        <v>15150</v>
      </c>
      <c r="L211" s="233">
        <v>115261.25</v>
      </c>
      <c r="Q211" s="253">
        <v>21723.4</v>
      </c>
      <c r="R211" s="253">
        <v>2454994.11</v>
      </c>
      <c r="S211" s="74">
        <v>1044282.66</v>
      </c>
      <c r="U211" s="74">
        <v>756.25</v>
      </c>
      <c r="W211" s="74">
        <v>931868.1</v>
      </c>
      <c r="X211" s="74">
        <v>73388</v>
      </c>
      <c r="Y211" s="91">
        <v>1098170.1000000001</v>
      </c>
      <c r="AB211" s="91">
        <v>462074.94</v>
      </c>
      <c r="AC211" s="91">
        <v>148982.19</v>
      </c>
    </row>
    <row r="212" spans="1:32" x14ac:dyDescent="0.2">
      <c r="A212" s="253" t="s">
        <v>2773</v>
      </c>
      <c r="B212" s="90">
        <v>1457209.5</v>
      </c>
      <c r="C212" s="90">
        <v>230161.61</v>
      </c>
      <c r="D212" s="90">
        <v>122192.97</v>
      </c>
      <c r="G212" s="253">
        <v>1469157.03</v>
      </c>
      <c r="H212" s="253">
        <v>394227.61</v>
      </c>
      <c r="K212" s="233">
        <v>15122.1</v>
      </c>
      <c r="L212" s="233">
        <v>87079.84</v>
      </c>
      <c r="N212" s="233">
        <v>85.38</v>
      </c>
      <c r="Q212" s="253">
        <v>3281871.5</v>
      </c>
      <c r="S212" s="74">
        <v>1491953.91</v>
      </c>
      <c r="T212" s="74">
        <v>99500</v>
      </c>
      <c r="U212" s="74">
        <v>2100.37</v>
      </c>
      <c r="W212" s="74">
        <v>880910</v>
      </c>
      <c r="X212" s="74">
        <v>7020</v>
      </c>
      <c r="Y212" s="91">
        <v>1223000</v>
      </c>
      <c r="Z212" s="91">
        <v>1540</v>
      </c>
      <c r="AB212" s="91">
        <v>742990.21</v>
      </c>
      <c r="AC212" s="91">
        <v>138107.97</v>
      </c>
      <c r="AD212" s="91">
        <v>64178.2</v>
      </c>
    </row>
    <row r="213" spans="1:32" x14ac:dyDescent="0.2">
      <c r="A213" s="253" t="s">
        <v>2774</v>
      </c>
      <c r="B213" s="90">
        <v>874085.97</v>
      </c>
      <c r="C213" s="90">
        <v>13225.5</v>
      </c>
      <c r="D213" s="90">
        <v>132749.32999999999</v>
      </c>
      <c r="G213" s="253">
        <v>594377.66</v>
      </c>
      <c r="H213" s="253">
        <v>450045.38</v>
      </c>
      <c r="K213" s="233">
        <v>0</v>
      </c>
      <c r="L213" s="233">
        <v>34680.28</v>
      </c>
      <c r="N213" s="233">
        <v>110.46</v>
      </c>
      <c r="Q213" s="253">
        <v>1733966.78</v>
      </c>
      <c r="S213" s="74">
        <v>165968.07999999999</v>
      </c>
      <c r="U213" s="74">
        <v>982.51</v>
      </c>
      <c r="W213" s="74">
        <v>644000</v>
      </c>
      <c r="X213" s="74">
        <v>967143.06</v>
      </c>
      <c r="Y213" s="91">
        <v>980805</v>
      </c>
      <c r="AB213" s="91">
        <v>367447.22</v>
      </c>
      <c r="AC213" s="91">
        <v>92251.199999999997</v>
      </c>
      <c r="AD213" s="91">
        <v>10550</v>
      </c>
      <c r="AF213" s="91">
        <v>7449.91</v>
      </c>
    </row>
    <row r="214" spans="1:32" x14ac:dyDescent="0.2">
      <c r="A214" s="253" t="s">
        <v>2775</v>
      </c>
      <c r="B214" s="90">
        <v>1034017</v>
      </c>
      <c r="C214" s="90">
        <v>294920.5</v>
      </c>
      <c r="D214" s="90">
        <v>106384.14</v>
      </c>
      <c r="G214" s="253">
        <v>1895801.71</v>
      </c>
      <c r="H214" s="253">
        <v>98597.82</v>
      </c>
      <c r="K214" s="233">
        <v>4556</v>
      </c>
      <c r="L214" s="233">
        <v>201759.38</v>
      </c>
      <c r="Q214" s="253">
        <v>2788476.86</v>
      </c>
      <c r="S214" s="74">
        <v>1170920.3700000001</v>
      </c>
      <c r="W214" s="74">
        <v>566020</v>
      </c>
      <c r="X214" s="74">
        <v>56400</v>
      </c>
      <c r="Y214" s="91">
        <v>919232</v>
      </c>
      <c r="Z214" s="91">
        <v>4860</v>
      </c>
      <c r="AB214" s="91">
        <v>296774.75</v>
      </c>
      <c r="AC214" s="91">
        <v>111864.69</v>
      </c>
    </row>
    <row r="215" spans="1:32" x14ac:dyDescent="0.2">
      <c r="A215" s="253" t="s">
        <v>2776</v>
      </c>
      <c r="B215" s="90">
        <v>1961922.28</v>
      </c>
      <c r="C215" s="90">
        <v>29005.42</v>
      </c>
      <c r="D215" s="90">
        <v>148024.81</v>
      </c>
      <c r="G215" s="253">
        <v>1870617.16</v>
      </c>
      <c r="H215" s="253">
        <v>1012925.73</v>
      </c>
      <c r="K215" s="233">
        <v>3500</v>
      </c>
      <c r="L215" s="233">
        <v>49778.43</v>
      </c>
      <c r="N215" s="233">
        <v>1855.09</v>
      </c>
      <c r="Q215" s="253">
        <v>-787794.2</v>
      </c>
      <c r="R215" s="253">
        <v>5060758.04</v>
      </c>
      <c r="S215" s="74">
        <v>2062131.21</v>
      </c>
      <c r="T215" s="74">
        <v>279043</v>
      </c>
      <c r="U215" s="74">
        <v>2655.44</v>
      </c>
      <c r="V215" s="74">
        <v>1295</v>
      </c>
      <c r="W215" s="74">
        <v>1202630</v>
      </c>
      <c r="X215" s="74">
        <v>87000</v>
      </c>
      <c r="Y215" s="91">
        <v>1781098</v>
      </c>
      <c r="AA215" s="91">
        <v>6260</v>
      </c>
      <c r="AB215" s="91">
        <v>950096.78</v>
      </c>
      <c r="AC215" s="91">
        <v>161908.45000000001</v>
      </c>
      <c r="AD215" s="91">
        <v>19635.080000000002</v>
      </c>
      <c r="AF215" s="91">
        <v>3990</v>
      </c>
    </row>
    <row r="216" spans="1:32" x14ac:dyDescent="0.2">
      <c r="A216" s="253" t="s">
        <v>2797</v>
      </c>
      <c r="B216" s="90">
        <v>882661.65</v>
      </c>
      <c r="C216" s="90">
        <v>43521</v>
      </c>
      <c r="D216" s="90">
        <v>94163.08</v>
      </c>
      <c r="G216" s="253">
        <v>147066.1</v>
      </c>
      <c r="H216" s="253">
        <v>276197.28000000003</v>
      </c>
      <c r="K216" s="233">
        <v>0</v>
      </c>
      <c r="L216" s="233">
        <v>26231</v>
      </c>
      <c r="N216" s="233">
        <v>345.75</v>
      </c>
      <c r="Q216" s="253">
        <v>-715799.46</v>
      </c>
      <c r="R216" s="253">
        <v>1741122.88</v>
      </c>
      <c r="S216" s="74">
        <v>983458.99</v>
      </c>
      <c r="T216" s="74">
        <v>13525</v>
      </c>
      <c r="U216" s="74">
        <v>1019.01</v>
      </c>
      <c r="W216" s="74">
        <v>599790</v>
      </c>
      <c r="X216" s="74">
        <v>44500</v>
      </c>
      <c r="Y216" s="91">
        <v>897873</v>
      </c>
      <c r="Z216" s="91">
        <v>4130</v>
      </c>
      <c r="AB216" s="91">
        <v>265807.71999999997</v>
      </c>
      <c r="AC216" s="91">
        <v>74480.34</v>
      </c>
      <c r="AD216" s="91">
        <v>0</v>
      </c>
    </row>
    <row r="217" spans="1:32" x14ac:dyDescent="0.2">
      <c r="A217" s="253" t="s">
        <v>2652</v>
      </c>
      <c r="B217" s="90">
        <v>542974.29</v>
      </c>
      <c r="C217" s="90">
        <v>55705.5</v>
      </c>
      <c r="D217" s="90">
        <v>172239.85</v>
      </c>
      <c r="G217" s="253">
        <v>920601.96</v>
      </c>
      <c r="H217" s="253">
        <v>755928.07</v>
      </c>
      <c r="K217" s="233">
        <v>0</v>
      </c>
      <c r="L217" s="233">
        <v>59187.15</v>
      </c>
      <c r="N217" s="233">
        <v>280</v>
      </c>
      <c r="O217" s="253">
        <v>63250</v>
      </c>
      <c r="Q217" s="253">
        <v>145207.03</v>
      </c>
      <c r="R217" s="253">
        <v>3760347.17</v>
      </c>
      <c r="S217" s="74">
        <v>1718843.49</v>
      </c>
      <c r="T217" s="74">
        <v>220460</v>
      </c>
      <c r="W217" s="74">
        <v>899314.5</v>
      </c>
      <c r="X217" s="74">
        <v>188800</v>
      </c>
      <c r="Y217" s="91">
        <v>1578294.5</v>
      </c>
      <c r="AB217" s="91">
        <v>722600.01</v>
      </c>
      <c r="AC217" s="91">
        <v>175627.98</v>
      </c>
    </row>
    <row r="218" spans="1:32" x14ac:dyDescent="0.2">
      <c r="A218" s="253" t="s">
        <v>2655</v>
      </c>
      <c r="B218" s="90">
        <v>424985.51</v>
      </c>
      <c r="C218" s="90">
        <v>2600</v>
      </c>
      <c r="D218" s="90">
        <v>77085.039999999994</v>
      </c>
      <c r="G218" s="253">
        <v>111325.18</v>
      </c>
      <c r="H218" s="253">
        <v>54578.77</v>
      </c>
      <c r="K218" s="233">
        <v>2820</v>
      </c>
      <c r="L218" s="233">
        <v>26554.880000000001</v>
      </c>
      <c r="N218" s="233">
        <v>995.11</v>
      </c>
      <c r="Q218" s="253">
        <v>63888.04</v>
      </c>
      <c r="R218" s="253">
        <v>2267172.48</v>
      </c>
      <c r="S218" s="74">
        <v>986222.59</v>
      </c>
      <c r="T218" s="74">
        <v>91906</v>
      </c>
      <c r="U218" s="74">
        <v>457.15</v>
      </c>
      <c r="W218" s="74">
        <v>579114</v>
      </c>
      <c r="Y218" s="91">
        <v>883870.4</v>
      </c>
      <c r="AB218" s="91">
        <v>351113.01</v>
      </c>
      <c r="AC218" s="91">
        <v>69080.06</v>
      </c>
      <c r="AD218" s="91">
        <v>54047.56</v>
      </c>
    </row>
    <row r="219" spans="1:32" x14ac:dyDescent="0.2">
      <c r="A219" s="253" t="s">
        <v>2656</v>
      </c>
      <c r="B219" s="90">
        <v>530747.5</v>
      </c>
      <c r="C219" s="90">
        <v>23006.75</v>
      </c>
      <c r="D219" s="90">
        <v>134527.73000000001</v>
      </c>
      <c r="G219" s="253">
        <v>249815.08</v>
      </c>
      <c r="H219" s="253">
        <v>228441.1</v>
      </c>
      <c r="K219" s="233">
        <v>6550</v>
      </c>
      <c r="L219" s="233">
        <v>50082.66</v>
      </c>
      <c r="N219" s="233">
        <v>28138.959999999999</v>
      </c>
      <c r="Q219" s="253">
        <v>41301.4</v>
      </c>
      <c r="R219" s="253">
        <v>1870864.76</v>
      </c>
      <c r="S219" s="74">
        <v>916979.3</v>
      </c>
      <c r="T219" s="74">
        <v>115900</v>
      </c>
      <c r="U219" s="74">
        <v>683.59</v>
      </c>
      <c r="W219" s="74">
        <v>887507</v>
      </c>
      <c r="Y219" s="91">
        <v>1069142.3999999999</v>
      </c>
      <c r="AB219" s="91">
        <v>495100.74</v>
      </c>
      <c r="AC219" s="91">
        <v>133592.6</v>
      </c>
    </row>
    <row r="220" spans="1:32" x14ac:dyDescent="0.2">
      <c r="A220" s="253" t="s">
        <v>2660</v>
      </c>
      <c r="B220" s="90">
        <v>815362.91</v>
      </c>
      <c r="C220" s="90">
        <v>182294.6</v>
      </c>
      <c r="D220" s="90">
        <v>455206.1</v>
      </c>
      <c r="G220" s="253">
        <v>552403.86</v>
      </c>
      <c r="H220" s="253">
        <v>662923.69999999995</v>
      </c>
      <c r="K220" s="233">
        <v>14070</v>
      </c>
      <c r="L220" s="233">
        <v>170170.63</v>
      </c>
      <c r="N220" s="233">
        <v>6801.65</v>
      </c>
      <c r="Q220" s="253">
        <v>-66854.13</v>
      </c>
      <c r="R220" s="253">
        <v>4524693.96</v>
      </c>
      <c r="S220" s="74">
        <v>3327214.31</v>
      </c>
      <c r="T220" s="74">
        <v>372025</v>
      </c>
      <c r="U220" s="74">
        <v>1385.8</v>
      </c>
      <c r="W220" s="74">
        <v>932576.6</v>
      </c>
      <c r="Y220" s="91">
        <v>1636978.6</v>
      </c>
      <c r="AB220" s="91">
        <v>1022968.34</v>
      </c>
      <c r="AC220" s="91">
        <v>625125.87</v>
      </c>
      <c r="AF220" s="91">
        <v>478989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Q222"/>
  <sheetViews>
    <sheetView topLeftCell="AH1" zoomScale="78" zoomScaleNormal="78" workbookViewId="0">
      <pane ySplit="3" topLeftCell="A4" activePane="bottomLeft" state="frozen"/>
      <selection pane="bottomLeft" activeCell="AO12" sqref="AO12"/>
    </sheetView>
  </sheetViews>
  <sheetFormatPr defaultColWidth="9" defaultRowHeight="14.25" x14ac:dyDescent="0.2"/>
  <cols>
    <col min="1" max="1" width="6.75" style="258" bestFit="1" customWidth="1"/>
    <col min="2" max="2" width="14.625" style="258" customWidth="1"/>
    <col min="3" max="3" width="7.5" style="258" bestFit="1" customWidth="1"/>
    <col min="4" max="4" width="44.625" style="258" bestFit="1" customWidth="1"/>
    <col min="5" max="5" width="33.125" style="253"/>
    <col min="6" max="9" width="33.125" style="90"/>
    <col min="10" max="14" width="33.125" style="253"/>
    <col min="15" max="18" width="33.125" style="233"/>
    <col min="19" max="22" width="33.125" style="253"/>
    <col min="23" max="28" width="33.125" style="74"/>
    <col min="29" max="36" width="33.125" style="91"/>
    <col min="37" max="37" width="16.5" style="268" bestFit="1" customWidth="1"/>
    <col min="38" max="38" width="15.25" style="269" bestFit="1" customWidth="1"/>
    <col min="39" max="39" width="15.25" style="293" bestFit="1" customWidth="1"/>
    <col min="40" max="40" width="18.125" style="288" bestFit="1" customWidth="1"/>
    <col min="41" max="41" width="19.375" style="296" bestFit="1" customWidth="1"/>
    <col min="42" max="42" width="15.25" style="270" bestFit="1" customWidth="1"/>
    <col min="43" max="43" width="17.875" style="295" bestFit="1" customWidth="1"/>
    <col min="44" max="16384" width="9" style="295"/>
  </cols>
  <sheetData>
    <row r="1" spans="1:42" x14ac:dyDescent="0.2">
      <c r="E1" s="253" t="s">
        <v>2457</v>
      </c>
      <c r="F1" s="90" t="s">
        <v>2458</v>
      </c>
      <c r="G1" s="90" t="s">
        <v>2459</v>
      </c>
      <c r="H1" s="90" t="s">
        <v>2460</v>
      </c>
      <c r="I1" s="90" t="s">
        <v>2598</v>
      </c>
      <c r="J1" s="253" t="s">
        <v>2599</v>
      </c>
      <c r="K1" s="253" t="s">
        <v>2461</v>
      </c>
      <c r="L1" s="253" t="s">
        <v>2462</v>
      </c>
      <c r="M1" s="253" t="s">
        <v>2463</v>
      </c>
      <c r="N1" s="253" t="s">
        <v>2600</v>
      </c>
      <c r="O1" s="233" t="s">
        <v>2464</v>
      </c>
      <c r="P1" s="233" t="s">
        <v>2465</v>
      </c>
      <c r="Q1" s="233" t="s">
        <v>2466</v>
      </c>
      <c r="R1" s="233" t="s">
        <v>2467</v>
      </c>
      <c r="S1" s="253" t="s">
        <v>2468</v>
      </c>
      <c r="T1" s="253" t="s">
        <v>2469</v>
      </c>
      <c r="U1" s="253" t="s">
        <v>2470</v>
      </c>
      <c r="V1" s="253" t="s">
        <v>2471</v>
      </c>
      <c r="W1" s="74" t="s">
        <v>2472</v>
      </c>
      <c r="X1" s="74" t="s">
        <v>2473</v>
      </c>
      <c r="Y1" s="74" t="s">
        <v>2474</v>
      </c>
      <c r="Z1" s="74" t="s">
        <v>2475</v>
      </c>
      <c r="AA1" s="74" t="s">
        <v>2476</v>
      </c>
      <c r="AB1" s="74" t="s">
        <v>2477</v>
      </c>
      <c r="AC1" s="91" t="s">
        <v>2478</v>
      </c>
      <c r="AD1" s="91" t="s">
        <v>2479</v>
      </c>
      <c r="AE1" s="91" t="s">
        <v>2480</v>
      </c>
      <c r="AF1" s="91" t="s">
        <v>2481</v>
      </c>
      <c r="AG1" s="91" t="s">
        <v>2482</v>
      </c>
      <c r="AH1" s="91" t="s">
        <v>2601</v>
      </c>
      <c r="AI1" s="91" t="s">
        <v>2602</v>
      </c>
      <c r="AJ1" s="91" t="s">
        <v>2483</v>
      </c>
      <c r="AK1" s="268" t="s">
        <v>6</v>
      </c>
      <c r="AL1" s="269" t="s">
        <v>7</v>
      </c>
      <c r="AM1" s="293" t="s">
        <v>8</v>
      </c>
      <c r="AN1" s="271" t="s">
        <v>9</v>
      </c>
      <c r="AO1" s="294" t="s">
        <v>10</v>
      </c>
      <c r="AP1" s="273" t="s">
        <v>11</v>
      </c>
    </row>
    <row r="2" spans="1:42" x14ac:dyDescent="0.2">
      <c r="E2" s="253" t="s">
        <v>2484</v>
      </c>
      <c r="F2" s="90" t="s">
        <v>2485</v>
      </c>
      <c r="G2" s="90" t="s">
        <v>2486</v>
      </c>
      <c r="H2" s="90" t="s">
        <v>2487</v>
      </c>
      <c r="I2" s="90" t="s">
        <v>2603</v>
      </c>
      <c r="J2" s="253" t="s">
        <v>2604</v>
      </c>
      <c r="K2" s="253" t="s">
        <v>2488</v>
      </c>
      <c r="L2" s="253" t="s">
        <v>2489</v>
      </c>
      <c r="M2" s="253" t="s">
        <v>2490</v>
      </c>
      <c r="N2" s="253" t="s">
        <v>2605</v>
      </c>
      <c r="O2" s="233" t="s">
        <v>2491</v>
      </c>
      <c r="P2" s="233" t="s">
        <v>2492</v>
      </c>
      <c r="Q2" s="233" t="s">
        <v>2493</v>
      </c>
      <c r="R2" s="233" t="s">
        <v>2494</v>
      </c>
      <c r="S2" s="253" t="s">
        <v>2495</v>
      </c>
      <c r="T2" s="253" t="s">
        <v>2496</v>
      </c>
      <c r="U2" s="253" t="s">
        <v>2497</v>
      </c>
      <c r="V2" s="253" t="s">
        <v>2498</v>
      </c>
      <c r="W2" s="74" t="s">
        <v>2499</v>
      </c>
      <c r="X2" s="74" t="s">
        <v>2500</v>
      </c>
      <c r="Y2" s="74" t="s">
        <v>2501</v>
      </c>
      <c r="Z2" s="74" t="s">
        <v>2502</v>
      </c>
      <c r="AA2" s="74" t="s">
        <v>2503</v>
      </c>
      <c r="AB2" s="74" t="s">
        <v>2504</v>
      </c>
      <c r="AC2" s="91" t="s">
        <v>2505</v>
      </c>
      <c r="AD2" s="91" t="s">
        <v>2506</v>
      </c>
      <c r="AE2" s="91" t="s">
        <v>2507</v>
      </c>
      <c r="AF2" s="91" t="s">
        <v>2508</v>
      </c>
      <c r="AG2" s="91" t="s">
        <v>2509</v>
      </c>
      <c r="AH2" s="91" t="s">
        <v>2606</v>
      </c>
      <c r="AI2" s="91" t="s">
        <v>2607</v>
      </c>
      <c r="AJ2" s="91" t="s">
        <v>2510</v>
      </c>
    </row>
    <row r="3" spans="1:42" x14ac:dyDescent="0.2">
      <c r="B3" s="258" t="s">
        <v>55</v>
      </c>
      <c r="E3" s="253" t="s">
        <v>2511</v>
      </c>
      <c r="F3" s="90">
        <v>167130074.41</v>
      </c>
      <c r="G3" s="90">
        <v>15689698.890000001</v>
      </c>
      <c r="H3" s="90">
        <v>36033535.039999999</v>
      </c>
      <c r="I3" s="90">
        <v>8789</v>
      </c>
      <c r="J3" s="253">
        <v>0</v>
      </c>
      <c r="K3" s="253">
        <v>175277871.33000001</v>
      </c>
      <c r="L3" s="253">
        <v>84514676.25</v>
      </c>
      <c r="M3" s="253">
        <v>3500</v>
      </c>
      <c r="N3" s="253">
        <v>0</v>
      </c>
      <c r="O3" s="233">
        <v>2824272.65</v>
      </c>
      <c r="P3" s="233">
        <v>15120324.49</v>
      </c>
      <c r="Q3" s="233">
        <v>3379444.12</v>
      </c>
      <c r="R3" s="233">
        <v>902282.51</v>
      </c>
      <c r="S3" s="253">
        <v>6134598.8300000001</v>
      </c>
      <c r="T3" s="253">
        <v>-541803.63</v>
      </c>
      <c r="U3" s="253">
        <v>21093167.370000001</v>
      </c>
      <c r="V3" s="253">
        <v>510778944.86000001</v>
      </c>
      <c r="W3" s="74">
        <v>246244939.22</v>
      </c>
      <c r="X3" s="74">
        <v>16943538.82</v>
      </c>
      <c r="Y3" s="74">
        <v>245692.15</v>
      </c>
      <c r="Z3" s="74">
        <v>1295</v>
      </c>
      <c r="AA3" s="74">
        <v>188034677.22</v>
      </c>
      <c r="AB3" s="74">
        <v>23203918.940000001</v>
      </c>
      <c r="AC3" s="91">
        <v>273323519.54000002</v>
      </c>
      <c r="AD3" s="91">
        <v>199673</v>
      </c>
      <c r="AE3" s="91">
        <v>112254</v>
      </c>
      <c r="AF3" s="91">
        <v>121545726.17</v>
      </c>
      <c r="AG3" s="91">
        <v>31393549.539999999</v>
      </c>
      <c r="AH3" s="91">
        <v>291402.93</v>
      </c>
      <c r="AI3" s="91">
        <v>1088687.96</v>
      </c>
      <c r="AJ3" s="91">
        <v>2142284.08</v>
      </c>
      <c r="AK3" s="268">
        <f t="shared" ref="AK3:AP3" si="0">SUM(AK4:AK222)</f>
        <v>218862097.34</v>
      </c>
      <c r="AL3" s="269">
        <f t="shared" si="0"/>
        <v>22226323.770000007</v>
      </c>
      <c r="AM3" s="293">
        <f t="shared" si="0"/>
        <v>196635773.56999993</v>
      </c>
      <c r="AN3" s="288">
        <f t="shared" si="0"/>
        <v>474674061.35000014</v>
      </c>
      <c r="AO3" s="296">
        <f t="shared" si="0"/>
        <v>430097097.22000015</v>
      </c>
      <c r="AP3" s="270">
        <f t="shared" si="0"/>
        <v>44576964.129999988</v>
      </c>
    </row>
    <row r="4" spans="1:42" x14ac:dyDescent="0.2">
      <c r="D4" s="258" t="s">
        <v>12</v>
      </c>
      <c r="E4" s="253" t="s">
        <v>15</v>
      </c>
      <c r="F4" s="90">
        <v>182887.9</v>
      </c>
      <c r="H4" s="90">
        <v>41814</v>
      </c>
      <c r="K4" s="253">
        <v>160682.04</v>
      </c>
      <c r="L4" s="253">
        <v>236101.9</v>
      </c>
      <c r="R4" s="233">
        <v>-2306371.65</v>
      </c>
      <c r="T4" s="253">
        <v>2351172.4700000002</v>
      </c>
      <c r="U4" s="253">
        <v>-3794489.13</v>
      </c>
      <c r="V4" s="253">
        <v>2450442</v>
      </c>
      <c r="Y4" s="74">
        <v>321.22000000000003</v>
      </c>
      <c r="AA4" s="74">
        <v>782161.8</v>
      </c>
      <c r="AB4" s="74">
        <v>1366417.88</v>
      </c>
      <c r="AC4" s="91">
        <v>993838.5</v>
      </c>
      <c r="AE4" s="91">
        <v>35536</v>
      </c>
      <c r="AF4" s="91">
        <v>198528.87</v>
      </c>
      <c r="AG4" s="91">
        <v>141563.18</v>
      </c>
      <c r="AK4" s="268">
        <f t="shared" ref="AK4:AK67" si="1">SUM(F4:I4)</f>
        <v>224701.9</v>
      </c>
      <c r="AL4" s="269">
        <f>SUM(O4:R4)</f>
        <v>-2306371.65</v>
      </c>
      <c r="AM4" s="293">
        <f>AK4-AL4</f>
        <v>2531073.5499999998</v>
      </c>
      <c r="AN4" s="288">
        <f>SUM(W4:AB4)</f>
        <v>2148900.9</v>
      </c>
      <c r="AO4" s="296">
        <f>SUM(AC4:AJ4)</f>
        <v>1369466.55</v>
      </c>
      <c r="AP4" s="270">
        <f>AN4-AO4</f>
        <v>779434.34999999986</v>
      </c>
    </row>
    <row r="5" spans="1:42" x14ac:dyDescent="0.2">
      <c r="D5" s="258" t="s">
        <v>1419</v>
      </c>
      <c r="AK5" s="268">
        <f t="shared" si="1"/>
        <v>0</v>
      </c>
      <c r="AL5" s="269">
        <f t="shared" ref="AL5:AL68" si="2">SUM(O5:R5)</f>
        <v>0</v>
      </c>
      <c r="AM5" s="293">
        <f t="shared" ref="AM5:AM68" si="3">AK5-AL5</f>
        <v>0</v>
      </c>
      <c r="AN5" s="288">
        <f t="shared" ref="AN5:AN68" si="4">SUM(W5:AB5)</f>
        <v>0</v>
      </c>
      <c r="AO5" s="296">
        <f t="shared" ref="AO5:AO68" si="5">SUM(AC5:AJ5)</f>
        <v>0</v>
      </c>
      <c r="AP5" s="270">
        <f t="shared" ref="AP5:AP68" si="6">AN5-AO5</f>
        <v>0</v>
      </c>
    </row>
    <row r="6" spans="1:42" x14ac:dyDescent="0.2">
      <c r="D6" s="258" t="s">
        <v>13</v>
      </c>
      <c r="AK6" s="268">
        <f t="shared" si="1"/>
        <v>0</v>
      </c>
      <c r="AL6" s="269">
        <f t="shared" si="2"/>
        <v>0</v>
      </c>
      <c r="AM6" s="293">
        <f t="shared" si="3"/>
        <v>0</v>
      </c>
      <c r="AN6" s="288">
        <f t="shared" si="4"/>
        <v>0</v>
      </c>
      <c r="AO6" s="296">
        <f t="shared" si="5"/>
        <v>0</v>
      </c>
      <c r="AP6" s="270">
        <f t="shared" si="6"/>
        <v>0</v>
      </c>
    </row>
    <row r="7" spans="1:42" x14ac:dyDescent="0.2">
      <c r="D7" s="258" t="s">
        <v>14</v>
      </c>
      <c r="AK7" s="268">
        <f t="shared" si="1"/>
        <v>0</v>
      </c>
      <c r="AL7" s="269">
        <f t="shared" si="2"/>
        <v>0</v>
      </c>
      <c r="AM7" s="293">
        <f t="shared" si="3"/>
        <v>0</v>
      </c>
      <c r="AN7" s="288">
        <f t="shared" si="4"/>
        <v>0</v>
      </c>
      <c r="AO7" s="296">
        <f t="shared" si="5"/>
        <v>0</v>
      </c>
      <c r="AP7" s="270">
        <f t="shared" si="6"/>
        <v>0</v>
      </c>
    </row>
    <row r="8" spans="1:42" x14ac:dyDescent="0.2">
      <c r="D8" s="258" t="s">
        <v>15</v>
      </c>
      <c r="AK8" s="268">
        <f t="shared" si="1"/>
        <v>0</v>
      </c>
      <c r="AL8" s="269">
        <f t="shared" si="2"/>
        <v>0</v>
      </c>
      <c r="AM8" s="293">
        <f t="shared" si="3"/>
        <v>0</v>
      </c>
      <c r="AN8" s="288">
        <f t="shared" si="4"/>
        <v>0</v>
      </c>
      <c r="AO8" s="296">
        <f t="shared" si="5"/>
        <v>0</v>
      </c>
      <c r="AP8" s="270">
        <f t="shared" si="6"/>
        <v>0</v>
      </c>
    </row>
    <row r="9" spans="1:42" ht="15" thickBot="1" x14ac:dyDescent="0.25">
      <c r="D9" s="258" t="s">
        <v>16</v>
      </c>
      <c r="AK9" s="268">
        <f t="shared" si="1"/>
        <v>0</v>
      </c>
      <c r="AL9" s="269">
        <f t="shared" si="2"/>
        <v>0</v>
      </c>
      <c r="AM9" s="293">
        <f t="shared" si="3"/>
        <v>0</v>
      </c>
      <c r="AN9" s="288">
        <f t="shared" si="4"/>
        <v>0</v>
      </c>
      <c r="AO9" s="296">
        <f t="shared" si="5"/>
        <v>0</v>
      </c>
      <c r="AP9" s="270">
        <f t="shared" si="6"/>
        <v>0</v>
      </c>
    </row>
    <row r="10" spans="1:42" ht="15" thickBot="1" x14ac:dyDescent="0.25">
      <c r="A10" s="258" t="s">
        <v>300</v>
      </c>
      <c r="B10" s="258" t="s">
        <v>41</v>
      </c>
      <c r="C10" s="297">
        <v>6923</v>
      </c>
      <c r="D10" s="298" t="s">
        <v>1420</v>
      </c>
      <c r="E10" s="253" t="s">
        <v>2608</v>
      </c>
      <c r="F10" s="90">
        <v>860917.71</v>
      </c>
      <c r="G10" s="90">
        <v>35900</v>
      </c>
      <c r="H10" s="90">
        <v>489329.17</v>
      </c>
      <c r="K10" s="253">
        <v>101202</v>
      </c>
      <c r="L10" s="253">
        <v>758675.3</v>
      </c>
      <c r="O10" s="233">
        <v>11405</v>
      </c>
      <c r="P10" s="233">
        <v>114904.17</v>
      </c>
      <c r="U10" s="253">
        <v>384279.27</v>
      </c>
      <c r="V10" s="253">
        <v>1691218.36</v>
      </c>
      <c r="W10" s="74">
        <v>1278485.1200000001</v>
      </c>
      <c r="X10" s="74">
        <v>62650</v>
      </c>
      <c r="Y10" s="74">
        <v>1540.81</v>
      </c>
      <c r="AA10" s="74">
        <v>1660085</v>
      </c>
      <c r="AB10" s="74">
        <v>131908</v>
      </c>
      <c r="AC10" s="91">
        <v>1916303</v>
      </c>
      <c r="AF10" s="91">
        <v>961181.51</v>
      </c>
      <c r="AG10" s="91">
        <v>155711.74</v>
      </c>
      <c r="AJ10" s="91">
        <v>30000</v>
      </c>
      <c r="AK10" s="268">
        <f t="shared" si="1"/>
        <v>1386146.88</v>
      </c>
      <c r="AL10" s="269">
        <f t="shared" si="2"/>
        <v>126309.17</v>
      </c>
      <c r="AM10" s="293">
        <f t="shared" si="3"/>
        <v>1259837.71</v>
      </c>
      <c r="AN10" s="288">
        <f t="shared" si="4"/>
        <v>3134668.93</v>
      </c>
      <c r="AO10" s="296">
        <f t="shared" si="5"/>
        <v>3063196.25</v>
      </c>
      <c r="AP10" s="270">
        <f t="shared" si="6"/>
        <v>71472.680000000168</v>
      </c>
    </row>
    <row r="11" spans="1:42" ht="15" thickBot="1" x14ac:dyDescent="0.25">
      <c r="A11" s="258" t="s">
        <v>300</v>
      </c>
      <c r="B11" s="258" t="s">
        <v>41</v>
      </c>
      <c r="C11" s="297">
        <v>7817</v>
      </c>
      <c r="D11" s="298" t="s">
        <v>812</v>
      </c>
      <c r="E11" s="253" t="s">
        <v>2609</v>
      </c>
      <c r="F11" s="90">
        <v>1073966.03</v>
      </c>
      <c r="G11" s="90">
        <v>14114.75</v>
      </c>
      <c r="H11" s="90">
        <v>583202.31000000006</v>
      </c>
      <c r="K11" s="253">
        <v>408802.99</v>
      </c>
      <c r="L11" s="253">
        <v>673883.67</v>
      </c>
      <c r="P11" s="233">
        <v>43436</v>
      </c>
      <c r="U11" s="253">
        <v>495307.96</v>
      </c>
      <c r="V11" s="253">
        <v>1534772.11</v>
      </c>
      <c r="W11" s="74">
        <v>1600264.67</v>
      </c>
      <c r="Y11" s="74">
        <v>1103.28</v>
      </c>
      <c r="AA11" s="74">
        <v>1088983.5</v>
      </c>
      <c r="AB11" s="74">
        <v>170200</v>
      </c>
      <c r="AC11" s="91">
        <v>1886770.5</v>
      </c>
      <c r="AF11" s="91">
        <v>839614.89</v>
      </c>
      <c r="AG11" s="91">
        <v>163380.84</v>
      </c>
      <c r="AK11" s="268">
        <f t="shared" si="1"/>
        <v>1671283.09</v>
      </c>
      <c r="AL11" s="269">
        <f t="shared" si="2"/>
        <v>43436</v>
      </c>
      <c r="AM11" s="293">
        <f t="shared" si="3"/>
        <v>1627847.09</v>
      </c>
      <c r="AN11" s="288">
        <f t="shared" si="4"/>
        <v>2860551.45</v>
      </c>
      <c r="AO11" s="296">
        <f t="shared" si="5"/>
        <v>2889766.23</v>
      </c>
      <c r="AP11" s="270">
        <f t="shared" si="6"/>
        <v>-29214.779999999795</v>
      </c>
    </row>
    <row r="12" spans="1:42" ht="15" thickBot="1" x14ac:dyDescent="0.25">
      <c r="A12" s="258" t="s">
        <v>300</v>
      </c>
      <c r="B12" s="258" t="s">
        <v>41</v>
      </c>
      <c r="C12" s="297">
        <v>11016</v>
      </c>
      <c r="D12" s="298" t="s">
        <v>813</v>
      </c>
      <c r="E12" s="253" t="s">
        <v>2610</v>
      </c>
      <c r="F12" s="90">
        <v>3456993.9</v>
      </c>
      <c r="G12" s="90">
        <v>5600</v>
      </c>
      <c r="H12" s="90">
        <v>814971.09</v>
      </c>
      <c r="K12" s="253">
        <v>794936.07</v>
      </c>
      <c r="L12" s="253">
        <v>613855.56999999995</v>
      </c>
      <c r="P12" s="233">
        <v>121144.58</v>
      </c>
      <c r="R12" s="233">
        <v>542.17999999999995</v>
      </c>
      <c r="U12" s="253">
        <v>697852.72</v>
      </c>
      <c r="V12" s="253">
        <v>1567224.53</v>
      </c>
      <c r="W12" s="74">
        <v>2498007.5699999998</v>
      </c>
      <c r="X12" s="74">
        <v>353035</v>
      </c>
      <c r="Y12" s="74">
        <v>5198.46</v>
      </c>
      <c r="AA12" s="74">
        <v>781749</v>
      </c>
      <c r="AB12" s="74">
        <v>1250</v>
      </c>
      <c r="AC12" s="91">
        <v>1586872</v>
      </c>
      <c r="AF12" s="91">
        <v>965995.02</v>
      </c>
      <c r="AG12" s="91">
        <v>188513.67</v>
      </c>
      <c r="AJ12" s="91">
        <v>43257</v>
      </c>
      <c r="AK12" s="268">
        <f t="shared" si="1"/>
        <v>4277564.99</v>
      </c>
      <c r="AL12" s="269">
        <f t="shared" si="2"/>
        <v>121686.76</v>
      </c>
      <c r="AM12" s="293">
        <f t="shared" si="3"/>
        <v>4155878.2300000004</v>
      </c>
      <c r="AN12" s="288">
        <f t="shared" si="4"/>
        <v>3639240.03</v>
      </c>
      <c r="AO12" s="296">
        <f t="shared" si="5"/>
        <v>2784637.69</v>
      </c>
      <c r="AP12" s="270">
        <f t="shared" si="6"/>
        <v>854602.33999999985</v>
      </c>
    </row>
    <row r="13" spans="1:42" ht="15" thickBot="1" x14ac:dyDescent="0.25">
      <c r="A13" s="258" t="s">
        <v>300</v>
      </c>
      <c r="B13" s="258" t="s">
        <v>41</v>
      </c>
      <c r="C13" s="297">
        <v>5402</v>
      </c>
      <c r="D13" s="298" t="s">
        <v>814</v>
      </c>
      <c r="E13" s="253" t="s">
        <v>2611</v>
      </c>
      <c r="F13" s="90">
        <v>1565968.66</v>
      </c>
      <c r="G13" s="90">
        <v>3362.6</v>
      </c>
      <c r="H13" s="90">
        <v>210847.53</v>
      </c>
      <c r="K13" s="253">
        <v>70401.64</v>
      </c>
      <c r="L13" s="253">
        <v>880986.88</v>
      </c>
      <c r="O13" s="233">
        <v>1650</v>
      </c>
      <c r="P13" s="233">
        <v>51849.279999999999</v>
      </c>
      <c r="U13" s="253">
        <v>324652.74</v>
      </c>
      <c r="V13" s="253">
        <v>1097038.29</v>
      </c>
      <c r="W13" s="74">
        <v>862554.18</v>
      </c>
      <c r="X13" s="74">
        <v>100000</v>
      </c>
      <c r="Y13" s="74">
        <v>2638.03</v>
      </c>
      <c r="AA13" s="74">
        <v>1252978.5</v>
      </c>
      <c r="AB13" s="74">
        <v>285504</v>
      </c>
      <c r="AC13" s="91">
        <v>1591402.5</v>
      </c>
      <c r="AF13" s="91">
        <v>619512.43000000005</v>
      </c>
      <c r="AG13" s="91">
        <v>126504.77</v>
      </c>
      <c r="AK13" s="268">
        <f t="shared" si="1"/>
        <v>1780178.79</v>
      </c>
      <c r="AL13" s="269">
        <f t="shared" si="2"/>
        <v>53499.28</v>
      </c>
      <c r="AM13" s="293">
        <f t="shared" si="3"/>
        <v>1726679.51</v>
      </c>
      <c r="AN13" s="288">
        <f t="shared" si="4"/>
        <v>2503674.71</v>
      </c>
      <c r="AO13" s="296">
        <f t="shared" si="5"/>
        <v>2337419.7000000002</v>
      </c>
      <c r="AP13" s="270">
        <f t="shared" si="6"/>
        <v>166255.00999999978</v>
      </c>
    </row>
    <row r="14" spans="1:42" ht="15" thickBot="1" x14ac:dyDescent="0.25">
      <c r="A14" s="258" t="s">
        <v>300</v>
      </c>
      <c r="B14" s="258" t="s">
        <v>41</v>
      </c>
      <c r="C14" s="297">
        <v>4534</v>
      </c>
      <c r="D14" s="298" t="s">
        <v>815</v>
      </c>
      <c r="E14" s="253" t="s">
        <v>2612</v>
      </c>
      <c r="F14" s="90">
        <v>599807.31999999995</v>
      </c>
      <c r="G14" s="90">
        <v>1446.21</v>
      </c>
      <c r="H14" s="90">
        <v>227820.03</v>
      </c>
      <c r="K14" s="253">
        <v>2061519.39</v>
      </c>
      <c r="L14" s="253">
        <v>350341.01</v>
      </c>
      <c r="P14" s="233">
        <v>35779.64</v>
      </c>
      <c r="U14" s="253">
        <v>472545.87</v>
      </c>
      <c r="V14" s="253">
        <v>1718005.94</v>
      </c>
      <c r="W14" s="74">
        <v>1069160.26</v>
      </c>
      <c r="Y14" s="74">
        <v>976.5</v>
      </c>
      <c r="AA14" s="74">
        <v>964827.5</v>
      </c>
      <c r="AB14" s="74">
        <v>99400</v>
      </c>
      <c r="AC14" s="91">
        <v>1422312.5</v>
      </c>
      <c r="AF14" s="91">
        <v>576158.73</v>
      </c>
      <c r="AG14" s="91">
        <v>116135.03999999999</v>
      </c>
      <c r="AK14" s="268">
        <f t="shared" si="1"/>
        <v>829073.55999999994</v>
      </c>
      <c r="AL14" s="269">
        <f t="shared" si="2"/>
        <v>35779.64</v>
      </c>
      <c r="AM14" s="293">
        <f t="shared" si="3"/>
        <v>793293.91999999993</v>
      </c>
      <c r="AN14" s="288">
        <f t="shared" si="4"/>
        <v>2134364.2599999998</v>
      </c>
      <c r="AO14" s="296">
        <f t="shared" si="5"/>
        <v>2114606.27</v>
      </c>
      <c r="AP14" s="270">
        <f t="shared" si="6"/>
        <v>19757.989999999758</v>
      </c>
    </row>
    <row r="15" spans="1:42" ht="15" thickBot="1" x14ac:dyDescent="0.25">
      <c r="A15" s="258" t="s">
        <v>300</v>
      </c>
      <c r="B15" s="258" t="s">
        <v>41</v>
      </c>
      <c r="C15" s="297">
        <v>8215</v>
      </c>
      <c r="D15" s="298" t="s">
        <v>816</v>
      </c>
      <c r="E15" s="253" t="s">
        <v>2613</v>
      </c>
      <c r="F15" s="90">
        <v>1286444.73</v>
      </c>
      <c r="G15" s="90">
        <v>43323.75</v>
      </c>
      <c r="H15" s="90">
        <v>702188.34</v>
      </c>
      <c r="K15" s="253">
        <v>1572970.63</v>
      </c>
      <c r="L15" s="253">
        <v>159126.04999999999</v>
      </c>
      <c r="P15" s="233">
        <v>166058.23000000001</v>
      </c>
      <c r="Q15" s="233">
        <v>62009.2</v>
      </c>
      <c r="R15" s="233">
        <v>887655</v>
      </c>
      <c r="U15" s="253">
        <v>776352.76</v>
      </c>
      <c r="V15" s="253">
        <v>3950541.16</v>
      </c>
      <c r="W15" s="74">
        <v>1863077.47</v>
      </c>
      <c r="Y15" s="74">
        <v>2347.4299999999998</v>
      </c>
      <c r="AA15" s="74">
        <v>905895</v>
      </c>
      <c r="AB15" s="74">
        <v>233450</v>
      </c>
      <c r="AC15" s="91">
        <v>1622687</v>
      </c>
      <c r="AF15" s="91">
        <v>1916991.94</v>
      </c>
      <c r="AG15" s="91">
        <v>21767.8</v>
      </c>
      <c r="AJ15" s="91">
        <v>211930</v>
      </c>
      <c r="AK15" s="268">
        <f t="shared" si="1"/>
        <v>2031956.8199999998</v>
      </c>
      <c r="AL15" s="269">
        <f t="shared" si="2"/>
        <v>1115722.43</v>
      </c>
      <c r="AM15" s="293">
        <f t="shared" si="3"/>
        <v>916234.3899999999</v>
      </c>
      <c r="AN15" s="288">
        <f t="shared" si="4"/>
        <v>3004769.9</v>
      </c>
      <c r="AO15" s="296">
        <f t="shared" si="5"/>
        <v>3773376.7399999998</v>
      </c>
      <c r="AP15" s="270">
        <f t="shared" si="6"/>
        <v>-768606.83999999985</v>
      </c>
    </row>
    <row r="16" spans="1:42" ht="15" thickBot="1" x14ac:dyDescent="0.25">
      <c r="A16" s="258" t="s">
        <v>300</v>
      </c>
      <c r="B16" s="258" t="s">
        <v>41</v>
      </c>
      <c r="C16" s="297">
        <v>8736</v>
      </c>
      <c r="D16" s="298" t="s">
        <v>817</v>
      </c>
      <c r="E16" s="253" t="s">
        <v>2614</v>
      </c>
      <c r="F16" s="90">
        <v>1928850.43</v>
      </c>
      <c r="G16" s="90">
        <v>44416</v>
      </c>
      <c r="H16" s="90">
        <v>443155.53</v>
      </c>
      <c r="K16" s="253">
        <v>889211.33</v>
      </c>
      <c r="L16" s="253">
        <v>932189.93</v>
      </c>
      <c r="P16" s="233">
        <v>64834.39</v>
      </c>
      <c r="Q16" s="233">
        <v>5000</v>
      </c>
      <c r="R16" s="233">
        <v>1042.6199999999999</v>
      </c>
      <c r="U16" s="253">
        <v>611555.22</v>
      </c>
      <c r="V16" s="253">
        <v>2643840</v>
      </c>
      <c r="W16" s="74">
        <v>1717219.4</v>
      </c>
      <c r="Y16" s="74">
        <v>3280.57</v>
      </c>
      <c r="AA16" s="74">
        <v>993859</v>
      </c>
      <c r="AB16" s="74">
        <v>151200</v>
      </c>
      <c r="AC16" s="91">
        <v>1675319</v>
      </c>
      <c r="AF16" s="91">
        <v>906640.95</v>
      </c>
      <c r="AG16" s="91">
        <v>256523.19</v>
      </c>
      <c r="AJ16" s="91">
        <v>30080</v>
      </c>
      <c r="AK16" s="268">
        <f t="shared" si="1"/>
        <v>2416421.96</v>
      </c>
      <c r="AL16" s="269">
        <f t="shared" si="2"/>
        <v>70877.009999999995</v>
      </c>
      <c r="AM16" s="293">
        <f t="shared" si="3"/>
        <v>2345544.9500000002</v>
      </c>
      <c r="AN16" s="288">
        <f t="shared" si="4"/>
        <v>2865558.9699999997</v>
      </c>
      <c r="AO16" s="296">
        <f t="shared" si="5"/>
        <v>2868563.14</v>
      </c>
      <c r="AP16" s="270">
        <f t="shared" si="6"/>
        <v>-3004.1700000003912</v>
      </c>
    </row>
    <row r="17" spans="1:42" ht="15" thickBot="1" x14ac:dyDescent="0.25">
      <c r="A17" s="258" t="s">
        <v>300</v>
      </c>
      <c r="B17" s="258" t="s">
        <v>41</v>
      </c>
      <c r="C17" s="297">
        <v>4649</v>
      </c>
      <c r="D17" s="298" t="s">
        <v>818</v>
      </c>
      <c r="E17" s="253" t="s">
        <v>2615</v>
      </c>
      <c r="F17" s="90">
        <v>847348.08</v>
      </c>
      <c r="G17" s="90">
        <v>2615</v>
      </c>
      <c r="H17" s="90">
        <v>221256.02</v>
      </c>
      <c r="K17" s="253">
        <v>727180.17</v>
      </c>
      <c r="L17" s="253">
        <v>20547.61</v>
      </c>
      <c r="P17" s="233">
        <v>57107.86</v>
      </c>
      <c r="R17" s="233">
        <v>0</v>
      </c>
      <c r="U17" s="253">
        <v>154487.63</v>
      </c>
      <c r="V17" s="253">
        <v>2287723.02</v>
      </c>
      <c r="W17" s="74">
        <v>1327675.95</v>
      </c>
      <c r="Y17" s="74">
        <v>1241.97</v>
      </c>
      <c r="AA17" s="74">
        <v>1662032</v>
      </c>
      <c r="AB17" s="74">
        <v>79800</v>
      </c>
      <c r="AC17" s="91">
        <v>2048109</v>
      </c>
      <c r="AF17" s="91">
        <v>747168.1</v>
      </c>
      <c r="AG17" s="91">
        <v>75353</v>
      </c>
      <c r="AK17" s="268">
        <f t="shared" si="1"/>
        <v>1071219.0999999999</v>
      </c>
      <c r="AL17" s="269">
        <f t="shared" si="2"/>
        <v>57107.86</v>
      </c>
      <c r="AM17" s="293">
        <f t="shared" si="3"/>
        <v>1014111.2399999999</v>
      </c>
      <c r="AN17" s="288">
        <f t="shared" si="4"/>
        <v>3070749.92</v>
      </c>
      <c r="AO17" s="296">
        <f t="shared" si="5"/>
        <v>2870630.1</v>
      </c>
      <c r="AP17" s="270">
        <f t="shared" si="6"/>
        <v>200119.81999999983</v>
      </c>
    </row>
    <row r="18" spans="1:42" ht="15" thickBot="1" x14ac:dyDescent="0.25">
      <c r="A18" s="258" t="s">
        <v>300</v>
      </c>
      <c r="B18" s="258" t="s">
        <v>41</v>
      </c>
      <c r="C18" s="297">
        <v>8434</v>
      </c>
      <c r="D18" s="298" t="s">
        <v>819</v>
      </c>
      <c r="E18" s="253" t="s">
        <v>2616</v>
      </c>
      <c r="F18" s="90">
        <v>1570865.91</v>
      </c>
      <c r="G18" s="90">
        <v>13334.25</v>
      </c>
      <c r="H18" s="90">
        <v>280402.09000000003</v>
      </c>
      <c r="K18" s="253">
        <v>666205.41</v>
      </c>
      <c r="L18" s="253">
        <v>544274.56000000006</v>
      </c>
      <c r="O18" s="233">
        <v>0</v>
      </c>
      <c r="P18" s="233">
        <v>175654.55</v>
      </c>
      <c r="R18" s="233">
        <v>442.23</v>
      </c>
      <c r="U18" s="253">
        <v>709899.24</v>
      </c>
      <c r="V18" s="253">
        <v>312292.87</v>
      </c>
      <c r="W18" s="74">
        <v>1399554.15</v>
      </c>
      <c r="Y18" s="74">
        <v>3366.82</v>
      </c>
      <c r="AA18" s="74">
        <v>1556856</v>
      </c>
      <c r="AB18" s="74">
        <v>136900</v>
      </c>
      <c r="AC18" s="91">
        <v>2214496</v>
      </c>
      <c r="AF18" s="91">
        <v>938434.24</v>
      </c>
      <c r="AG18" s="91">
        <v>176414.91</v>
      </c>
      <c r="AJ18" s="91">
        <v>204247.2</v>
      </c>
      <c r="AK18" s="268">
        <f t="shared" si="1"/>
        <v>1864602.25</v>
      </c>
      <c r="AL18" s="269">
        <f t="shared" si="2"/>
        <v>176096.78</v>
      </c>
      <c r="AM18" s="293">
        <f t="shared" si="3"/>
        <v>1688505.47</v>
      </c>
      <c r="AN18" s="288">
        <f t="shared" si="4"/>
        <v>3096676.9699999997</v>
      </c>
      <c r="AO18" s="296">
        <f t="shared" si="5"/>
        <v>3533592.3500000006</v>
      </c>
      <c r="AP18" s="270">
        <f t="shared" si="6"/>
        <v>-436915.38000000082</v>
      </c>
    </row>
    <row r="19" spans="1:42" ht="15" thickBot="1" x14ac:dyDescent="0.25">
      <c r="A19" s="258" t="s">
        <v>300</v>
      </c>
      <c r="B19" s="258" t="s">
        <v>41</v>
      </c>
      <c r="C19" s="297">
        <v>9149</v>
      </c>
      <c r="D19" s="298" t="s">
        <v>820</v>
      </c>
      <c r="E19" s="253" t="s">
        <v>2617</v>
      </c>
      <c r="F19" s="90">
        <v>2752366.18</v>
      </c>
      <c r="G19" s="90">
        <v>13800</v>
      </c>
      <c r="H19" s="90">
        <v>434827.94</v>
      </c>
      <c r="K19" s="253">
        <v>315235.02</v>
      </c>
      <c r="L19" s="253">
        <v>399778.61</v>
      </c>
      <c r="O19" s="233">
        <v>0</v>
      </c>
      <c r="P19" s="233">
        <v>63228.13</v>
      </c>
      <c r="Q19" s="233">
        <v>15000</v>
      </c>
      <c r="R19" s="233">
        <v>298930.06</v>
      </c>
      <c r="U19" s="253">
        <v>370604.85</v>
      </c>
      <c r="V19" s="253">
        <v>928313.81</v>
      </c>
      <c r="W19" s="74">
        <v>2097350.21</v>
      </c>
      <c r="Y19" s="74">
        <v>4188.22</v>
      </c>
      <c r="AA19" s="74">
        <v>2020868.5</v>
      </c>
      <c r="AB19" s="74">
        <v>151800</v>
      </c>
      <c r="AC19" s="91">
        <v>2760968.5</v>
      </c>
      <c r="AF19" s="91">
        <v>694047.89</v>
      </c>
      <c r="AG19" s="91">
        <v>105124.29</v>
      </c>
      <c r="AK19" s="268">
        <f t="shared" si="1"/>
        <v>3200994.12</v>
      </c>
      <c r="AL19" s="269">
        <f t="shared" si="2"/>
        <v>377158.19</v>
      </c>
      <c r="AM19" s="293">
        <f t="shared" si="3"/>
        <v>2823835.93</v>
      </c>
      <c r="AN19" s="288">
        <f t="shared" si="4"/>
        <v>4274206.93</v>
      </c>
      <c r="AO19" s="296">
        <f t="shared" si="5"/>
        <v>3560140.68</v>
      </c>
      <c r="AP19" s="270">
        <f t="shared" si="6"/>
        <v>714066.24999999953</v>
      </c>
    </row>
    <row r="20" spans="1:42" ht="15" thickBot="1" x14ac:dyDescent="0.25">
      <c r="A20" s="258" t="s">
        <v>300</v>
      </c>
      <c r="B20" s="258" t="s">
        <v>41</v>
      </c>
      <c r="C20" s="297">
        <v>6199</v>
      </c>
      <c r="D20" s="298" t="s">
        <v>821</v>
      </c>
      <c r="E20" s="253" t="s">
        <v>2618</v>
      </c>
      <c r="F20" s="90">
        <v>2154291.37</v>
      </c>
      <c r="G20" s="90">
        <v>91606</v>
      </c>
      <c r="H20" s="90">
        <v>418753.57</v>
      </c>
      <c r="K20" s="253">
        <v>319763.26</v>
      </c>
      <c r="L20" s="253">
        <v>1011228.18</v>
      </c>
      <c r="O20" s="233">
        <v>0</v>
      </c>
      <c r="P20" s="233">
        <v>47110</v>
      </c>
      <c r="S20" s="253">
        <v>217250</v>
      </c>
      <c r="U20" s="253">
        <v>682935.35</v>
      </c>
      <c r="V20" s="253">
        <v>955989.15</v>
      </c>
      <c r="W20" s="74">
        <v>940075.44</v>
      </c>
      <c r="Y20" s="74">
        <v>3673.78</v>
      </c>
      <c r="AA20" s="74">
        <v>1709793.5</v>
      </c>
      <c r="AB20" s="74">
        <v>191700</v>
      </c>
      <c r="AC20" s="91">
        <v>2102958.5</v>
      </c>
      <c r="AF20" s="91">
        <v>763114.42</v>
      </c>
      <c r="AG20" s="91">
        <v>178530.36</v>
      </c>
      <c r="AK20" s="268">
        <f t="shared" si="1"/>
        <v>2664650.94</v>
      </c>
      <c r="AL20" s="269">
        <f t="shared" si="2"/>
        <v>47110</v>
      </c>
      <c r="AM20" s="293">
        <f t="shared" si="3"/>
        <v>2617540.94</v>
      </c>
      <c r="AN20" s="288">
        <f t="shared" si="4"/>
        <v>2845242.7199999997</v>
      </c>
      <c r="AO20" s="296">
        <f t="shared" si="5"/>
        <v>3044603.28</v>
      </c>
      <c r="AP20" s="270">
        <f t="shared" si="6"/>
        <v>-199360.56000000006</v>
      </c>
    </row>
    <row r="21" spans="1:42" ht="15" thickBot="1" x14ac:dyDescent="0.25">
      <c r="A21" s="258" t="s">
        <v>300</v>
      </c>
      <c r="B21" s="258" t="s">
        <v>41</v>
      </c>
      <c r="C21" s="297">
        <v>5135</v>
      </c>
      <c r="D21" s="298" t="s">
        <v>822</v>
      </c>
      <c r="E21" s="253" t="s">
        <v>2619</v>
      </c>
      <c r="F21" s="90">
        <v>957547.72</v>
      </c>
      <c r="G21" s="90">
        <v>12088.5</v>
      </c>
      <c r="H21" s="90">
        <v>334454.78999999998</v>
      </c>
      <c r="K21" s="253">
        <v>818649.82</v>
      </c>
      <c r="L21" s="253">
        <v>287443.95</v>
      </c>
      <c r="O21" s="233">
        <v>1000</v>
      </c>
      <c r="P21" s="233">
        <v>120759.07</v>
      </c>
      <c r="R21" s="233">
        <v>0</v>
      </c>
      <c r="U21" s="253">
        <v>296230.7</v>
      </c>
      <c r="V21" s="253">
        <v>1540469.93</v>
      </c>
      <c r="W21" s="74">
        <v>1228243.3799999999</v>
      </c>
      <c r="X21" s="74">
        <v>289475</v>
      </c>
      <c r="Y21" s="74">
        <v>915.54</v>
      </c>
      <c r="AA21" s="74">
        <v>231682.5</v>
      </c>
      <c r="AB21" s="74">
        <v>295200</v>
      </c>
      <c r="AC21" s="91">
        <v>803185.5</v>
      </c>
      <c r="AF21" s="91">
        <v>678817.29</v>
      </c>
      <c r="AG21" s="91">
        <v>210244.28</v>
      </c>
      <c r="AK21" s="268">
        <f t="shared" si="1"/>
        <v>1304091.01</v>
      </c>
      <c r="AL21" s="269">
        <f t="shared" si="2"/>
        <v>121759.07</v>
      </c>
      <c r="AM21" s="293">
        <f t="shared" si="3"/>
        <v>1182331.94</v>
      </c>
      <c r="AN21" s="288">
        <f t="shared" si="4"/>
        <v>2045516.42</v>
      </c>
      <c r="AO21" s="296">
        <f t="shared" si="5"/>
        <v>1692247.07</v>
      </c>
      <c r="AP21" s="270">
        <f t="shared" si="6"/>
        <v>353269.34999999986</v>
      </c>
    </row>
    <row r="22" spans="1:42" ht="15" thickBot="1" x14ac:dyDescent="0.25">
      <c r="A22" s="258" t="s">
        <v>300</v>
      </c>
      <c r="B22" s="258" t="s">
        <v>41</v>
      </c>
      <c r="C22" s="297">
        <v>10482</v>
      </c>
      <c r="D22" s="298" t="s">
        <v>823</v>
      </c>
      <c r="E22" s="253" t="s">
        <v>2620</v>
      </c>
      <c r="F22" s="90">
        <v>3737608.6</v>
      </c>
      <c r="G22" s="90">
        <v>11912.5</v>
      </c>
      <c r="H22" s="90">
        <v>643974.42000000004</v>
      </c>
      <c r="K22" s="253">
        <v>418286.78</v>
      </c>
      <c r="L22" s="253">
        <v>110199.96</v>
      </c>
      <c r="P22" s="233">
        <v>61492.26</v>
      </c>
      <c r="R22" s="233">
        <v>1617</v>
      </c>
      <c r="U22" s="253">
        <v>654994.44999999995</v>
      </c>
      <c r="V22" s="253">
        <v>2399548.4500000002</v>
      </c>
      <c r="W22" s="74">
        <v>2731890.23</v>
      </c>
      <c r="X22" s="74">
        <v>225096</v>
      </c>
      <c r="Y22" s="74">
        <v>5040.53</v>
      </c>
      <c r="AA22" s="74">
        <v>2305071.5</v>
      </c>
      <c r="AB22" s="74">
        <v>192515</v>
      </c>
      <c r="AC22" s="91">
        <v>3145894.5</v>
      </c>
      <c r="AF22" s="91">
        <v>911825.23</v>
      </c>
      <c r="AG22" s="91">
        <v>30814.1</v>
      </c>
      <c r="AJ22" s="91">
        <v>80385</v>
      </c>
      <c r="AK22" s="268">
        <f t="shared" si="1"/>
        <v>4393495.5200000005</v>
      </c>
      <c r="AL22" s="269">
        <f t="shared" si="2"/>
        <v>63109.26</v>
      </c>
      <c r="AM22" s="293">
        <f t="shared" si="3"/>
        <v>4330386.2600000007</v>
      </c>
      <c r="AN22" s="288">
        <f t="shared" si="4"/>
        <v>5459613.2599999998</v>
      </c>
      <c r="AO22" s="296">
        <f t="shared" si="5"/>
        <v>4168918.83</v>
      </c>
      <c r="AP22" s="270">
        <f t="shared" si="6"/>
        <v>1290694.4299999997</v>
      </c>
    </row>
    <row r="23" spans="1:42" ht="15" thickBot="1" x14ac:dyDescent="0.25">
      <c r="A23" s="258" t="s">
        <v>300</v>
      </c>
      <c r="B23" s="258" t="s">
        <v>41</v>
      </c>
      <c r="C23" s="297">
        <v>8929</v>
      </c>
      <c r="D23" s="298" t="s">
        <v>824</v>
      </c>
      <c r="E23" s="253" t="s">
        <v>2621</v>
      </c>
      <c r="F23" s="90">
        <v>1067207.3899999999</v>
      </c>
      <c r="G23" s="90">
        <v>25438.5</v>
      </c>
      <c r="H23" s="90">
        <v>429441.88</v>
      </c>
      <c r="K23" s="253">
        <v>618510.75</v>
      </c>
      <c r="L23" s="253">
        <v>1429416.89</v>
      </c>
      <c r="O23" s="233">
        <v>31855</v>
      </c>
      <c r="P23" s="233">
        <v>64966.86</v>
      </c>
      <c r="Q23" s="233">
        <v>26066</v>
      </c>
      <c r="R23" s="233">
        <v>0</v>
      </c>
      <c r="U23" s="253">
        <v>525754.77</v>
      </c>
      <c r="V23" s="253">
        <v>3847094.62</v>
      </c>
      <c r="W23" s="74">
        <v>1490688.03</v>
      </c>
      <c r="Y23" s="74">
        <v>1331.71</v>
      </c>
      <c r="AA23" s="74">
        <v>2083141</v>
      </c>
      <c r="AB23" s="74">
        <v>271100</v>
      </c>
      <c r="AC23" s="91">
        <v>2800896</v>
      </c>
      <c r="AF23" s="91">
        <v>709602.03</v>
      </c>
      <c r="AG23" s="91">
        <v>338253.88</v>
      </c>
      <c r="AK23" s="268">
        <f t="shared" si="1"/>
        <v>1522087.77</v>
      </c>
      <c r="AL23" s="269">
        <f t="shared" si="2"/>
        <v>122887.86</v>
      </c>
      <c r="AM23" s="293">
        <f t="shared" si="3"/>
        <v>1399199.91</v>
      </c>
      <c r="AN23" s="288">
        <f t="shared" si="4"/>
        <v>3846260.74</v>
      </c>
      <c r="AO23" s="296">
        <f t="shared" si="5"/>
        <v>3848751.91</v>
      </c>
      <c r="AP23" s="270">
        <f t="shared" si="6"/>
        <v>-2491.1699999999255</v>
      </c>
    </row>
    <row r="24" spans="1:42" ht="15" thickBot="1" x14ac:dyDescent="0.25">
      <c r="A24" s="258" t="s">
        <v>300</v>
      </c>
      <c r="B24" s="258" t="s">
        <v>41</v>
      </c>
      <c r="C24" s="297">
        <v>13938</v>
      </c>
      <c r="D24" s="298" t="s">
        <v>825</v>
      </c>
      <c r="E24" s="253" t="s">
        <v>2622</v>
      </c>
      <c r="F24" s="90">
        <v>2188092.09</v>
      </c>
      <c r="G24" s="90">
        <v>248328</v>
      </c>
      <c r="H24" s="90">
        <v>654951.98</v>
      </c>
      <c r="K24" s="253">
        <v>4</v>
      </c>
      <c r="L24" s="253">
        <v>1024298.12</v>
      </c>
      <c r="O24" s="233">
        <v>4500</v>
      </c>
      <c r="P24" s="233">
        <v>143431.14000000001</v>
      </c>
      <c r="Q24" s="233">
        <v>45590</v>
      </c>
      <c r="U24" s="253">
        <v>690223.53</v>
      </c>
      <c r="V24" s="253">
        <v>2781867.7</v>
      </c>
      <c r="W24" s="74">
        <v>2225669.89</v>
      </c>
      <c r="Y24" s="74">
        <v>4140.6400000000003</v>
      </c>
      <c r="AA24" s="74">
        <v>2543853.5</v>
      </c>
      <c r="AB24" s="74">
        <v>248200</v>
      </c>
      <c r="AC24" s="91">
        <v>3532629.5</v>
      </c>
      <c r="AF24" s="91">
        <v>1220061.0900000001</v>
      </c>
      <c r="AG24" s="91">
        <v>151798.71</v>
      </c>
      <c r="AJ24" s="91">
        <v>200645.21</v>
      </c>
      <c r="AK24" s="268">
        <f t="shared" si="1"/>
        <v>3091372.07</v>
      </c>
      <c r="AL24" s="269">
        <f t="shared" si="2"/>
        <v>193521.14</v>
      </c>
      <c r="AM24" s="293">
        <f t="shared" si="3"/>
        <v>2897850.9299999997</v>
      </c>
      <c r="AN24" s="288">
        <f t="shared" si="4"/>
        <v>5021864.03</v>
      </c>
      <c r="AO24" s="296">
        <f t="shared" si="5"/>
        <v>5105134.51</v>
      </c>
      <c r="AP24" s="270">
        <f t="shared" si="6"/>
        <v>-83270.479999999516</v>
      </c>
    </row>
    <row r="25" spans="1:42" ht="15" thickBot="1" x14ac:dyDescent="0.25">
      <c r="A25" s="258" t="s">
        <v>300</v>
      </c>
      <c r="B25" s="258" t="s">
        <v>41</v>
      </c>
      <c r="C25" s="297">
        <v>6484</v>
      </c>
      <c r="D25" s="298" t="s">
        <v>826</v>
      </c>
      <c r="E25" s="253" t="s">
        <v>2623</v>
      </c>
      <c r="F25" s="90">
        <v>1466112.37</v>
      </c>
      <c r="G25" s="90">
        <v>9833.35</v>
      </c>
      <c r="H25" s="90">
        <v>516575.08</v>
      </c>
      <c r="K25" s="253">
        <v>553473.11</v>
      </c>
      <c r="L25" s="253">
        <v>218615.88</v>
      </c>
      <c r="O25" s="233">
        <v>8051</v>
      </c>
      <c r="P25" s="233">
        <v>117917.18</v>
      </c>
      <c r="Q25" s="233">
        <v>200</v>
      </c>
      <c r="U25" s="253">
        <v>389050.06</v>
      </c>
      <c r="V25" s="253">
        <v>1887309.56</v>
      </c>
      <c r="W25" s="74">
        <v>1056614.45</v>
      </c>
      <c r="Y25" s="74">
        <v>2694.36</v>
      </c>
      <c r="AA25" s="74">
        <v>2129495.5</v>
      </c>
      <c r="AB25" s="74">
        <v>161900</v>
      </c>
      <c r="AC25" s="91">
        <v>2563038.5</v>
      </c>
      <c r="AF25" s="91">
        <v>755744.4</v>
      </c>
      <c r="AG25" s="91">
        <v>152165.76000000001</v>
      </c>
      <c r="AK25" s="268">
        <f t="shared" si="1"/>
        <v>1992520.8000000003</v>
      </c>
      <c r="AL25" s="269">
        <f t="shared" si="2"/>
        <v>126168.18</v>
      </c>
      <c r="AM25" s="293">
        <f t="shared" si="3"/>
        <v>1866352.6200000003</v>
      </c>
      <c r="AN25" s="288">
        <f t="shared" si="4"/>
        <v>3350704.31</v>
      </c>
      <c r="AO25" s="296">
        <f t="shared" si="5"/>
        <v>3470948.66</v>
      </c>
      <c r="AP25" s="270">
        <f t="shared" si="6"/>
        <v>-120244.35000000009</v>
      </c>
    </row>
    <row r="26" spans="1:42" ht="15" thickBot="1" x14ac:dyDescent="0.25">
      <c r="A26" s="258" t="s">
        <v>300</v>
      </c>
      <c r="B26" s="258" t="s">
        <v>41</v>
      </c>
      <c r="C26" s="297">
        <v>4852</v>
      </c>
      <c r="D26" s="298" t="s">
        <v>827</v>
      </c>
      <c r="E26" s="253" t="s">
        <v>2624</v>
      </c>
      <c r="F26" s="90">
        <v>1212446.8</v>
      </c>
      <c r="G26" s="90">
        <v>36700</v>
      </c>
      <c r="H26" s="90">
        <v>243283.64</v>
      </c>
      <c r="K26" s="253">
        <v>1156010.46</v>
      </c>
      <c r="L26" s="253">
        <v>309966.19</v>
      </c>
      <c r="O26" s="233">
        <v>32199</v>
      </c>
      <c r="P26" s="233">
        <v>65507.31</v>
      </c>
      <c r="Q26" s="233">
        <v>34.92</v>
      </c>
      <c r="U26" s="253">
        <v>280762.23</v>
      </c>
      <c r="V26" s="253">
        <v>2302867.0299999998</v>
      </c>
      <c r="W26" s="74">
        <v>839178.46</v>
      </c>
      <c r="Y26" s="74">
        <v>1965.78</v>
      </c>
      <c r="AA26" s="74">
        <v>1035790</v>
      </c>
      <c r="AB26" s="74">
        <v>93700</v>
      </c>
      <c r="AC26" s="91">
        <v>1319940</v>
      </c>
      <c r="AE26" s="91">
        <v>3320</v>
      </c>
      <c r="AF26" s="91">
        <v>600474.4</v>
      </c>
      <c r="AG26" s="91">
        <v>146043.41</v>
      </c>
      <c r="AK26" s="268">
        <f t="shared" si="1"/>
        <v>1492430.44</v>
      </c>
      <c r="AL26" s="269">
        <f t="shared" si="2"/>
        <v>97741.23</v>
      </c>
      <c r="AM26" s="293">
        <f t="shared" si="3"/>
        <v>1394689.21</v>
      </c>
      <c r="AN26" s="288">
        <f t="shared" si="4"/>
        <v>1970634.24</v>
      </c>
      <c r="AO26" s="296">
        <f t="shared" si="5"/>
        <v>2069777.8099999998</v>
      </c>
      <c r="AP26" s="270">
        <f t="shared" si="6"/>
        <v>-99143.569999999832</v>
      </c>
    </row>
    <row r="27" spans="1:42" ht="15" thickBot="1" x14ac:dyDescent="0.25">
      <c r="A27" s="258" t="s">
        <v>300</v>
      </c>
      <c r="B27" s="258" t="s">
        <v>41</v>
      </c>
      <c r="C27" s="297">
        <v>5055</v>
      </c>
      <c r="D27" s="298" t="s">
        <v>828</v>
      </c>
      <c r="E27" s="253" t="s">
        <v>2625</v>
      </c>
      <c r="F27" s="90">
        <v>1028469.72</v>
      </c>
      <c r="G27" s="90">
        <v>7200</v>
      </c>
      <c r="H27" s="90">
        <v>472659.84</v>
      </c>
      <c r="K27" s="253">
        <v>282257.40000000002</v>
      </c>
      <c r="L27" s="253">
        <v>546555.42000000004</v>
      </c>
      <c r="O27" s="233">
        <v>480</v>
      </c>
      <c r="P27" s="233">
        <v>44664.38</v>
      </c>
      <c r="U27" s="253">
        <v>-38245</v>
      </c>
      <c r="V27" s="253">
        <v>1722667.58</v>
      </c>
      <c r="W27" s="74">
        <v>1290374.6499999999</v>
      </c>
      <c r="X27" s="74">
        <v>277795</v>
      </c>
      <c r="Y27" s="74">
        <v>1199.8900000000001</v>
      </c>
      <c r="AA27" s="74">
        <v>655672.5</v>
      </c>
      <c r="AB27" s="74">
        <v>109200</v>
      </c>
      <c r="AC27" s="91">
        <v>1232798.08</v>
      </c>
      <c r="AF27" s="91">
        <v>605260.21</v>
      </c>
      <c r="AG27" s="91">
        <v>135958.64000000001</v>
      </c>
      <c r="AK27" s="268">
        <f t="shared" si="1"/>
        <v>1508329.56</v>
      </c>
      <c r="AL27" s="269">
        <f t="shared" si="2"/>
        <v>45144.38</v>
      </c>
      <c r="AM27" s="293">
        <f t="shared" si="3"/>
        <v>1463185.1800000002</v>
      </c>
      <c r="AN27" s="288">
        <f t="shared" si="4"/>
        <v>2334242.04</v>
      </c>
      <c r="AO27" s="296">
        <f t="shared" si="5"/>
        <v>1974016.9300000002</v>
      </c>
      <c r="AP27" s="270">
        <f t="shared" si="6"/>
        <v>360225.10999999987</v>
      </c>
    </row>
    <row r="28" spans="1:42" ht="15" thickBot="1" x14ac:dyDescent="0.25">
      <c r="A28" s="258" t="s">
        <v>300</v>
      </c>
      <c r="B28" s="258" t="s">
        <v>41</v>
      </c>
      <c r="C28" s="297">
        <v>5073</v>
      </c>
      <c r="D28" s="298" t="s">
        <v>829</v>
      </c>
      <c r="E28" s="253" t="s">
        <v>2626</v>
      </c>
      <c r="F28" s="90">
        <v>1094518.71</v>
      </c>
      <c r="G28" s="90">
        <v>25707.5</v>
      </c>
      <c r="H28" s="90">
        <v>607794.96</v>
      </c>
      <c r="K28" s="253">
        <v>170005.01</v>
      </c>
      <c r="L28" s="253">
        <v>529533.18000000005</v>
      </c>
      <c r="O28" s="233">
        <v>132.55000000000001</v>
      </c>
      <c r="P28" s="233">
        <v>237477.03</v>
      </c>
      <c r="Q28" s="233">
        <v>19587</v>
      </c>
      <c r="U28" s="253">
        <v>689428.39</v>
      </c>
      <c r="V28" s="253">
        <v>2074532.05</v>
      </c>
      <c r="W28" s="74">
        <v>1148578.1200000001</v>
      </c>
      <c r="Y28" s="74">
        <v>1917.05</v>
      </c>
      <c r="AA28" s="74">
        <v>1288801.5</v>
      </c>
      <c r="AB28" s="74">
        <v>96400</v>
      </c>
      <c r="AC28" s="91">
        <v>1659348</v>
      </c>
      <c r="AF28" s="91">
        <v>747450.15</v>
      </c>
      <c r="AG28" s="91">
        <v>690946.05</v>
      </c>
      <c r="AK28" s="268">
        <f t="shared" si="1"/>
        <v>1728021.17</v>
      </c>
      <c r="AL28" s="269">
        <f t="shared" si="2"/>
        <v>257196.58</v>
      </c>
      <c r="AM28" s="293">
        <f t="shared" si="3"/>
        <v>1470824.5899999999</v>
      </c>
      <c r="AN28" s="288">
        <f t="shared" si="4"/>
        <v>2535696.67</v>
      </c>
      <c r="AO28" s="296">
        <f t="shared" si="5"/>
        <v>3097744.2</v>
      </c>
      <c r="AP28" s="270">
        <f t="shared" si="6"/>
        <v>-562047.53000000026</v>
      </c>
    </row>
    <row r="29" spans="1:42" ht="15" thickBot="1" x14ac:dyDescent="0.25">
      <c r="A29" s="258" t="s">
        <v>300</v>
      </c>
      <c r="B29" s="258" t="s">
        <v>41</v>
      </c>
      <c r="C29" s="297">
        <v>4573</v>
      </c>
      <c r="D29" s="298" t="s">
        <v>1421</v>
      </c>
      <c r="E29" s="253" t="s">
        <v>2627</v>
      </c>
      <c r="F29" s="90">
        <v>613140.34</v>
      </c>
      <c r="G29" s="90">
        <v>13790.99</v>
      </c>
      <c r="H29" s="90">
        <v>95858.71</v>
      </c>
      <c r="K29" s="253">
        <v>642161.78</v>
      </c>
      <c r="L29" s="253">
        <v>391593.45</v>
      </c>
      <c r="O29" s="233">
        <v>9150</v>
      </c>
      <c r="P29" s="233">
        <v>64485.94</v>
      </c>
      <c r="R29" s="233">
        <v>30000</v>
      </c>
      <c r="U29" s="253">
        <v>-39999.51</v>
      </c>
      <c r="V29" s="253">
        <v>900591.29</v>
      </c>
      <c r="W29" s="74">
        <v>818087.88</v>
      </c>
      <c r="X29" s="74">
        <v>40000</v>
      </c>
      <c r="Y29" s="74">
        <v>727.72</v>
      </c>
      <c r="AA29" s="74">
        <v>1011888.7</v>
      </c>
      <c r="AB29" s="74">
        <v>120400</v>
      </c>
      <c r="AC29" s="91">
        <v>1278393.7</v>
      </c>
      <c r="AF29" s="91">
        <v>669245.43999999994</v>
      </c>
      <c r="AG29" s="91">
        <v>150480.74</v>
      </c>
      <c r="AK29" s="268">
        <f t="shared" si="1"/>
        <v>722790.03999999992</v>
      </c>
      <c r="AL29" s="269">
        <f t="shared" si="2"/>
        <v>103635.94</v>
      </c>
      <c r="AM29" s="293">
        <f t="shared" si="3"/>
        <v>619154.09999999986</v>
      </c>
      <c r="AN29" s="288">
        <f t="shared" si="4"/>
        <v>1991104.2999999998</v>
      </c>
      <c r="AO29" s="296">
        <f t="shared" si="5"/>
        <v>2098119.88</v>
      </c>
      <c r="AP29" s="270">
        <f t="shared" si="6"/>
        <v>-107015.58000000007</v>
      </c>
    </row>
    <row r="30" spans="1:42" ht="15" thickBot="1" x14ac:dyDescent="0.25">
      <c r="A30" s="258" t="s">
        <v>300</v>
      </c>
      <c r="B30" s="258" t="s">
        <v>41</v>
      </c>
      <c r="C30" s="297">
        <v>7350</v>
      </c>
      <c r="D30" s="298" t="s">
        <v>831</v>
      </c>
      <c r="E30" s="253" t="s">
        <v>2628</v>
      </c>
      <c r="F30" s="90">
        <v>1288943.67</v>
      </c>
      <c r="G30" s="90">
        <v>21784.5</v>
      </c>
      <c r="H30" s="90">
        <v>270746.99</v>
      </c>
      <c r="K30" s="253">
        <v>640834.89</v>
      </c>
      <c r="L30" s="253">
        <v>1001028.73</v>
      </c>
      <c r="O30" s="233">
        <v>29680</v>
      </c>
      <c r="P30" s="233">
        <v>53309</v>
      </c>
      <c r="Q30" s="233">
        <v>5000</v>
      </c>
      <c r="R30" s="233">
        <v>648.6</v>
      </c>
      <c r="U30" s="253">
        <v>378579.69</v>
      </c>
      <c r="V30" s="253">
        <v>2673935.1</v>
      </c>
      <c r="W30" s="74">
        <v>1251137.71</v>
      </c>
      <c r="X30" s="74">
        <v>85750</v>
      </c>
      <c r="Y30" s="74">
        <v>2104.12</v>
      </c>
      <c r="AA30" s="74">
        <v>1365713.5</v>
      </c>
      <c r="AB30" s="74">
        <v>242870</v>
      </c>
      <c r="AC30" s="91">
        <v>2118443.5</v>
      </c>
      <c r="AF30" s="91">
        <v>710081.82</v>
      </c>
      <c r="AG30" s="91">
        <v>250382.16</v>
      </c>
      <c r="AK30" s="268">
        <f t="shared" si="1"/>
        <v>1581475.16</v>
      </c>
      <c r="AL30" s="269">
        <f t="shared" si="2"/>
        <v>88637.6</v>
      </c>
      <c r="AM30" s="293">
        <f t="shared" si="3"/>
        <v>1492837.5599999998</v>
      </c>
      <c r="AN30" s="288">
        <f t="shared" si="4"/>
        <v>2947575.33</v>
      </c>
      <c r="AO30" s="296">
        <f t="shared" si="5"/>
        <v>3078907.48</v>
      </c>
      <c r="AP30" s="270">
        <f t="shared" si="6"/>
        <v>-131332.14999999991</v>
      </c>
    </row>
    <row r="31" spans="1:42" ht="15" thickBot="1" x14ac:dyDescent="0.25">
      <c r="A31" s="258" t="s">
        <v>300</v>
      </c>
      <c r="B31" s="258" t="s">
        <v>41</v>
      </c>
      <c r="C31" s="297">
        <v>5666</v>
      </c>
      <c r="D31" s="298" t="s">
        <v>832</v>
      </c>
      <c r="E31" s="253" t="s">
        <v>2629</v>
      </c>
      <c r="F31" s="90">
        <v>2266609.92</v>
      </c>
      <c r="G31" s="90">
        <v>19288</v>
      </c>
      <c r="H31" s="90">
        <v>313693.81</v>
      </c>
      <c r="K31" s="253">
        <v>554458.68999999994</v>
      </c>
      <c r="L31" s="253">
        <v>238251.28</v>
      </c>
      <c r="O31" s="233">
        <v>113277</v>
      </c>
      <c r="P31" s="233">
        <v>89363.61</v>
      </c>
      <c r="R31" s="233">
        <v>896.06</v>
      </c>
      <c r="U31" s="253">
        <v>396960.67</v>
      </c>
      <c r="V31" s="253">
        <v>1942985.43</v>
      </c>
      <c r="W31" s="74">
        <v>1157534.52</v>
      </c>
      <c r="X31" s="74">
        <v>110375</v>
      </c>
      <c r="Y31" s="74">
        <v>3915.38</v>
      </c>
      <c r="AA31" s="74">
        <v>714906.5</v>
      </c>
      <c r="AB31" s="74">
        <v>112800</v>
      </c>
      <c r="AC31" s="91">
        <v>1096181.5</v>
      </c>
      <c r="AF31" s="91">
        <v>702095.5</v>
      </c>
      <c r="AG31" s="91">
        <v>169359.59</v>
      </c>
      <c r="AK31" s="268">
        <f t="shared" si="1"/>
        <v>2599591.73</v>
      </c>
      <c r="AL31" s="269">
        <f t="shared" si="2"/>
        <v>203536.66999999998</v>
      </c>
      <c r="AM31" s="293">
        <f t="shared" si="3"/>
        <v>2396055.06</v>
      </c>
      <c r="AN31" s="288">
        <f t="shared" si="4"/>
        <v>2099531.4</v>
      </c>
      <c r="AO31" s="296">
        <f t="shared" si="5"/>
        <v>1967636.59</v>
      </c>
      <c r="AP31" s="270">
        <f t="shared" si="6"/>
        <v>131894.80999999982</v>
      </c>
    </row>
    <row r="32" spans="1:42" ht="15" thickBot="1" x14ac:dyDescent="0.25">
      <c r="A32" s="258" t="s">
        <v>300</v>
      </c>
      <c r="B32" s="258" t="s">
        <v>41</v>
      </c>
      <c r="C32" s="297">
        <v>5772</v>
      </c>
      <c r="D32" s="298" t="s">
        <v>833</v>
      </c>
      <c r="E32" s="253" t="s">
        <v>2630</v>
      </c>
      <c r="F32" s="90">
        <v>1091807.3899999999</v>
      </c>
      <c r="G32" s="90">
        <v>11400</v>
      </c>
      <c r="H32" s="90">
        <v>269543.2</v>
      </c>
      <c r="K32" s="253">
        <v>20398.27</v>
      </c>
      <c r="L32" s="253">
        <v>114758.09</v>
      </c>
      <c r="O32" s="233">
        <v>1000</v>
      </c>
      <c r="P32" s="233">
        <v>81296</v>
      </c>
      <c r="Q32" s="233">
        <v>11000</v>
      </c>
      <c r="R32" s="233">
        <v>880</v>
      </c>
      <c r="U32" s="253">
        <v>-40975.26</v>
      </c>
      <c r="V32" s="253">
        <v>2306439.37</v>
      </c>
      <c r="W32" s="74">
        <v>1023553.65</v>
      </c>
      <c r="Y32" s="74">
        <v>1730.44</v>
      </c>
      <c r="AA32" s="74">
        <v>1447508</v>
      </c>
      <c r="AB32" s="74">
        <v>93900</v>
      </c>
      <c r="AC32" s="91">
        <v>1803324</v>
      </c>
      <c r="AF32" s="91">
        <v>644916.19999999995</v>
      </c>
      <c r="AG32" s="91">
        <v>9022.8700000000008</v>
      </c>
      <c r="AK32" s="268">
        <f t="shared" si="1"/>
        <v>1372750.5899999999</v>
      </c>
      <c r="AL32" s="269">
        <f t="shared" si="2"/>
        <v>94176</v>
      </c>
      <c r="AM32" s="293">
        <f t="shared" si="3"/>
        <v>1278574.5899999999</v>
      </c>
      <c r="AN32" s="288">
        <f t="shared" si="4"/>
        <v>2566692.09</v>
      </c>
      <c r="AO32" s="296">
        <f t="shared" si="5"/>
        <v>2457263.0700000003</v>
      </c>
      <c r="AP32" s="270">
        <f t="shared" si="6"/>
        <v>109429.01999999955</v>
      </c>
    </row>
    <row r="33" spans="1:42" ht="15" thickBot="1" x14ac:dyDescent="0.25">
      <c r="A33" s="258" t="s">
        <v>300</v>
      </c>
      <c r="B33" s="258" t="s">
        <v>41</v>
      </c>
      <c r="C33" s="297">
        <v>3690</v>
      </c>
      <c r="D33" s="298" t="s">
        <v>834</v>
      </c>
      <c r="E33" s="253" t="s">
        <v>2631</v>
      </c>
      <c r="F33" s="90">
        <v>1069811.1299999999</v>
      </c>
      <c r="G33" s="90">
        <v>9565.27</v>
      </c>
      <c r="H33" s="90">
        <v>200700.79</v>
      </c>
      <c r="K33" s="253">
        <v>335872.97</v>
      </c>
      <c r="L33" s="253">
        <v>471883.83</v>
      </c>
      <c r="P33" s="233">
        <v>34854.67</v>
      </c>
      <c r="Q33" s="233">
        <v>5000</v>
      </c>
      <c r="R33" s="233">
        <v>327.10000000000002</v>
      </c>
      <c r="U33" s="253">
        <v>210640.16</v>
      </c>
      <c r="V33" s="253">
        <v>1600056.47</v>
      </c>
      <c r="W33" s="74">
        <v>1059529.3799999999</v>
      </c>
      <c r="X33" s="74">
        <v>50600</v>
      </c>
      <c r="Y33" s="74">
        <v>1689.5</v>
      </c>
      <c r="AA33" s="74">
        <v>1072482</v>
      </c>
      <c r="AB33" s="74">
        <v>84600</v>
      </c>
      <c r="AC33" s="91">
        <v>1313271.5</v>
      </c>
      <c r="AF33" s="91">
        <v>479789.94</v>
      </c>
      <c r="AG33" s="91">
        <v>145092.69</v>
      </c>
      <c r="AK33" s="268">
        <f t="shared" si="1"/>
        <v>1280077.19</v>
      </c>
      <c r="AL33" s="269">
        <f t="shared" si="2"/>
        <v>40181.769999999997</v>
      </c>
      <c r="AM33" s="293">
        <f t="shared" si="3"/>
        <v>1239895.42</v>
      </c>
      <c r="AN33" s="288">
        <f t="shared" si="4"/>
        <v>2268900.88</v>
      </c>
      <c r="AO33" s="296">
        <f t="shared" si="5"/>
        <v>1938154.13</v>
      </c>
      <c r="AP33" s="270">
        <f t="shared" si="6"/>
        <v>330746.75</v>
      </c>
    </row>
    <row r="34" spans="1:42" ht="15" thickBot="1" x14ac:dyDescent="0.25">
      <c r="A34" s="258" t="s">
        <v>300</v>
      </c>
      <c r="B34" s="258" t="s">
        <v>41</v>
      </c>
      <c r="C34" s="297">
        <v>6191</v>
      </c>
      <c r="D34" s="298" t="s">
        <v>835</v>
      </c>
      <c r="E34" s="253" t="s">
        <v>2777</v>
      </c>
      <c r="F34" s="90">
        <v>1080883.23</v>
      </c>
      <c r="G34" s="90">
        <v>14300</v>
      </c>
      <c r="H34" s="90">
        <v>536334.16</v>
      </c>
      <c r="K34" s="253">
        <v>540629.56999999995</v>
      </c>
      <c r="L34" s="253">
        <v>653652.81000000006</v>
      </c>
      <c r="O34" s="233">
        <v>56533</v>
      </c>
      <c r="P34" s="233">
        <v>50108</v>
      </c>
      <c r="Q34" s="233">
        <v>15094</v>
      </c>
      <c r="U34" s="253">
        <v>405612.09</v>
      </c>
      <c r="V34" s="253">
        <v>2970314.75</v>
      </c>
      <c r="W34" s="74">
        <v>1566798.33</v>
      </c>
      <c r="Y34" s="74">
        <v>1272.6500000000001</v>
      </c>
      <c r="AA34" s="74">
        <v>909933.5</v>
      </c>
      <c r="AB34" s="74">
        <v>37500</v>
      </c>
      <c r="AC34" s="91">
        <v>1439865.5</v>
      </c>
      <c r="AF34" s="91">
        <v>689374.99</v>
      </c>
      <c r="AG34" s="91">
        <v>158819.21</v>
      </c>
      <c r="AI34" s="91">
        <v>1120</v>
      </c>
      <c r="AK34" s="268">
        <f t="shared" si="1"/>
        <v>1631517.3900000001</v>
      </c>
      <c r="AL34" s="269">
        <f t="shared" si="2"/>
        <v>121735</v>
      </c>
      <c r="AM34" s="293">
        <f t="shared" si="3"/>
        <v>1509782.3900000001</v>
      </c>
      <c r="AN34" s="288">
        <f t="shared" si="4"/>
        <v>2515504.48</v>
      </c>
      <c r="AO34" s="296">
        <f t="shared" si="5"/>
        <v>2289179.7000000002</v>
      </c>
      <c r="AP34" s="270">
        <f t="shared" si="6"/>
        <v>226324.7799999998</v>
      </c>
    </row>
    <row r="35" spans="1:42" ht="15" thickBot="1" x14ac:dyDescent="0.25">
      <c r="A35" s="258" t="s">
        <v>300</v>
      </c>
      <c r="B35" s="258" t="s">
        <v>41</v>
      </c>
      <c r="C35" s="297">
        <v>8132</v>
      </c>
      <c r="D35" s="298" t="s">
        <v>836</v>
      </c>
      <c r="E35" s="253" t="s">
        <v>2778</v>
      </c>
      <c r="F35" s="90">
        <v>1426879.59</v>
      </c>
      <c r="G35" s="90">
        <v>79845</v>
      </c>
      <c r="H35" s="90">
        <v>360130.27</v>
      </c>
      <c r="K35" s="253">
        <v>1179465.43</v>
      </c>
      <c r="L35" s="253">
        <v>906908.28</v>
      </c>
      <c r="O35" s="233">
        <v>0</v>
      </c>
      <c r="P35" s="233">
        <v>81733.8</v>
      </c>
      <c r="Q35" s="233">
        <v>5000</v>
      </c>
      <c r="U35" s="253">
        <v>413312.52</v>
      </c>
      <c r="V35" s="253">
        <v>3203233.17</v>
      </c>
      <c r="W35" s="74">
        <v>1449801.57</v>
      </c>
      <c r="X35" s="74">
        <v>303777</v>
      </c>
      <c r="Y35" s="74">
        <v>2612.2399999999998</v>
      </c>
      <c r="AA35" s="74">
        <v>612478.5</v>
      </c>
      <c r="AB35" s="74">
        <v>151728</v>
      </c>
      <c r="AC35" s="91">
        <v>1455485.5</v>
      </c>
      <c r="AF35" s="91">
        <v>822284.78</v>
      </c>
      <c r="AG35" s="91">
        <v>160994.01999999999</v>
      </c>
      <c r="AK35" s="268">
        <f t="shared" si="1"/>
        <v>1866854.86</v>
      </c>
      <c r="AL35" s="269">
        <f t="shared" si="2"/>
        <v>86733.8</v>
      </c>
      <c r="AM35" s="293">
        <f t="shared" si="3"/>
        <v>1780121.06</v>
      </c>
      <c r="AN35" s="288">
        <f t="shared" si="4"/>
        <v>2520397.31</v>
      </c>
      <c r="AO35" s="296">
        <f t="shared" si="5"/>
        <v>2438764.3000000003</v>
      </c>
      <c r="AP35" s="270">
        <f t="shared" si="6"/>
        <v>81633.009999999776</v>
      </c>
    </row>
    <row r="36" spans="1:42" ht="15" thickBot="1" x14ac:dyDescent="0.25">
      <c r="A36" s="258" t="s">
        <v>300</v>
      </c>
      <c r="B36" s="258" t="s">
        <v>41</v>
      </c>
      <c r="C36" s="297">
        <v>2634</v>
      </c>
      <c r="D36" s="298" t="s">
        <v>837</v>
      </c>
      <c r="E36" s="253" t="s">
        <v>2779</v>
      </c>
      <c r="F36" s="90">
        <v>786182.11</v>
      </c>
      <c r="G36" s="90">
        <v>55304.31</v>
      </c>
      <c r="H36" s="90">
        <v>193507.69</v>
      </c>
      <c r="K36" s="253">
        <v>63426.8</v>
      </c>
      <c r="L36" s="253">
        <v>134174.54999999999</v>
      </c>
      <c r="P36" s="233">
        <v>46726.34</v>
      </c>
      <c r="Q36" s="233">
        <v>12226</v>
      </c>
      <c r="U36" s="253">
        <v>79557</v>
      </c>
      <c r="V36" s="253">
        <v>2001291.5</v>
      </c>
      <c r="W36" s="74">
        <v>835285.14</v>
      </c>
      <c r="Y36" s="74">
        <v>1037.93</v>
      </c>
      <c r="AA36" s="74">
        <v>705934.5</v>
      </c>
      <c r="AB36" s="74">
        <v>108188</v>
      </c>
      <c r="AC36" s="91">
        <v>916932.5</v>
      </c>
      <c r="AF36" s="91">
        <v>354720.73</v>
      </c>
      <c r="AG36" s="91">
        <v>61416.97</v>
      </c>
      <c r="AK36" s="268">
        <f t="shared" si="1"/>
        <v>1034994.1099999999</v>
      </c>
      <c r="AL36" s="269">
        <f t="shared" si="2"/>
        <v>58952.34</v>
      </c>
      <c r="AM36" s="293">
        <f t="shared" si="3"/>
        <v>976041.7699999999</v>
      </c>
      <c r="AN36" s="288">
        <f t="shared" si="4"/>
        <v>1650445.57</v>
      </c>
      <c r="AO36" s="296">
        <f t="shared" si="5"/>
        <v>1333070.2</v>
      </c>
      <c r="AP36" s="270">
        <f t="shared" si="6"/>
        <v>317375.37000000011</v>
      </c>
    </row>
    <row r="37" spans="1:42" ht="15" thickBot="1" x14ac:dyDescent="0.25">
      <c r="A37" s="258" t="s">
        <v>300</v>
      </c>
      <c r="B37" s="258" t="s">
        <v>41</v>
      </c>
      <c r="C37" s="297">
        <v>5394</v>
      </c>
      <c r="D37" s="298" t="s">
        <v>838</v>
      </c>
      <c r="E37" s="253" t="s">
        <v>2805</v>
      </c>
      <c r="F37" s="90">
        <v>853925.5</v>
      </c>
      <c r="G37" s="90">
        <v>10416.76</v>
      </c>
      <c r="H37" s="90">
        <v>184673.51</v>
      </c>
      <c r="K37" s="253">
        <v>1573265.92</v>
      </c>
      <c r="L37" s="253">
        <v>846265.62</v>
      </c>
      <c r="O37" s="233">
        <v>9000</v>
      </c>
      <c r="P37" s="233">
        <v>50876.75</v>
      </c>
      <c r="U37" s="253">
        <v>322501.8</v>
      </c>
      <c r="V37" s="253">
        <v>3800882.66</v>
      </c>
      <c r="W37" s="74">
        <v>1078251.6100000001</v>
      </c>
      <c r="X37" s="74">
        <v>40000</v>
      </c>
      <c r="Y37" s="74">
        <v>1279.71</v>
      </c>
      <c r="AB37" s="74">
        <v>103600</v>
      </c>
      <c r="AC37" s="91">
        <v>367169</v>
      </c>
      <c r="AF37" s="91">
        <v>781696.74</v>
      </c>
      <c r="AG37" s="91">
        <v>194362.05</v>
      </c>
      <c r="AK37" s="268">
        <f t="shared" si="1"/>
        <v>1049015.77</v>
      </c>
      <c r="AL37" s="269">
        <f t="shared" si="2"/>
        <v>59876.75</v>
      </c>
      <c r="AM37" s="293">
        <f t="shared" si="3"/>
        <v>989139.02</v>
      </c>
      <c r="AN37" s="288">
        <f t="shared" si="4"/>
        <v>1223131.32</v>
      </c>
      <c r="AO37" s="296">
        <f t="shared" si="5"/>
        <v>1343227.79</v>
      </c>
      <c r="AP37" s="270">
        <f t="shared" si="6"/>
        <v>-120096.46999999997</v>
      </c>
    </row>
    <row r="38" spans="1:42" ht="15" thickBot="1" x14ac:dyDescent="0.25">
      <c r="A38" s="258" t="s">
        <v>304</v>
      </c>
      <c r="B38" s="258" t="s">
        <v>42</v>
      </c>
      <c r="C38" s="297">
        <v>3425</v>
      </c>
      <c r="D38" s="298" t="s">
        <v>839</v>
      </c>
      <c r="E38" s="253" t="s">
        <v>2632</v>
      </c>
      <c r="F38" s="90">
        <v>1162195.18</v>
      </c>
      <c r="G38" s="90">
        <v>7389.75</v>
      </c>
      <c r="H38" s="90">
        <v>68622.38</v>
      </c>
      <c r="K38" s="253">
        <v>427952.59</v>
      </c>
      <c r="L38" s="253">
        <v>237414.85</v>
      </c>
      <c r="O38" s="233">
        <v>2400</v>
      </c>
      <c r="P38" s="233">
        <v>35594.129999999997</v>
      </c>
      <c r="R38" s="233">
        <v>344.85</v>
      </c>
      <c r="S38" s="253">
        <v>382193</v>
      </c>
      <c r="U38" s="253">
        <v>120954.5</v>
      </c>
      <c r="V38" s="253">
        <v>2024806.3999999999</v>
      </c>
      <c r="W38" s="74">
        <v>1086621.96</v>
      </c>
      <c r="Y38" s="74">
        <v>1609.33</v>
      </c>
      <c r="AA38" s="74">
        <v>823312</v>
      </c>
      <c r="AB38" s="74">
        <v>96960.98</v>
      </c>
      <c r="AC38" s="91">
        <v>1167702</v>
      </c>
      <c r="AF38" s="91">
        <v>473765.19</v>
      </c>
      <c r="AG38" s="91">
        <v>92604.62</v>
      </c>
      <c r="AJ38" s="91">
        <v>21245</v>
      </c>
      <c r="AK38" s="268">
        <f t="shared" si="1"/>
        <v>1238207.31</v>
      </c>
      <c r="AL38" s="269">
        <f t="shared" si="2"/>
        <v>38338.979999999996</v>
      </c>
      <c r="AM38" s="293">
        <f t="shared" si="3"/>
        <v>1199868.33</v>
      </c>
      <c r="AN38" s="288">
        <f t="shared" si="4"/>
        <v>2008504.27</v>
      </c>
      <c r="AO38" s="296">
        <f t="shared" si="5"/>
        <v>1755316.81</v>
      </c>
      <c r="AP38" s="270">
        <f t="shared" si="6"/>
        <v>253187.45999999996</v>
      </c>
    </row>
    <row r="39" spans="1:42" ht="15" thickBot="1" x14ac:dyDescent="0.25">
      <c r="A39" s="258" t="s">
        <v>304</v>
      </c>
      <c r="B39" s="258" t="s">
        <v>42</v>
      </c>
      <c r="C39" s="297">
        <v>4047</v>
      </c>
      <c r="D39" s="298" t="s">
        <v>840</v>
      </c>
      <c r="E39" s="253" t="s">
        <v>2633</v>
      </c>
      <c r="F39" s="90">
        <v>1412619.05</v>
      </c>
      <c r="G39" s="90">
        <v>36246.400000000001</v>
      </c>
      <c r="H39" s="90">
        <v>88892.88</v>
      </c>
      <c r="K39" s="253">
        <v>357282.22</v>
      </c>
      <c r="L39" s="253">
        <v>285377.53000000003</v>
      </c>
      <c r="O39" s="233">
        <v>7985</v>
      </c>
      <c r="P39" s="233">
        <v>30209.06</v>
      </c>
      <c r="Q39" s="233">
        <v>349595</v>
      </c>
      <c r="R39" s="233">
        <v>1194.26</v>
      </c>
      <c r="U39" s="253">
        <v>172536.46</v>
      </c>
      <c r="V39" s="253">
        <v>2381908.6800000002</v>
      </c>
      <c r="W39" s="74">
        <v>874417.29</v>
      </c>
      <c r="Y39" s="74">
        <v>2478.6799999999998</v>
      </c>
      <c r="AA39" s="74">
        <v>804712.9</v>
      </c>
      <c r="AB39" s="74">
        <v>107488.89</v>
      </c>
      <c r="AC39" s="91">
        <v>1177460.8999999999</v>
      </c>
      <c r="AF39" s="91">
        <v>420909.22</v>
      </c>
      <c r="AG39" s="91">
        <v>124763.74</v>
      </c>
      <c r="AJ39" s="91">
        <v>22425</v>
      </c>
      <c r="AK39" s="268">
        <f t="shared" si="1"/>
        <v>1537758.33</v>
      </c>
      <c r="AL39" s="269">
        <f t="shared" si="2"/>
        <v>388983.32</v>
      </c>
      <c r="AM39" s="293">
        <f t="shared" si="3"/>
        <v>1148775.01</v>
      </c>
      <c r="AN39" s="288">
        <f t="shared" si="4"/>
        <v>1789097.76</v>
      </c>
      <c r="AO39" s="296">
        <f t="shared" si="5"/>
        <v>1745558.8599999999</v>
      </c>
      <c r="AP39" s="270">
        <f t="shared" si="6"/>
        <v>43538.90000000014</v>
      </c>
    </row>
    <row r="40" spans="1:42" ht="15" thickBot="1" x14ac:dyDescent="0.25">
      <c r="A40" s="258" t="s">
        <v>304</v>
      </c>
      <c r="B40" s="258" t="s">
        <v>42</v>
      </c>
      <c r="C40" s="297">
        <v>3656</v>
      </c>
      <c r="D40" s="298" t="s">
        <v>841</v>
      </c>
      <c r="E40" s="253" t="s">
        <v>2634</v>
      </c>
      <c r="F40" s="90">
        <v>654359.43000000005</v>
      </c>
      <c r="G40" s="90">
        <v>26666.51</v>
      </c>
      <c r="H40" s="90">
        <v>140954.47</v>
      </c>
      <c r="K40" s="253">
        <v>780013.9</v>
      </c>
      <c r="L40" s="253">
        <v>249963.42</v>
      </c>
      <c r="O40" s="233">
        <v>0</v>
      </c>
      <c r="P40" s="233">
        <v>33563.57</v>
      </c>
      <c r="R40" s="233">
        <v>1341.45</v>
      </c>
      <c r="S40" s="253">
        <v>255606</v>
      </c>
      <c r="U40" s="253">
        <v>173454.04</v>
      </c>
      <c r="V40" s="253">
        <v>2692203.68</v>
      </c>
      <c r="W40" s="74">
        <v>1091527.78</v>
      </c>
      <c r="Y40" s="74">
        <v>862.34</v>
      </c>
      <c r="AA40" s="74">
        <v>1249132.2</v>
      </c>
      <c r="AB40" s="74">
        <v>78476</v>
      </c>
      <c r="AC40" s="91">
        <v>1542468.2</v>
      </c>
      <c r="AF40" s="91">
        <v>690767.05</v>
      </c>
      <c r="AG40" s="91">
        <v>166213.53</v>
      </c>
      <c r="AK40" s="268">
        <f t="shared" si="1"/>
        <v>821980.41</v>
      </c>
      <c r="AL40" s="269">
        <f t="shared" si="2"/>
        <v>34905.019999999997</v>
      </c>
      <c r="AM40" s="293">
        <f t="shared" si="3"/>
        <v>787075.39</v>
      </c>
      <c r="AN40" s="288">
        <f t="shared" si="4"/>
        <v>2419998.3200000003</v>
      </c>
      <c r="AO40" s="296">
        <f t="shared" si="5"/>
        <v>2399448.7799999998</v>
      </c>
      <c r="AP40" s="270">
        <f t="shared" si="6"/>
        <v>20549.540000000503</v>
      </c>
    </row>
    <row r="41" spans="1:42" ht="15" thickBot="1" x14ac:dyDescent="0.25">
      <c r="A41" s="258" t="s">
        <v>304</v>
      </c>
      <c r="B41" s="258" t="s">
        <v>42</v>
      </c>
      <c r="C41" s="297">
        <v>3640</v>
      </c>
      <c r="D41" s="298" t="s">
        <v>842</v>
      </c>
      <c r="E41" s="253" t="s">
        <v>2635</v>
      </c>
      <c r="F41" s="90">
        <v>514231.34</v>
      </c>
      <c r="G41" s="90">
        <v>19284</v>
      </c>
      <c r="H41" s="90">
        <v>74004.78</v>
      </c>
      <c r="K41" s="253">
        <v>327063.94</v>
      </c>
      <c r="L41" s="253">
        <v>198568.78</v>
      </c>
      <c r="O41" s="233">
        <v>3500</v>
      </c>
      <c r="P41" s="233">
        <v>27654</v>
      </c>
      <c r="Q41" s="233">
        <v>13040</v>
      </c>
      <c r="R41" s="233">
        <v>1070</v>
      </c>
      <c r="S41" s="253">
        <v>231690</v>
      </c>
      <c r="U41" s="253">
        <v>-293127</v>
      </c>
      <c r="V41" s="253">
        <v>2888756.2</v>
      </c>
      <c r="W41" s="74">
        <v>1456987.04</v>
      </c>
      <c r="Y41" s="74">
        <v>548.37</v>
      </c>
      <c r="AA41" s="74">
        <v>1114389.5</v>
      </c>
      <c r="AB41" s="74">
        <v>57222.04</v>
      </c>
      <c r="AC41" s="91">
        <v>1495204.5</v>
      </c>
      <c r="AF41" s="91">
        <v>561654.4</v>
      </c>
      <c r="AG41" s="91">
        <v>130111.73</v>
      </c>
      <c r="AJ41" s="91">
        <v>24675</v>
      </c>
      <c r="AK41" s="268">
        <f t="shared" si="1"/>
        <v>607520.12000000011</v>
      </c>
      <c r="AL41" s="269">
        <f t="shared" si="2"/>
        <v>45264</v>
      </c>
      <c r="AM41" s="293">
        <f t="shared" si="3"/>
        <v>562256.12000000011</v>
      </c>
      <c r="AN41" s="288">
        <f t="shared" si="4"/>
        <v>2629146.9500000002</v>
      </c>
      <c r="AO41" s="296">
        <f t="shared" si="5"/>
        <v>2211645.63</v>
      </c>
      <c r="AP41" s="270">
        <f t="shared" si="6"/>
        <v>417501.3200000003</v>
      </c>
    </row>
    <row r="42" spans="1:42" ht="15" thickBot="1" x14ac:dyDescent="0.25">
      <c r="A42" s="258" t="s">
        <v>304</v>
      </c>
      <c r="B42" s="258" t="s">
        <v>42</v>
      </c>
      <c r="C42" s="297">
        <v>7398</v>
      </c>
      <c r="D42" s="298" t="s">
        <v>843</v>
      </c>
      <c r="E42" s="253" t="s">
        <v>2636</v>
      </c>
      <c r="F42" s="90">
        <v>1015847.96</v>
      </c>
      <c r="G42" s="90">
        <v>58579.4</v>
      </c>
      <c r="H42" s="90">
        <v>113143.88</v>
      </c>
      <c r="K42" s="253">
        <v>442915.52</v>
      </c>
      <c r="L42" s="253">
        <v>351056.42</v>
      </c>
      <c r="O42" s="233">
        <v>2500</v>
      </c>
      <c r="P42" s="233">
        <v>54489.23</v>
      </c>
      <c r="R42" s="233">
        <v>1337.14</v>
      </c>
      <c r="S42" s="253">
        <v>9400</v>
      </c>
      <c r="U42" s="253">
        <v>261189.25</v>
      </c>
      <c r="V42" s="253">
        <v>3281518.85</v>
      </c>
      <c r="W42" s="74">
        <v>1872245.82</v>
      </c>
      <c r="Y42" s="74">
        <v>1734.94</v>
      </c>
      <c r="AA42" s="74">
        <v>1941443.5</v>
      </c>
      <c r="AB42" s="74">
        <v>247402.03</v>
      </c>
      <c r="AC42" s="91">
        <v>2543617.5</v>
      </c>
      <c r="AF42" s="91">
        <v>962072.44</v>
      </c>
      <c r="AG42" s="91">
        <v>197594.32</v>
      </c>
      <c r="AH42" s="91">
        <v>46429.15</v>
      </c>
      <c r="AJ42" s="91">
        <v>31226.5</v>
      </c>
      <c r="AK42" s="268">
        <f t="shared" si="1"/>
        <v>1187571.2399999998</v>
      </c>
      <c r="AL42" s="269">
        <f t="shared" si="2"/>
        <v>58326.37</v>
      </c>
      <c r="AM42" s="293">
        <f t="shared" si="3"/>
        <v>1129244.8699999996</v>
      </c>
      <c r="AN42" s="288">
        <f t="shared" si="4"/>
        <v>4062826.2899999996</v>
      </c>
      <c r="AO42" s="296">
        <f t="shared" si="5"/>
        <v>3780939.9099999997</v>
      </c>
      <c r="AP42" s="270">
        <f t="shared" si="6"/>
        <v>281886.37999999989</v>
      </c>
    </row>
    <row r="43" spans="1:42" ht="15" thickBot="1" x14ac:dyDescent="0.25">
      <c r="A43" s="258" t="s">
        <v>304</v>
      </c>
      <c r="B43" s="258" t="s">
        <v>42</v>
      </c>
      <c r="C43" s="297">
        <v>7430</v>
      </c>
      <c r="D43" s="298" t="s">
        <v>844</v>
      </c>
      <c r="E43" s="253" t="s">
        <v>2637</v>
      </c>
      <c r="F43" s="90">
        <v>1113334.22</v>
      </c>
      <c r="G43" s="90">
        <v>19896.3</v>
      </c>
      <c r="H43" s="90">
        <v>152425.26999999999</v>
      </c>
      <c r="K43" s="253">
        <v>192359.28</v>
      </c>
      <c r="L43" s="253">
        <v>837614.94</v>
      </c>
      <c r="O43" s="233">
        <v>4800</v>
      </c>
      <c r="P43" s="233">
        <v>49077.75</v>
      </c>
      <c r="R43" s="233">
        <v>486.59</v>
      </c>
      <c r="S43" s="253">
        <v>193125</v>
      </c>
      <c r="U43" s="253">
        <v>282904.31</v>
      </c>
      <c r="V43" s="253">
        <v>3750097.45</v>
      </c>
      <c r="W43" s="74">
        <v>2123003.2599999998</v>
      </c>
      <c r="Y43" s="74">
        <v>1952.47</v>
      </c>
      <c r="AA43" s="74">
        <v>1375720.5</v>
      </c>
      <c r="AB43" s="74">
        <v>269538.84999999998</v>
      </c>
      <c r="AC43" s="91">
        <v>1920860.5</v>
      </c>
      <c r="AF43" s="91">
        <v>1004272.58</v>
      </c>
      <c r="AG43" s="91">
        <v>192527.7</v>
      </c>
      <c r="AJ43" s="91">
        <v>49033</v>
      </c>
      <c r="AK43" s="268">
        <f t="shared" si="1"/>
        <v>1285655.79</v>
      </c>
      <c r="AL43" s="269">
        <f t="shared" si="2"/>
        <v>54364.34</v>
      </c>
      <c r="AM43" s="293">
        <f t="shared" si="3"/>
        <v>1231291.45</v>
      </c>
      <c r="AN43" s="288">
        <f t="shared" si="4"/>
        <v>3770215.08</v>
      </c>
      <c r="AO43" s="296">
        <f t="shared" si="5"/>
        <v>3166693.7800000003</v>
      </c>
      <c r="AP43" s="270">
        <f t="shared" si="6"/>
        <v>603521.29999999981</v>
      </c>
    </row>
    <row r="44" spans="1:42" ht="15" thickBot="1" x14ac:dyDescent="0.25">
      <c r="A44" s="258" t="s">
        <v>304</v>
      </c>
      <c r="B44" s="258" t="s">
        <v>42</v>
      </c>
      <c r="C44" s="297">
        <v>2978</v>
      </c>
      <c r="D44" s="298" t="s">
        <v>845</v>
      </c>
      <c r="E44" s="253" t="s">
        <v>2638</v>
      </c>
      <c r="F44" s="90">
        <v>1018501.27</v>
      </c>
      <c r="G44" s="90">
        <v>2022.34</v>
      </c>
      <c r="H44" s="90">
        <v>101083.72</v>
      </c>
      <c r="K44" s="253">
        <v>383962.83</v>
      </c>
      <c r="L44" s="253">
        <v>282283.86</v>
      </c>
      <c r="O44" s="233">
        <v>15000</v>
      </c>
      <c r="P44" s="233">
        <v>57600</v>
      </c>
      <c r="Q44" s="233">
        <v>291898</v>
      </c>
      <c r="R44" s="233">
        <v>788.15</v>
      </c>
      <c r="U44" s="253">
        <v>105632.35</v>
      </c>
      <c r="V44" s="253">
        <v>1851653.95</v>
      </c>
      <c r="W44" s="74">
        <v>1120242.93</v>
      </c>
      <c r="Y44" s="74">
        <v>1283.1600000000001</v>
      </c>
      <c r="AA44" s="74">
        <v>718441.41</v>
      </c>
      <c r="AB44" s="74">
        <v>74571.92</v>
      </c>
      <c r="AC44" s="91">
        <v>1155945.4099999999</v>
      </c>
      <c r="AF44" s="91">
        <v>529758.39</v>
      </c>
      <c r="AG44" s="91">
        <v>101799.83</v>
      </c>
      <c r="AJ44" s="91">
        <v>27762</v>
      </c>
      <c r="AK44" s="268">
        <f t="shared" si="1"/>
        <v>1121607.33</v>
      </c>
      <c r="AL44" s="269">
        <f t="shared" si="2"/>
        <v>365286.15</v>
      </c>
      <c r="AM44" s="293">
        <f t="shared" si="3"/>
        <v>756321.18</v>
      </c>
      <c r="AN44" s="288">
        <f t="shared" si="4"/>
        <v>1914539.42</v>
      </c>
      <c r="AO44" s="296">
        <f t="shared" si="5"/>
        <v>1815265.63</v>
      </c>
      <c r="AP44" s="270">
        <f t="shared" si="6"/>
        <v>99273.790000000037</v>
      </c>
    </row>
    <row r="45" spans="1:42" ht="15" thickBot="1" x14ac:dyDescent="0.25">
      <c r="A45" s="258" t="s">
        <v>304</v>
      </c>
      <c r="B45" s="258" t="s">
        <v>42</v>
      </c>
      <c r="C45" s="297">
        <v>3394</v>
      </c>
      <c r="D45" s="298" t="s">
        <v>846</v>
      </c>
      <c r="E45" s="253" t="s">
        <v>2780</v>
      </c>
      <c r="F45" s="90">
        <v>603214.16</v>
      </c>
      <c r="G45" s="90">
        <v>11343.19</v>
      </c>
      <c r="H45" s="90">
        <v>63323.1</v>
      </c>
      <c r="K45" s="253">
        <v>327043.19</v>
      </c>
      <c r="L45" s="253">
        <v>403528.79</v>
      </c>
      <c r="O45" s="233">
        <v>3000</v>
      </c>
      <c r="P45" s="233">
        <v>49400</v>
      </c>
      <c r="Q45" s="233">
        <v>276920</v>
      </c>
      <c r="U45" s="253">
        <v>93179.91</v>
      </c>
      <c r="V45" s="253">
        <v>1865771.67</v>
      </c>
      <c r="W45" s="74">
        <v>780801.94</v>
      </c>
      <c r="Y45" s="74">
        <v>675.6</v>
      </c>
      <c r="AA45" s="74">
        <v>726453.5</v>
      </c>
      <c r="AB45" s="74">
        <v>159941.92000000001</v>
      </c>
      <c r="AC45" s="91">
        <v>1104439.5</v>
      </c>
      <c r="AF45" s="91">
        <v>474306.83</v>
      </c>
      <c r="AG45" s="91">
        <v>123379.25</v>
      </c>
      <c r="AJ45" s="91">
        <v>9490</v>
      </c>
      <c r="AK45" s="268">
        <f t="shared" si="1"/>
        <v>677880.45</v>
      </c>
      <c r="AL45" s="269">
        <f t="shared" si="2"/>
        <v>329320</v>
      </c>
      <c r="AM45" s="293">
        <f t="shared" si="3"/>
        <v>348560.44999999995</v>
      </c>
      <c r="AN45" s="288">
        <f t="shared" si="4"/>
        <v>1667872.96</v>
      </c>
      <c r="AO45" s="296">
        <f t="shared" si="5"/>
        <v>1711615.58</v>
      </c>
      <c r="AP45" s="270">
        <f t="shared" si="6"/>
        <v>-43742.620000000112</v>
      </c>
    </row>
    <row r="46" spans="1:42" ht="15" thickBot="1" x14ac:dyDescent="0.25">
      <c r="A46" s="258" t="s">
        <v>304</v>
      </c>
      <c r="B46" s="258" t="s">
        <v>42</v>
      </c>
      <c r="C46" s="297">
        <v>1969</v>
      </c>
      <c r="D46" s="298" t="s">
        <v>847</v>
      </c>
      <c r="E46" s="253" t="s">
        <v>2781</v>
      </c>
      <c r="F46" s="90">
        <v>347099.63</v>
      </c>
      <c r="G46" s="90">
        <v>0</v>
      </c>
      <c r="H46" s="90">
        <v>78724.41</v>
      </c>
      <c r="K46" s="253">
        <v>581685.74</v>
      </c>
      <c r="L46" s="253">
        <v>208833.51</v>
      </c>
      <c r="O46" s="233">
        <v>37000</v>
      </c>
      <c r="P46" s="233">
        <v>23993.82</v>
      </c>
      <c r="R46" s="233">
        <v>863.19</v>
      </c>
      <c r="S46" s="253">
        <v>47300</v>
      </c>
      <c r="U46" s="253">
        <v>155426.15</v>
      </c>
      <c r="V46" s="253">
        <v>1234901.48</v>
      </c>
      <c r="W46" s="74">
        <v>651119.1</v>
      </c>
      <c r="Y46" s="74">
        <v>601.83000000000004</v>
      </c>
      <c r="AA46" s="74">
        <v>806219.5</v>
      </c>
      <c r="AB46" s="74">
        <v>77948.95</v>
      </c>
      <c r="AC46" s="91">
        <v>1093549.5</v>
      </c>
      <c r="AF46" s="91">
        <v>246178.32</v>
      </c>
      <c r="AG46" s="91">
        <v>104521.97</v>
      </c>
      <c r="AJ46" s="91">
        <v>11373.5</v>
      </c>
      <c r="AK46" s="268">
        <f t="shared" si="1"/>
        <v>425824.04000000004</v>
      </c>
      <c r="AL46" s="269">
        <f t="shared" si="2"/>
        <v>61857.01</v>
      </c>
      <c r="AM46" s="293">
        <f t="shared" si="3"/>
        <v>363967.03</v>
      </c>
      <c r="AN46" s="288">
        <f t="shared" si="4"/>
        <v>1535889.38</v>
      </c>
      <c r="AO46" s="296">
        <f t="shared" si="5"/>
        <v>1455623.29</v>
      </c>
      <c r="AP46" s="270">
        <f t="shared" si="6"/>
        <v>80266.089999999851</v>
      </c>
    </row>
    <row r="47" spans="1:42" ht="15" thickBot="1" x14ac:dyDescent="0.25">
      <c r="A47" s="258" t="s">
        <v>304</v>
      </c>
      <c r="B47" s="258" t="s">
        <v>42</v>
      </c>
      <c r="C47" s="297">
        <v>3732</v>
      </c>
      <c r="D47" s="298" t="s">
        <v>848</v>
      </c>
      <c r="E47" s="253" t="s">
        <v>2799</v>
      </c>
      <c r="F47" s="90">
        <v>608075.43999999994</v>
      </c>
      <c r="G47" s="90">
        <v>0</v>
      </c>
      <c r="H47" s="90">
        <v>89386.61</v>
      </c>
      <c r="K47" s="253">
        <v>1102633.2</v>
      </c>
      <c r="L47" s="253">
        <v>349488.61</v>
      </c>
      <c r="O47" s="233">
        <v>71800</v>
      </c>
      <c r="P47" s="233">
        <v>31234.79</v>
      </c>
      <c r="S47" s="253">
        <v>230422</v>
      </c>
      <c r="U47" s="253">
        <v>-244823.11</v>
      </c>
      <c r="V47" s="253">
        <v>2300894.7000000002</v>
      </c>
      <c r="W47" s="74">
        <v>1277572.81</v>
      </c>
      <c r="Y47" s="74">
        <v>773.77</v>
      </c>
      <c r="AA47" s="74">
        <v>824863.5</v>
      </c>
      <c r="AB47" s="74">
        <v>75405.95</v>
      </c>
      <c r="AC47" s="91">
        <v>1199863.5</v>
      </c>
      <c r="AE47" s="91">
        <v>410</v>
      </c>
      <c r="AF47" s="91">
        <v>448574.81</v>
      </c>
      <c r="AG47" s="91">
        <v>139284.67000000001</v>
      </c>
      <c r="AJ47" s="91">
        <v>1650</v>
      </c>
      <c r="AK47" s="268">
        <f t="shared" si="1"/>
        <v>697462.04999999993</v>
      </c>
      <c r="AL47" s="269">
        <f t="shared" si="2"/>
        <v>103034.79000000001</v>
      </c>
      <c r="AM47" s="293">
        <f t="shared" si="3"/>
        <v>594427.25999999989</v>
      </c>
      <c r="AN47" s="288">
        <f t="shared" si="4"/>
        <v>2178616.0300000003</v>
      </c>
      <c r="AO47" s="296">
        <f t="shared" si="5"/>
        <v>1789782.98</v>
      </c>
      <c r="AP47" s="270">
        <f t="shared" si="6"/>
        <v>388833.05000000028</v>
      </c>
    </row>
    <row r="48" spans="1:42" ht="15" thickBot="1" x14ac:dyDescent="0.25">
      <c r="A48" s="258" t="s">
        <v>304</v>
      </c>
      <c r="B48" s="258" t="s">
        <v>42</v>
      </c>
      <c r="C48" s="297">
        <v>3225</v>
      </c>
      <c r="D48" s="298" t="s">
        <v>849</v>
      </c>
      <c r="E48" s="253" t="s">
        <v>2806</v>
      </c>
      <c r="F48" s="90">
        <v>503568.96</v>
      </c>
      <c r="G48" s="90">
        <v>15310</v>
      </c>
      <c r="H48" s="90">
        <v>75986.92</v>
      </c>
      <c r="K48" s="253">
        <v>4154057.45</v>
      </c>
      <c r="L48" s="253">
        <v>228232.16</v>
      </c>
      <c r="O48" s="233">
        <v>18778</v>
      </c>
      <c r="P48" s="233">
        <v>31842.62</v>
      </c>
      <c r="R48" s="233">
        <v>635.51</v>
      </c>
      <c r="U48" s="253">
        <v>136210.07</v>
      </c>
      <c r="V48" s="253">
        <v>4006426</v>
      </c>
      <c r="W48" s="74">
        <v>1027142.71</v>
      </c>
      <c r="Y48" s="74">
        <v>1074.77</v>
      </c>
      <c r="AA48" s="74">
        <v>560029.19999999995</v>
      </c>
      <c r="AB48" s="74">
        <v>37500</v>
      </c>
      <c r="AC48" s="91">
        <v>977299.2</v>
      </c>
      <c r="AF48" s="91">
        <v>396840.17</v>
      </c>
      <c r="AG48" s="91">
        <v>200241.34</v>
      </c>
      <c r="AJ48" s="91">
        <v>27564.5</v>
      </c>
      <c r="AK48" s="268">
        <f t="shared" si="1"/>
        <v>594865.88</v>
      </c>
      <c r="AL48" s="269">
        <f t="shared" si="2"/>
        <v>51256.13</v>
      </c>
      <c r="AM48" s="293">
        <f t="shared" si="3"/>
        <v>543609.75</v>
      </c>
      <c r="AN48" s="288">
        <f t="shared" si="4"/>
        <v>1625746.68</v>
      </c>
      <c r="AO48" s="296">
        <f t="shared" si="5"/>
        <v>1601945.21</v>
      </c>
      <c r="AP48" s="270">
        <f t="shared" si="6"/>
        <v>23801.469999999972</v>
      </c>
    </row>
    <row r="49" spans="1:42" ht="15" thickBot="1" x14ac:dyDescent="0.25">
      <c r="A49" s="258" t="s">
        <v>29</v>
      </c>
      <c r="B49" s="258" t="s">
        <v>30</v>
      </c>
      <c r="C49" s="297">
        <v>3207</v>
      </c>
      <c r="D49" s="298" t="s">
        <v>850</v>
      </c>
      <c r="E49" s="253" t="s">
        <v>2639</v>
      </c>
      <c r="F49" s="90">
        <v>232976.53</v>
      </c>
      <c r="G49" s="90">
        <v>166740.71</v>
      </c>
      <c r="H49" s="90">
        <v>154010.13</v>
      </c>
      <c r="K49" s="253">
        <v>340878.34</v>
      </c>
      <c r="L49" s="253">
        <v>290875.13</v>
      </c>
      <c r="O49" s="233">
        <v>8000</v>
      </c>
      <c r="P49" s="233">
        <v>45679.37</v>
      </c>
      <c r="U49" s="253">
        <v>-110</v>
      </c>
      <c r="V49" s="253">
        <v>1877057.75</v>
      </c>
      <c r="W49" s="74">
        <v>730931.36</v>
      </c>
      <c r="Y49" s="74">
        <v>560.45000000000005</v>
      </c>
      <c r="AA49" s="74">
        <v>1018666.5</v>
      </c>
      <c r="AB49" s="74">
        <v>19950</v>
      </c>
      <c r="AC49" s="91">
        <v>1213161.5</v>
      </c>
      <c r="AF49" s="91">
        <v>444628.15</v>
      </c>
      <c r="AG49" s="91">
        <v>110796.84</v>
      </c>
      <c r="AK49" s="268">
        <f t="shared" si="1"/>
        <v>553727.37</v>
      </c>
      <c r="AL49" s="269">
        <f t="shared" si="2"/>
        <v>53679.37</v>
      </c>
      <c r="AM49" s="293">
        <f t="shared" si="3"/>
        <v>500048</v>
      </c>
      <c r="AN49" s="288">
        <f t="shared" si="4"/>
        <v>1770108.31</v>
      </c>
      <c r="AO49" s="296">
        <f t="shared" si="5"/>
        <v>1768586.49</v>
      </c>
      <c r="AP49" s="270">
        <f t="shared" si="6"/>
        <v>1521.8200000000652</v>
      </c>
    </row>
    <row r="50" spans="1:42" ht="15" thickBot="1" x14ac:dyDescent="0.25">
      <c r="A50" s="258" t="s">
        <v>29</v>
      </c>
      <c r="B50" s="258" t="s">
        <v>30</v>
      </c>
      <c r="C50" s="259">
        <v>3287</v>
      </c>
      <c r="D50" s="260" t="s">
        <v>851</v>
      </c>
      <c r="E50" s="253" t="s">
        <v>2640</v>
      </c>
      <c r="F50" s="90">
        <v>81633.97</v>
      </c>
      <c r="G50" s="90">
        <v>189984.79</v>
      </c>
      <c r="H50" s="90">
        <v>113485.19</v>
      </c>
      <c r="K50" s="253">
        <v>468532.6</v>
      </c>
      <c r="L50" s="253">
        <v>322419.82</v>
      </c>
      <c r="O50" s="233">
        <v>0</v>
      </c>
      <c r="P50" s="233">
        <v>32988</v>
      </c>
      <c r="V50" s="253">
        <v>2506199.65</v>
      </c>
      <c r="W50" s="74">
        <v>640960.54</v>
      </c>
      <c r="X50" s="74">
        <v>143820</v>
      </c>
      <c r="Y50" s="74">
        <v>259.43</v>
      </c>
      <c r="AA50" s="74">
        <v>1500946.4</v>
      </c>
      <c r="AB50" s="74">
        <v>133000</v>
      </c>
      <c r="AC50" s="91">
        <v>1753110.4</v>
      </c>
      <c r="AF50" s="91">
        <v>411820.49</v>
      </c>
      <c r="AG50" s="91">
        <v>51193.38</v>
      </c>
      <c r="AK50" s="268">
        <f t="shared" si="1"/>
        <v>385103.95</v>
      </c>
      <c r="AL50" s="269">
        <f t="shared" si="2"/>
        <v>32988</v>
      </c>
      <c r="AM50" s="293">
        <f t="shared" si="3"/>
        <v>352115.95</v>
      </c>
      <c r="AN50" s="288">
        <f t="shared" si="4"/>
        <v>2418986.37</v>
      </c>
      <c r="AO50" s="296">
        <f t="shared" si="5"/>
        <v>2216124.2699999996</v>
      </c>
      <c r="AP50" s="270">
        <f t="shared" si="6"/>
        <v>202862.10000000056</v>
      </c>
    </row>
    <row r="51" spans="1:42" s="280" customFormat="1" ht="15" thickBot="1" x14ac:dyDescent="0.25">
      <c r="A51" s="261" t="s">
        <v>29</v>
      </c>
      <c r="B51" s="261" t="s">
        <v>30</v>
      </c>
      <c r="C51" s="262">
        <v>2936</v>
      </c>
      <c r="D51" s="263" t="s">
        <v>852</v>
      </c>
      <c r="E51" s="253" t="s">
        <v>2641</v>
      </c>
      <c r="F51" s="90">
        <v>61733.41</v>
      </c>
      <c r="G51" s="90">
        <v>15891.4</v>
      </c>
      <c r="H51" s="90">
        <v>109589.34</v>
      </c>
      <c r="I51" s="90"/>
      <c r="J51" s="253"/>
      <c r="K51" s="253">
        <v>3</v>
      </c>
      <c r="L51" s="253">
        <v>178750.95</v>
      </c>
      <c r="M51" s="253"/>
      <c r="N51" s="253"/>
      <c r="O51" s="233">
        <v>6000</v>
      </c>
      <c r="P51" s="233">
        <v>34859.93</v>
      </c>
      <c r="Q51" s="233"/>
      <c r="R51" s="233"/>
      <c r="S51" s="253"/>
      <c r="T51" s="253">
        <v>-238853.94</v>
      </c>
      <c r="U51" s="253">
        <v>1635</v>
      </c>
      <c r="V51" s="253">
        <v>1985151.03</v>
      </c>
      <c r="W51" s="74">
        <v>727611.57</v>
      </c>
      <c r="X51" s="74">
        <v>115450</v>
      </c>
      <c r="Y51" s="74"/>
      <c r="Z51" s="74"/>
      <c r="AA51" s="74">
        <v>867009.5</v>
      </c>
      <c r="AB51" s="74">
        <v>61536.25</v>
      </c>
      <c r="AC51" s="91">
        <v>1105219.5</v>
      </c>
      <c r="AD51" s="91"/>
      <c r="AE51" s="91"/>
      <c r="AF51" s="91">
        <v>580143.03</v>
      </c>
      <c r="AG51" s="91">
        <v>83240.990000000005</v>
      </c>
      <c r="AH51" s="91"/>
      <c r="AI51" s="91"/>
      <c r="AJ51" s="91">
        <v>20000</v>
      </c>
      <c r="AK51" s="268">
        <f t="shared" si="1"/>
        <v>187214.15</v>
      </c>
      <c r="AL51" s="269">
        <f t="shared" si="2"/>
        <v>40859.93</v>
      </c>
      <c r="AM51" s="293">
        <f t="shared" si="3"/>
        <v>146354.22</v>
      </c>
      <c r="AN51" s="288">
        <f t="shared" si="4"/>
        <v>1771607.3199999998</v>
      </c>
      <c r="AO51" s="296">
        <f t="shared" si="5"/>
        <v>1788603.52</v>
      </c>
      <c r="AP51" s="299">
        <f t="shared" si="6"/>
        <v>-16996.200000000186</v>
      </c>
    </row>
    <row r="52" spans="1:42" s="280" customFormat="1" ht="15" thickBot="1" x14ac:dyDescent="0.25">
      <c r="A52" s="261" t="s">
        <v>29</v>
      </c>
      <c r="B52" s="261" t="s">
        <v>30</v>
      </c>
      <c r="C52" s="262">
        <v>2495</v>
      </c>
      <c r="D52" s="263" t="s">
        <v>853</v>
      </c>
      <c r="E52" s="253" t="s">
        <v>2642</v>
      </c>
      <c r="F52" s="90">
        <v>66585.279999999999</v>
      </c>
      <c r="G52" s="90">
        <v>80714.41</v>
      </c>
      <c r="H52" s="90">
        <v>114266.85</v>
      </c>
      <c r="I52" s="90"/>
      <c r="J52" s="253"/>
      <c r="K52" s="253">
        <v>769272.9</v>
      </c>
      <c r="L52" s="253">
        <v>242034.12</v>
      </c>
      <c r="M52" s="253"/>
      <c r="N52" s="253"/>
      <c r="O52" s="233">
        <v>57625</v>
      </c>
      <c r="P52" s="233">
        <v>29750</v>
      </c>
      <c r="Q52" s="233"/>
      <c r="R52" s="233"/>
      <c r="S52" s="253">
        <v>1200</v>
      </c>
      <c r="T52" s="253">
        <v>-274361.78999999998</v>
      </c>
      <c r="U52" s="253">
        <v>-355164.49</v>
      </c>
      <c r="V52" s="253">
        <v>1821817.03</v>
      </c>
      <c r="W52" s="74">
        <v>923476.23</v>
      </c>
      <c r="X52" s="74">
        <v>80000</v>
      </c>
      <c r="Y52" s="74">
        <v>312.16000000000003</v>
      </c>
      <c r="Z52" s="74"/>
      <c r="AA52" s="74">
        <v>1386497</v>
      </c>
      <c r="AB52" s="74"/>
      <c r="AC52" s="91">
        <v>1692932</v>
      </c>
      <c r="AD52" s="91"/>
      <c r="AE52" s="91"/>
      <c r="AF52" s="91">
        <v>573130.84</v>
      </c>
      <c r="AG52" s="91">
        <v>42957.74</v>
      </c>
      <c r="AH52" s="91"/>
      <c r="AI52" s="91"/>
      <c r="AJ52" s="91"/>
      <c r="AK52" s="268">
        <f t="shared" si="1"/>
        <v>261566.54</v>
      </c>
      <c r="AL52" s="269">
        <f t="shared" si="2"/>
        <v>87375</v>
      </c>
      <c r="AM52" s="293">
        <f t="shared" si="3"/>
        <v>174191.54</v>
      </c>
      <c r="AN52" s="288">
        <f t="shared" si="4"/>
        <v>2390285.39</v>
      </c>
      <c r="AO52" s="296">
        <f t="shared" si="5"/>
        <v>2309020.58</v>
      </c>
      <c r="AP52" s="299">
        <f t="shared" si="6"/>
        <v>81264.810000000056</v>
      </c>
    </row>
    <row r="53" spans="1:42" s="280" customFormat="1" ht="15" thickBot="1" x14ac:dyDescent="0.25">
      <c r="A53" s="261" t="s">
        <v>29</v>
      </c>
      <c r="B53" s="261" t="s">
        <v>30</v>
      </c>
      <c r="C53" s="262">
        <v>5264</v>
      </c>
      <c r="D53" s="263" t="s">
        <v>854</v>
      </c>
      <c r="E53" s="253" t="s">
        <v>2643</v>
      </c>
      <c r="F53" s="90">
        <v>514376.48</v>
      </c>
      <c r="G53" s="90">
        <v>225758.31</v>
      </c>
      <c r="H53" s="90">
        <v>217231.31</v>
      </c>
      <c r="I53" s="90"/>
      <c r="J53" s="253"/>
      <c r="K53" s="253">
        <v>546494.15</v>
      </c>
      <c r="L53" s="253">
        <v>496914.11</v>
      </c>
      <c r="M53" s="253"/>
      <c r="N53" s="253"/>
      <c r="O53" s="233">
        <v>34200</v>
      </c>
      <c r="P53" s="233">
        <v>633449.72</v>
      </c>
      <c r="Q53" s="233"/>
      <c r="R53" s="233"/>
      <c r="S53" s="253"/>
      <c r="T53" s="253"/>
      <c r="U53" s="253">
        <v>-4978786.1500000004</v>
      </c>
      <c r="V53" s="253">
        <v>1102265.42</v>
      </c>
      <c r="W53" s="74">
        <v>1350585.67</v>
      </c>
      <c r="X53" s="74"/>
      <c r="Y53" s="74"/>
      <c r="Z53" s="74"/>
      <c r="AA53" s="74">
        <v>1172941</v>
      </c>
      <c r="AB53" s="74"/>
      <c r="AC53" s="91">
        <v>1866792</v>
      </c>
      <c r="AD53" s="91"/>
      <c r="AE53" s="91"/>
      <c r="AF53" s="91">
        <v>781978.06</v>
      </c>
      <c r="AG53" s="91">
        <v>55407</v>
      </c>
      <c r="AH53" s="91"/>
      <c r="AI53" s="91">
        <v>79338</v>
      </c>
      <c r="AJ53" s="91">
        <v>9740</v>
      </c>
      <c r="AK53" s="268">
        <f t="shared" si="1"/>
        <v>957366.10000000009</v>
      </c>
      <c r="AL53" s="269">
        <f t="shared" si="2"/>
        <v>667649.72</v>
      </c>
      <c r="AM53" s="293">
        <f t="shared" si="3"/>
        <v>289716.38000000012</v>
      </c>
      <c r="AN53" s="288">
        <f t="shared" si="4"/>
        <v>2523526.67</v>
      </c>
      <c r="AO53" s="296">
        <f t="shared" si="5"/>
        <v>2793255.06</v>
      </c>
      <c r="AP53" s="299">
        <f t="shared" si="6"/>
        <v>-269728.39000000013</v>
      </c>
    </row>
    <row r="54" spans="1:42" ht="15" thickBot="1" x14ac:dyDescent="0.25">
      <c r="A54" s="258" t="s">
        <v>29</v>
      </c>
      <c r="B54" s="258" t="s">
        <v>30</v>
      </c>
      <c r="C54" s="259">
        <v>2213</v>
      </c>
      <c r="D54" s="260" t="s">
        <v>855</v>
      </c>
      <c r="E54" s="253" t="s">
        <v>2644</v>
      </c>
      <c r="F54" s="90">
        <v>300623.08</v>
      </c>
      <c r="G54" s="90">
        <v>171879.52</v>
      </c>
      <c r="H54" s="90">
        <v>111123.94</v>
      </c>
      <c r="K54" s="253">
        <v>120082.85</v>
      </c>
      <c r="L54" s="253">
        <v>138383.76</v>
      </c>
      <c r="P54" s="233">
        <v>26150</v>
      </c>
      <c r="T54" s="253">
        <v>-120959.07</v>
      </c>
      <c r="V54" s="253">
        <v>2172216.88</v>
      </c>
      <c r="W54" s="74">
        <v>717381.53</v>
      </c>
      <c r="X54" s="74">
        <v>110000</v>
      </c>
      <c r="Y54" s="74">
        <v>776.46</v>
      </c>
      <c r="AA54" s="74">
        <v>723359.5</v>
      </c>
      <c r="AB54" s="74">
        <v>152950</v>
      </c>
      <c r="AC54" s="91">
        <v>925169.5</v>
      </c>
      <c r="AF54" s="91">
        <v>740658.89</v>
      </c>
      <c r="AG54" s="91">
        <v>57006.74</v>
      </c>
      <c r="AK54" s="268">
        <f t="shared" si="1"/>
        <v>583626.54</v>
      </c>
      <c r="AL54" s="269">
        <f t="shared" si="2"/>
        <v>26150</v>
      </c>
      <c r="AM54" s="293">
        <f t="shared" si="3"/>
        <v>557476.54</v>
      </c>
      <c r="AN54" s="288">
        <f t="shared" si="4"/>
        <v>1704467.49</v>
      </c>
      <c r="AO54" s="296">
        <f t="shared" si="5"/>
        <v>1722835.1300000001</v>
      </c>
      <c r="AP54" s="270">
        <f t="shared" si="6"/>
        <v>-18367.64000000013</v>
      </c>
    </row>
    <row r="55" spans="1:42" ht="15" thickBot="1" x14ac:dyDescent="0.25">
      <c r="A55" s="258" t="s">
        <v>29</v>
      </c>
      <c r="B55" s="258" t="s">
        <v>30</v>
      </c>
      <c r="C55" s="259">
        <v>2562</v>
      </c>
      <c r="D55" s="260" t="s">
        <v>856</v>
      </c>
      <c r="E55" s="253" t="s">
        <v>2645</v>
      </c>
      <c r="F55" s="90">
        <v>181656.84</v>
      </c>
      <c r="G55" s="90">
        <v>98665.56</v>
      </c>
      <c r="H55" s="90">
        <v>50353.57</v>
      </c>
      <c r="K55" s="253">
        <v>1237582.08</v>
      </c>
      <c r="L55" s="253">
        <v>558710.89</v>
      </c>
      <c r="O55" s="233">
        <v>13500</v>
      </c>
      <c r="P55" s="233">
        <v>46490</v>
      </c>
      <c r="V55" s="253">
        <v>1936400.69</v>
      </c>
      <c r="W55" s="74">
        <v>623782.54</v>
      </c>
      <c r="AA55" s="74">
        <v>702000</v>
      </c>
      <c r="AC55" s="91">
        <v>872340</v>
      </c>
      <c r="AF55" s="91">
        <v>315070.48</v>
      </c>
      <c r="AG55" s="91">
        <v>80483.92</v>
      </c>
      <c r="AK55" s="268">
        <f t="shared" si="1"/>
        <v>330675.97000000003</v>
      </c>
      <c r="AL55" s="269">
        <f t="shared" si="2"/>
        <v>59990</v>
      </c>
      <c r="AM55" s="293">
        <f t="shared" si="3"/>
        <v>270685.97000000003</v>
      </c>
      <c r="AN55" s="288">
        <f t="shared" si="4"/>
        <v>1325782.54</v>
      </c>
      <c r="AO55" s="296">
        <f t="shared" si="5"/>
        <v>1267894.3999999999</v>
      </c>
      <c r="AP55" s="270">
        <f t="shared" si="6"/>
        <v>57888.14000000013</v>
      </c>
    </row>
    <row r="56" spans="1:42" s="280" customFormat="1" ht="15" thickBot="1" x14ac:dyDescent="0.25">
      <c r="A56" s="261" t="s">
        <v>29</v>
      </c>
      <c r="B56" s="261" t="s">
        <v>30</v>
      </c>
      <c r="C56" s="262">
        <v>7114</v>
      </c>
      <c r="D56" s="263" t="s">
        <v>857</v>
      </c>
      <c r="E56" s="253" t="s">
        <v>2646</v>
      </c>
      <c r="F56" s="90">
        <v>199554.92</v>
      </c>
      <c r="G56" s="90">
        <v>33605.75</v>
      </c>
      <c r="H56" s="90">
        <v>217151.89</v>
      </c>
      <c r="I56" s="90"/>
      <c r="J56" s="253"/>
      <c r="K56" s="253">
        <v>43451.839999999997</v>
      </c>
      <c r="L56" s="253">
        <v>388627.6</v>
      </c>
      <c r="M56" s="253"/>
      <c r="N56" s="253"/>
      <c r="O56" s="233">
        <v>10000</v>
      </c>
      <c r="P56" s="233">
        <v>50670.58</v>
      </c>
      <c r="Q56" s="233"/>
      <c r="R56" s="233"/>
      <c r="S56" s="253"/>
      <c r="T56" s="253">
        <v>297917.32</v>
      </c>
      <c r="U56" s="253"/>
      <c r="V56" s="253">
        <v>1262941.0900000001</v>
      </c>
      <c r="W56" s="74">
        <v>1050898.06</v>
      </c>
      <c r="X56" s="74">
        <v>31200</v>
      </c>
      <c r="Y56" s="74">
        <v>640.5</v>
      </c>
      <c r="Z56" s="74"/>
      <c r="AA56" s="74">
        <v>1397336.5</v>
      </c>
      <c r="AB56" s="74">
        <v>143400</v>
      </c>
      <c r="AC56" s="91">
        <v>1932336.5</v>
      </c>
      <c r="AD56" s="91"/>
      <c r="AE56" s="91"/>
      <c r="AF56" s="91">
        <v>634806.62</v>
      </c>
      <c r="AG56" s="91">
        <v>62425.16</v>
      </c>
      <c r="AH56" s="91"/>
      <c r="AI56" s="91"/>
      <c r="AJ56" s="91"/>
      <c r="AK56" s="268">
        <f t="shared" si="1"/>
        <v>450312.56000000006</v>
      </c>
      <c r="AL56" s="269">
        <f t="shared" si="2"/>
        <v>60670.58</v>
      </c>
      <c r="AM56" s="293">
        <f t="shared" si="3"/>
        <v>389641.98000000004</v>
      </c>
      <c r="AN56" s="288">
        <f t="shared" si="4"/>
        <v>2623475.06</v>
      </c>
      <c r="AO56" s="296">
        <f t="shared" si="5"/>
        <v>2629568.2800000003</v>
      </c>
      <c r="AP56" s="299">
        <f t="shared" si="6"/>
        <v>-6093.2200000002049</v>
      </c>
    </row>
    <row r="57" spans="1:42" ht="15" thickBot="1" x14ac:dyDescent="0.25">
      <c r="A57" s="258" t="s">
        <v>29</v>
      </c>
      <c r="B57" s="258" t="s">
        <v>30</v>
      </c>
      <c r="C57" s="259">
        <v>6804</v>
      </c>
      <c r="D57" s="260" t="s">
        <v>858</v>
      </c>
      <c r="E57" s="253" t="s">
        <v>2782</v>
      </c>
      <c r="F57" s="90">
        <v>107582.51</v>
      </c>
      <c r="G57" s="90">
        <v>49056.14</v>
      </c>
      <c r="H57" s="90">
        <v>141919.04000000001</v>
      </c>
      <c r="K57" s="253">
        <v>534604.42000000004</v>
      </c>
      <c r="L57" s="253">
        <v>606560.97</v>
      </c>
      <c r="O57" s="233">
        <v>1936</v>
      </c>
      <c r="P57" s="233">
        <v>45679.38</v>
      </c>
      <c r="S57" s="253">
        <v>5220</v>
      </c>
      <c r="U57" s="253">
        <v>-198176.71</v>
      </c>
      <c r="V57" s="253">
        <v>2033596.36</v>
      </c>
      <c r="W57" s="74">
        <v>1065836.74</v>
      </c>
      <c r="Y57" s="74">
        <v>15.16</v>
      </c>
      <c r="AA57" s="74">
        <v>1252700</v>
      </c>
      <c r="AB57" s="74">
        <v>152500</v>
      </c>
      <c r="AC57" s="91">
        <v>1798638</v>
      </c>
      <c r="AF57" s="91">
        <v>543819.81000000006</v>
      </c>
      <c r="AG57" s="91">
        <v>71493.41</v>
      </c>
      <c r="AK57" s="268">
        <f t="shared" si="1"/>
        <v>298557.69</v>
      </c>
      <c r="AL57" s="269">
        <f t="shared" si="2"/>
        <v>47615.38</v>
      </c>
      <c r="AM57" s="293">
        <f t="shared" si="3"/>
        <v>250942.31</v>
      </c>
      <c r="AN57" s="288">
        <f t="shared" si="4"/>
        <v>2471051.9</v>
      </c>
      <c r="AO57" s="296">
        <f t="shared" si="5"/>
        <v>2413951.2200000002</v>
      </c>
      <c r="AP57" s="270">
        <f t="shared" si="6"/>
        <v>57100.679999999702</v>
      </c>
    </row>
    <row r="58" spans="1:42" s="280" customFormat="1" ht="15" thickBot="1" x14ac:dyDescent="0.25">
      <c r="A58" s="261" t="s">
        <v>29</v>
      </c>
      <c r="B58" s="261" t="s">
        <v>30</v>
      </c>
      <c r="C58" s="262">
        <v>3739</v>
      </c>
      <c r="D58" s="263" t="s">
        <v>859</v>
      </c>
      <c r="E58" s="253" t="s">
        <v>2783</v>
      </c>
      <c r="F58" s="90">
        <v>46961.93</v>
      </c>
      <c r="G58" s="90">
        <v>221781.99</v>
      </c>
      <c r="H58" s="90">
        <v>537492.93000000005</v>
      </c>
      <c r="I58" s="90"/>
      <c r="J58" s="253"/>
      <c r="K58" s="253">
        <v>639007.93000000005</v>
      </c>
      <c r="L58" s="253">
        <v>123161.22</v>
      </c>
      <c r="M58" s="253"/>
      <c r="N58" s="253"/>
      <c r="O58" s="233">
        <v>12500</v>
      </c>
      <c r="P58" s="233">
        <v>108055.69</v>
      </c>
      <c r="Q58" s="233"/>
      <c r="R58" s="233"/>
      <c r="S58" s="253"/>
      <c r="T58" s="253"/>
      <c r="U58" s="253">
        <v>-216270.36</v>
      </c>
      <c r="V58" s="253">
        <v>2378594.3199999998</v>
      </c>
      <c r="W58" s="74">
        <v>1744546.62</v>
      </c>
      <c r="X58" s="74">
        <v>105000</v>
      </c>
      <c r="Y58" s="74">
        <v>371.63</v>
      </c>
      <c r="Z58" s="74"/>
      <c r="AA58" s="74">
        <v>1105958</v>
      </c>
      <c r="AB58" s="74"/>
      <c r="AC58" s="91">
        <v>1417635.99</v>
      </c>
      <c r="AD58" s="91"/>
      <c r="AE58" s="91"/>
      <c r="AF58" s="91">
        <v>874892.58</v>
      </c>
      <c r="AG58" s="91">
        <v>163588.35999999999</v>
      </c>
      <c r="AH58" s="91"/>
      <c r="AI58" s="91"/>
      <c r="AJ58" s="91"/>
      <c r="AK58" s="268">
        <f t="shared" si="1"/>
        <v>806236.85000000009</v>
      </c>
      <c r="AL58" s="269">
        <f t="shared" si="2"/>
        <v>120555.69</v>
      </c>
      <c r="AM58" s="293">
        <f t="shared" si="3"/>
        <v>685681.16000000015</v>
      </c>
      <c r="AN58" s="288">
        <f t="shared" si="4"/>
        <v>2955876.25</v>
      </c>
      <c r="AO58" s="296">
        <f t="shared" si="5"/>
        <v>2456116.9299999997</v>
      </c>
      <c r="AP58" s="299">
        <f t="shared" si="6"/>
        <v>499759.3200000003</v>
      </c>
    </row>
    <row r="59" spans="1:42" s="280" customFormat="1" ht="15" thickBot="1" x14ac:dyDescent="0.25">
      <c r="A59" s="261" t="s">
        <v>29</v>
      </c>
      <c r="B59" s="261" t="s">
        <v>30</v>
      </c>
      <c r="C59" s="262">
        <v>2743</v>
      </c>
      <c r="D59" s="263" t="s">
        <v>860</v>
      </c>
      <c r="E59" s="253" t="s">
        <v>2784</v>
      </c>
      <c r="F59" s="90">
        <v>123123.59</v>
      </c>
      <c r="G59" s="90">
        <v>66957.55</v>
      </c>
      <c r="H59" s="90">
        <v>345751.95</v>
      </c>
      <c r="I59" s="90"/>
      <c r="J59" s="253"/>
      <c r="K59" s="253">
        <v>1678212.11</v>
      </c>
      <c r="L59" s="253">
        <v>449156.87</v>
      </c>
      <c r="M59" s="253"/>
      <c r="N59" s="253"/>
      <c r="O59" s="233">
        <v>12000</v>
      </c>
      <c r="P59" s="233">
        <v>70389.02</v>
      </c>
      <c r="Q59" s="233"/>
      <c r="R59" s="233"/>
      <c r="S59" s="253"/>
      <c r="T59" s="253">
        <v>193379.24</v>
      </c>
      <c r="U59" s="253"/>
      <c r="V59" s="253">
        <v>2522084.4900000002</v>
      </c>
      <c r="W59" s="74">
        <v>871173.24</v>
      </c>
      <c r="X59" s="74">
        <v>90000</v>
      </c>
      <c r="Y59" s="74">
        <v>230.74</v>
      </c>
      <c r="Z59" s="74"/>
      <c r="AA59" s="74">
        <v>918018.5</v>
      </c>
      <c r="AB59" s="74">
        <v>500</v>
      </c>
      <c r="AC59" s="91">
        <v>1200848.5</v>
      </c>
      <c r="AD59" s="91"/>
      <c r="AE59" s="91"/>
      <c r="AF59" s="91">
        <v>325635.71000000002</v>
      </c>
      <c r="AG59" s="91">
        <v>32917.01</v>
      </c>
      <c r="AH59" s="91">
        <v>47409.440000000002</v>
      </c>
      <c r="AI59" s="91"/>
      <c r="AJ59" s="91"/>
      <c r="AK59" s="268">
        <f t="shared" si="1"/>
        <v>535833.09000000008</v>
      </c>
      <c r="AL59" s="269">
        <f t="shared" si="2"/>
        <v>82389.02</v>
      </c>
      <c r="AM59" s="293">
        <f t="shared" si="3"/>
        <v>453444.07000000007</v>
      </c>
      <c r="AN59" s="288">
        <f t="shared" si="4"/>
        <v>1879922.48</v>
      </c>
      <c r="AO59" s="296">
        <f t="shared" si="5"/>
        <v>1606810.66</v>
      </c>
      <c r="AP59" s="299">
        <f t="shared" si="6"/>
        <v>273111.82000000007</v>
      </c>
    </row>
    <row r="60" spans="1:42" ht="15" thickBot="1" x14ac:dyDescent="0.25">
      <c r="A60" s="258" t="s">
        <v>31</v>
      </c>
      <c r="B60" s="258" t="s">
        <v>32</v>
      </c>
      <c r="C60" s="259">
        <v>4721</v>
      </c>
      <c r="D60" s="260" t="s">
        <v>861</v>
      </c>
      <c r="E60" s="253" t="s">
        <v>2647</v>
      </c>
      <c r="F60" s="90">
        <v>1681190.27</v>
      </c>
      <c r="G60" s="90">
        <v>89871.5</v>
      </c>
      <c r="H60" s="90">
        <v>74376.61</v>
      </c>
      <c r="K60" s="253">
        <v>330595.36</v>
      </c>
      <c r="L60" s="253">
        <v>457051.83</v>
      </c>
      <c r="O60" s="233">
        <v>1080</v>
      </c>
      <c r="P60" s="233">
        <v>95227.33</v>
      </c>
      <c r="R60" s="233">
        <v>575</v>
      </c>
      <c r="T60" s="253">
        <v>-353995.67</v>
      </c>
      <c r="U60" s="253">
        <v>228262.56</v>
      </c>
      <c r="V60" s="253">
        <v>2222830.3199999998</v>
      </c>
      <c r="W60" s="74">
        <v>1462093.87</v>
      </c>
      <c r="X60" s="74">
        <v>126260</v>
      </c>
      <c r="Y60" s="74">
        <v>2566.2199999999998</v>
      </c>
      <c r="AA60" s="74">
        <v>592140.5</v>
      </c>
      <c r="AB60" s="74">
        <v>10500</v>
      </c>
      <c r="AC60" s="91">
        <v>974320.5</v>
      </c>
      <c r="AF60" s="91">
        <v>555378.07999999996</v>
      </c>
      <c r="AG60" s="91">
        <v>125718.98</v>
      </c>
      <c r="AK60" s="268">
        <f t="shared" si="1"/>
        <v>1845438.3800000001</v>
      </c>
      <c r="AL60" s="269">
        <f t="shared" si="2"/>
        <v>96882.33</v>
      </c>
      <c r="AM60" s="293">
        <f t="shared" si="3"/>
        <v>1748556.05</v>
      </c>
      <c r="AN60" s="288">
        <f t="shared" si="4"/>
        <v>2193560.59</v>
      </c>
      <c r="AO60" s="296">
        <f t="shared" si="5"/>
        <v>1655417.56</v>
      </c>
      <c r="AP60" s="270">
        <f t="shared" si="6"/>
        <v>538143.0299999998</v>
      </c>
    </row>
    <row r="61" spans="1:42" ht="15" thickBot="1" x14ac:dyDescent="0.25">
      <c r="A61" s="258" t="s">
        <v>31</v>
      </c>
      <c r="B61" s="258" t="s">
        <v>32</v>
      </c>
      <c r="C61" s="297">
        <v>8384</v>
      </c>
      <c r="D61" s="298" t="s">
        <v>862</v>
      </c>
      <c r="E61" s="253" t="s">
        <v>2648</v>
      </c>
      <c r="F61" s="90">
        <v>3164416.86</v>
      </c>
      <c r="G61" s="90">
        <v>30792.15</v>
      </c>
      <c r="H61" s="90">
        <v>203983.56</v>
      </c>
      <c r="K61" s="253">
        <v>2682219.7000000002</v>
      </c>
      <c r="L61" s="253">
        <v>1494213.69</v>
      </c>
      <c r="O61" s="233">
        <v>21500</v>
      </c>
      <c r="P61" s="233">
        <v>43804.38</v>
      </c>
      <c r="R61" s="233">
        <v>2414.11</v>
      </c>
      <c r="T61" s="253">
        <v>2697686.89</v>
      </c>
      <c r="U61" s="253">
        <v>24192.07</v>
      </c>
      <c r="V61" s="253">
        <v>3033155.83</v>
      </c>
      <c r="W61" s="74">
        <v>2293926.91</v>
      </c>
      <c r="X61" s="74">
        <v>917116</v>
      </c>
      <c r="Y61" s="74">
        <v>4257.47</v>
      </c>
      <c r="AA61" s="74">
        <v>2386814.5</v>
      </c>
      <c r="AB61" s="74">
        <v>949900</v>
      </c>
      <c r="AC61" s="91">
        <v>3189434.5</v>
      </c>
      <c r="AF61" s="91">
        <v>1440586.96</v>
      </c>
      <c r="AG61" s="91">
        <v>108960.95</v>
      </c>
      <c r="AK61" s="268">
        <f t="shared" si="1"/>
        <v>3399192.57</v>
      </c>
      <c r="AL61" s="269">
        <f t="shared" si="2"/>
        <v>67718.489999999991</v>
      </c>
      <c r="AM61" s="293">
        <f t="shared" si="3"/>
        <v>3331474.08</v>
      </c>
      <c r="AN61" s="288">
        <f t="shared" si="4"/>
        <v>6552014.8800000008</v>
      </c>
      <c r="AO61" s="296">
        <f t="shared" si="5"/>
        <v>4738982.41</v>
      </c>
      <c r="AP61" s="270">
        <f t="shared" si="6"/>
        <v>1813032.4700000007</v>
      </c>
    </row>
    <row r="62" spans="1:42" ht="15" thickBot="1" x14ac:dyDescent="0.25">
      <c r="A62" s="258" t="s">
        <v>31</v>
      </c>
      <c r="B62" s="258" t="s">
        <v>32</v>
      </c>
      <c r="C62" s="297">
        <v>4586</v>
      </c>
      <c r="D62" s="298" t="s">
        <v>863</v>
      </c>
      <c r="E62" s="253" t="s">
        <v>2649</v>
      </c>
      <c r="F62" s="90">
        <v>722776.95</v>
      </c>
      <c r="G62" s="90">
        <v>153319.01999999999</v>
      </c>
      <c r="H62" s="90">
        <v>361814.55</v>
      </c>
      <c r="K62" s="253">
        <v>691978.52</v>
      </c>
      <c r="L62" s="253">
        <v>645784.09</v>
      </c>
      <c r="O62" s="233">
        <v>3100</v>
      </c>
      <c r="P62" s="233">
        <v>24894</v>
      </c>
      <c r="R62" s="233">
        <v>923.75</v>
      </c>
      <c r="U62" s="253">
        <v>-185644.66</v>
      </c>
      <c r="V62" s="253">
        <v>2266667.36</v>
      </c>
      <c r="W62" s="74">
        <v>1049712.5</v>
      </c>
      <c r="Y62" s="74">
        <v>356.9</v>
      </c>
      <c r="AA62" s="74">
        <v>1166941</v>
      </c>
      <c r="AB62" s="74">
        <v>469200</v>
      </c>
      <c r="AC62" s="91">
        <v>1592233</v>
      </c>
      <c r="AF62" s="91">
        <v>454964.02</v>
      </c>
      <c r="AG62" s="91">
        <v>135420.69</v>
      </c>
      <c r="AI62" s="91">
        <v>3380.01</v>
      </c>
      <c r="AK62" s="268">
        <f t="shared" si="1"/>
        <v>1237910.52</v>
      </c>
      <c r="AL62" s="269">
        <f t="shared" si="2"/>
        <v>28917.75</v>
      </c>
      <c r="AM62" s="293">
        <f t="shared" si="3"/>
        <v>1208992.77</v>
      </c>
      <c r="AN62" s="288">
        <f t="shared" si="4"/>
        <v>2686210.4</v>
      </c>
      <c r="AO62" s="296">
        <f t="shared" si="5"/>
        <v>2185997.7199999997</v>
      </c>
      <c r="AP62" s="270">
        <f t="shared" si="6"/>
        <v>500212.68000000017</v>
      </c>
    </row>
    <row r="63" spans="1:42" ht="15" thickBot="1" x14ac:dyDescent="0.25">
      <c r="A63" s="258" t="s">
        <v>31</v>
      </c>
      <c r="B63" s="258" t="s">
        <v>32</v>
      </c>
      <c r="C63" s="297">
        <v>3004</v>
      </c>
      <c r="D63" s="298" t="s">
        <v>864</v>
      </c>
      <c r="E63" s="253" t="s">
        <v>2650</v>
      </c>
      <c r="F63" s="90">
        <v>610241.76</v>
      </c>
      <c r="G63" s="90">
        <v>68589.289999999994</v>
      </c>
      <c r="H63" s="90">
        <v>44569.15</v>
      </c>
      <c r="K63" s="253">
        <v>155107.5</v>
      </c>
      <c r="L63" s="253">
        <v>235577.92</v>
      </c>
      <c r="O63" s="233">
        <v>3500</v>
      </c>
      <c r="P63" s="233">
        <v>20489.939999999999</v>
      </c>
      <c r="R63" s="233">
        <v>2306.84</v>
      </c>
      <c r="U63" s="253">
        <v>-1117876.51</v>
      </c>
      <c r="V63" s="253">
        <v>1987498.73</v>
      </c>
      <c r="W63" s="74">
        <v>990709.16</v>
      </c>
      <c r="Y63" s="74">
        <v>888.41</v>
      </c>
      <c r="AA63" s="74">
        <v>560143.5</v>
      </c>
      <c r="AB63" s="74">
        <v>248600</v>
      </c>
      <c r="AC63" s="91">
        <v>874063.5</v>
      </c>
      <c r="AF63" s="91">
        <v>555359.56999999995</v>
      </c>
      <c r="AG63" s="91">
        <v>113468.19</v>
      </c>
      <c r="AK63" s="268">
        <f t="shared" si="1"/>
        <v>723400.20000000007</v>
      </c>
      <c r="AL63" s="269">
        <f t="shared" si="2"/>
        <v>26296.78</v>
      </c>
      <c r="AM63" s="293">
        <f t="shared" si="3"/>
        <v>697103.42</v>
      </c>
      <c r="AN63" s="288">
        <f t="shared" si="4"/>
        <v>1800341.07</v>
      </c>
      <c r="AO63" s="296">
        <f t="shared" si="5"/>
        <v>1542891.2599999998</v>
      </c>
      <c r="AP63" s="270">
        <f t="shared" si="6"/>
        <v>257449.81000000029</v>
      </c>
    </row>
    <row r="64" spans="1:42" ht="15" thickBot="1" x14ac:dyDescent="0.25">
      <c r="A64" s="258" t="s">
        <v>31</v>
      </c>
      <c r="B64" s="258" t="s">
        <v>32</v>
      </c>
      <c r="C64" s="297">
        <v>7236</v>
      </c>
      <c r="D64" s="298" t="s">
        <v>865</v>
      </c>
      <c r="E64" s="253" t="s">
        <v>2651</v>
      </c>
      <c r="F64" s="90">
        <v>1090388.22</v>
      </c>
      <c r="G64" s="90">
        <v>6900</v>
      </c>
      <c r="H64" s="90">
        <v>111469.26</v>
      </c>
      <c r="K64" s="253">
        <v>172692.98</v>
      </c>
      <c r="L64" s="253">
        <v>171486</v>
      </c>
      <c r="O64" s="233">
        <v>2800</v>
      </c>
      <c r="P64" s="233">
        <v>79014.880000000005</v>
      </c>
      <c r="R64" s="233">
        <v>126.24</v>
      </c>
      <c r="T64" s="253">
        <v>418050.96</v>
      </c>
      <c r="U64" s="253">
        <v>217407.24</v>
      </c>
      <c r="V64" s="253">
        <v>132947.94</v>
      </c>
      <c r="W64" s="74">
        <v>1945379.02</v>
      </c>
      <c r="X64" s="74">
        <v>202820</v>
      </c>
      <c r="Y64" s="74">
        <v>1063.69</v>
      </c>
      <c r="AA64" s="74">
        <v>496488.5</v>
      </c>
      <c r="AB64" s="74">
        <v>61000</v>
      </c>
      <c r="AC64" s="91">
        <v>1124038.5</v>
      </c>
      <c r="AF64" s="91">
        <v>622456.51</v>
      </c>
      <c r="AG64" s="91">
        <v>79781</v>
      </c>
      <c r="AJ64" s="91">
        <v>2604</v>
      </c>
      <c r="AK64" s="268">
        <f t="shared" si="1"/>
        <v>1208757.48</v>
      </c>
      <c r="AL64" s="269">
        <f t="shared" si="2"/>
        <v>81941.12000000001</v>
      </c>
      <c r="AM64" s="293">
        <f t="shared" si="3"/>
        <v>1126816.3599999999</v>
      </c>
      <c r="AN64" s="288">
        <f t="shared" si="4"/>
        <v>2706751.21</v>
      </c>
      <c r="AO64" s="296">
        <f t="shared" si="5"/>
        <v>1828880.01</v>
      </c>
      <c r="AP64" s="270">
        <f t="shared" si="6"/>
        <v>877871.2</v>
      </c>
    </row>
    <row r="65" spans="1:42" ht="15" thickBot="1" x14ac:dyDescent="0.25">
      <c r="A65" s="258" t="s">
        <v>31</v>
      </c>
      <c r="B65" s="258" t="s">
        <v>32</v>
      </c>
      <c r="C65" s="297">
        <v>5706</v>
      </c>
      <c r="D65" s="298" t="s">
        <v>866</v>
      </c>
      <c r="E65" s="253" t="s">
        <v>2653</v>
      </c>
      <c r="F65" s="90">
        <v>606809.01</v>
      </c>
      <c r="G65" s="90">
        <v>265525.45</v>
      </c>
      <c r="H65" s="90">
        <v>305693.67</v>
      </c>
      <c r="K65" s="253">
        <v>383006.07</v>
      </c>
      <c r="L65" s="253">
        <v>373337.57</v>
      </c>
      <c r="O65" s="233">
        <v>15880</v>
      </c>
      <c r="P65" s="233">
        <v>51927.1</v>
      </c>
      <c r="R65" s="233">
        <v>2818.14</v>
      </c>
      <c r="T65" s="253">
        <v>-1499661.35</v>
      </c>
      <c r="U65" s="253">
        <v>0.94</v>
      </c>
      <c r="V65" s="253">
        <v>2590732.39</v>
      </c>
      <c r="W65" s="74">
        <v>2112432.9500000002</v>
      </c>
      <c r="Y65" s="74">
        <v>1170.9100000000001</v>
      </c>
      <c r="AA65" s="74">
        <v>1500564</v>
      </c>
      <c r="AB65" s="74">
        <v>255210</v>
      </c>
      <c r="AC65" s="91">
        <v>2243884</v>
      </c>
      <c r="AF65" s="91">
        <v>712578.34</v>
      </c>
      <c r="AG65" s="91">
        <v>42473.97</v>
      </c>
      <c r="AK65" s="268">
        <f t="shared" si="1"/>
        <v>1178028.1299999999</v>
      </c>
      <c r="AL65" s="269">
        <f t="shared" si="2"/>
        <v>70625.240000000005</v>
      </c>
      <c r="AM65" s="293">
        <f t="shared" si="3"/>
        <v>1107402.8899999999</v>
      </c>
      <c r="AN65" s="288">
        <f t="shared" si="4"/>
        <v>3869377.8600000003</v>
      </c>
      <c r="AO65" s="296">
        <f t="shared" si="5"/>
        <v>2998936.31</v>
      </c>
      <c r="AP65" s="270">
        <f t="shared" si="6"/>
        <v>870441.55000000028</v>
      </c>
    </row>
    <row r="66" spans="1:42" s="293" customFormat="1" ht="15" thickBot="1" x14ac:dyDescent="0.25">
      <c r="A66" s="267" t="s">
        <v>31</v>
      </c>
      <c r="B66" s="267" t="s">
        <v>32</v>
      </c>
      <c r="C66" s="300">
        <v>1949</v>
      </c>
      <c r="D66" s="301" t="s">
        <v>867</v>
      </c>
      <c r="E66" s="253" t="s">
        <v>2654</v>
      </c>
      <c r="F66" s="90">
        <v>1011282.13</v>
      </c>
      <c r="G66" s="90">
        <v>353096.38</v>
      </c>
      <c r="H66" s="90">
        <v>41867.93</v>
      </c>
      <c r="I66" s="90"/>
      <c r="J66" s="253"/>
      <c r="K66" s="253">
        <v>1116667.8500000001</v>
      </c>
      <c r="L66" s="253">
        <v>378008.01</v>
      </c>
      <c r="M66" s="253"/>
      <c r="N66" s="253"/>
      <c r="O66" s="233">
        <v>6615</v>
      </c>
      <c r="P66" s="233">
        <v>39970.43</v>
      </c>
      <c r="Q66" s="233"/>
      <c r="R66" s="233">
        <v>1793.91</v>
      </c>
      <c r="S66" s="253"/>
      <c r="T66" s="253">
        <v>150061.75</v>
      </c>
      <c r="U66" s="253">
        <v>703960.82</v>
      </c>
      <c r="V66" s="253">
        <v>2642678.98</v>
      </c>
      <c r="W66" s="74">
        <v>1017723.87</v>
      </c>
      <c r="X66" s="74"/>
      <c r="Y66" s="74">
        <v>1693.56</v>
      </c>
      <c r="Z66" s="74"/>
      <c r="AA66" s="74">
        <v>867349</v>
      </c>
      <c r="AB66" s="74">
        <v>106400</v>
      </c>
      <c r="AC66" s="91">
        <v>1170449</v>
      </c>
      <c r="AD66" s="91"/>
      <c r="AE66" s="91"/>
      <c r="AF66" s="91">
        <v>437403.58</v>
      </c>
      <c r="AG66" s="91">
        <v>146921.31</v>
      </c>
      <c r="AH66" s="91"/>
      <c r="AI66" s="91"/>
      <c r="AJ66" s="91">
        <v>8321.89</v>
      </c>
      <c r="AK66" s="268">
        <f t="shared" si="1"/>
        <v>1406246.44</v>
      </c>
      <c r="AL66" s="269">
        <f t="shared" si="2"/>
        <v>48379.340000000004</v>
      </c>
      <c r="AM66" s="293">
        <f t="shared" si="3"/>
        <v>1357867.0999999999</v>
      </c>
      <c r="AN66" s="288">
        <f t="shared" si="4"/>
        <v>1993166.4300000002</v>
      </c>
      <c r="AO66" s="296">
        <f t="shared" si="5"/>
        <v>1763095.78</v>
      </c>
      <c r="AP66" s="270">
        <f t="shared" si="6"/>
        <v>230070.65000000014</v>
      </c>
    </row>
    <row r="67" spans="1:42" ht="15" thickBot="1" x14ac:dyDescent="0.25">
      <c r="A67" s="258" t="s">
        <v>31</v>
      </c>
      <c r="B67" s="258" t="s">
        <v>32</v>
      </c>
      <c r="C67" s="297">
        <v>3449</v>
      </c>
      <c r="D67" s="298" t="s">
        <v>868</v>
      </c>
      <c r="E67" s="253" t="s">
        <v>2657</v>
      </c>
      <c r="F67" s="90">
        <v>820852.94</v>
      </c>
      <c r="G67" s="90">
        <v>37013</v>
      </c>
      <c r="H67" s="90">
        <v>91566.49</v>
      </c>
      <c r="K67" s="253">
        <v>859087</v>
      </c>
      <c r="L67" s="253">
        <v>368475.24</v>
      </c>
      <c r="O67" s="233">
        <v>4000</v>
      </c>
      <c r="P67" s="233">
        <v>86989.58</v>
      </c>
      <c r="R67" s="233">
        <v>526</v>
      </c>
      <c r="U67" s="253">
        <v>290199.67999999999</v>
      </c>
      <c r="V67" s="253">
        <v>1770327</v>
      </c>
      <c r="W67" s="74">
        <v>1134675.3799999999</v>
      </c>
      <c r="Y67" s="74">
        <v>1393.21</v>
      </c>
      <c r="AA67" s="74">
        <v>704316.12</v>
      </c>
      <c r="AB67" s="74">
        <v>113500</v>
      </c>
      <c r="AC67" s="91">
        <v>1138716.1200000001</v>
      </c>
      <c r="AF67" s="91">
        <v>647712.24</v>
      </c>
      <c r="AG67" s="91">
        <v>88355.94</v>
      </c>
      <c r="AK67" s="268">
        <f t="shared" si="1"/>
        <v>949432.42999999993</v>
      </c>
      <c r="AL67" s="269">
        <f t="shared" si="2"/>
        <v>91515.58</v>
      </c>
      <c r="AM67" s="293">
        <f t="shared" si="3"/>
        <v>857916.85</v>
      </c>
      <c r="AN67" s="288">
        <f t="shared" si="4"/>
        <v>1953884.71</v>
      </c>
      <c r="AO67" s="296">
        <f t="shared" si="5"/>
        <v>1874784.3</v>
      </c>
      <c r="AP67" s="270">
        <f t="shared" si="6"/>
        <v>79100.409999999916</v>
      </c>
    </row>
    <row r="68" spans="1:42" ht="15" thickBot="1" x14ac:dyDescent="0.25">
      <c r="A68" s="258" t="s">
        <v>31</v>
      </c>
      <c r="B68" s="258" t="s">
        <v>32</v>
      </c>
      <c r="C68" s="297">
        <v>4604</v>
      </c>
      <c r="D68" s="298" t="s">
        <v>869</v>
      </c>
      <c r="E68" s="253" t="s">
        <v>2658</v>
      </c>
      <c r="F68" s="90">
        <v>766740.49</v>
      </c>
      <c r="G68" s="90">
        <v>40667.339999999997</v>
      </c>
      <c r="H68" s="90">
        <v>197212.41</v>
      </c>
      <c r="K68" s="253">
        <v>864757.01</v>
      </c>
      <c r="L68" s="253">
        <v>672778.6</v>
      </c>
      <c r="O68" s="233">
        <v>21577.13</v>
      </c>
      <c r="P68" s="233">
        <v>10330.02</v>
      </c>
      <c r="R68" s="233">
        <v>666.07</v>
      </c>
      <c r="V68" s="253">
        <v>3470807.24</v>
      </c>
      <c r="W68" s="74">
        <v>1365662.44</v>
      </c>
      <c r="Y68" s="74">
        <v>1190.56</v>
      </c>
      <c r="AA68" s="74">
        <v>290790</v>
      </c>
      <c r="AB68" s="74">
        <v>46200</v>
      </c>
      <c r="AC68" s="91">
        <v>677580</v>
      </c>
      <c r="AF68" s="91">
        <v>551238.54</v>
      </c>
      <c r="AG68" s="91">
        <v>49952.18</v>
      </c>
      <c r="AK68" s="268">
        <f t="shared" ref="AK68:AK131" si="7">SUM(F68:I68)</f>
        <v>1004620.24</v>
      </c>
      <c r="AL68" s="269">
        <f t="shared" si="2"/>
        <v>32573.22</v>
      </c>
      <c r="AM68" s="293">
        <f t="shared" si="3"/>
        <v>972047.02</v>
      </c>
      <c r="AN68" s="288">
        <f t="shared" si="4"/>
        <v>1703843</v>
      </c>
      <c r="AO68" s="296">
        <f t="shared" si="5"/>
        <v>1278770.72</v>
      </c>
      <c r="AP68" s="270">
        <f t="shared" si="6"/>
        <v>425072.28</v>
      </c>
    </row>
    <row r="69" spans="1:42" ht="15" thickBot="1" x14ac:dyDescent="0.25">
      <c r="A69" s="258" t="s">
        <v>31</v>
      </c>
      <c r="B69" s="258" t="s">
        <v>32</v>
      </c>
      <c r="C69" s="297">
        <v>2993</v>
      </c>
      <c r="D69" s="298" t="s">
        <v>870</v>
      </c>
      <c r="E69" s="253" t="s">
        <v>2659</v>
      </c>
      <c r="F69" s="90">
        <v>380269.16</v>
      </c>
      <c r="G69" s="90">
        <v>94149.09</v>
      </c>
      <c r="H69" s="90">
        <v>35194.15</v>
      </c>
      <c r="K69" s="253">
        <v>182481.6</v>
      </c>
      <c r="L69" s="253">
        <v>695689.42</v>
      </c>
      <c r="O69" s="233">
        <v>2994.44</v>
      </c>
      <c r="P69" s="233">
        <v>29002.560000000001</v>
      </c>
      <c r="R69" s="233">
        <v>2568.19</v>
      </c>
      <c r="U69" s="253">
        <v>-205425.58</v>
      </c>
      <c r="V69" s="253">
        <v>1201384.94</v>
      </c>
      <c r="W69" s="74">
        <v>770923.34</v>
      </c>
      <c r="X69" s="74">
        <v>258000</v>
      </c>
      <c r="Y69" s="74">
        <v>298.51</v>
      </c>
      <c r="AA69" s="74">
        <v>549165</v>
      </c>
      <c r="AB69" s="74">
        <v>31814</v>
      </c>
      <c r="AC69" s="91">
        <v>809174</v>
      </c>
      <c r="AF69" s="91">
        <v>373858.59</v>
      </c>
      <c r="AG69" s="91">
        <v>42324.39</v>
      </c>
      <c r="AK69" s="268">
        <f t="shared" si="7"/>
        <v>509612.4</v>
      </c>
      <c r="AL69" s="269">
        <f t="shared" ref="AL69:AL132" si="8">SUM(O69:R69)</f>
        <v>34565.19</v>
      </c>
      <c r="AM69" s="293">
        <f t="shared" ref="AM69:AM132" si="9">AK69-AL69</f>
        <v>475047.21</v>
      </c>
      <c r="AN69" s="288">
        <f t="shared" ref="AN69:AN132" si="10">SUM(W69:AB69)</f>
        <v>1610200.85</v>
      </c>
      <c r="AO69" s="296">
        <f t="shared" ref="AO69:AO132" si="11">SUM(AC69:AJ69)</f>
        <v>1225356.98</v>
      </c>
      <c r="AP69" s="270">
        <f t="shared" ref="AP69:AP132" si="12">AN69-AO69</f>
        <v>384843.87000000011</v>
      </c>
    </row>
    <row r="70" spans="1:42" ht="15" thickBot="1" x14ac:dyDescent="0.25">
      <c r="A70" s="258" t="s">
        <v>31</v>
      </c>
      <c r="B70" s="258" t="s">
        <v>32</v>
      </c>
      <c r="C70" s="297">
        <v>4393</v>
      </c>
      <c r="D70" s="298" t="s">
        <v>871</v>
      </c>
      <c r="E70" s="253" t="s">
        <v>2661</v>
      </c>
      <c r="F70" s="90">
        <v>496703.2</v>
      </c>
      <c r="G70" s="90">
        <v>25547.51</v>
      </c>
      <c r="H70" s="90">
        <v>67799.539999999994</v>
      </c>
      <c r="K70" s="253">
        <v>359244.68</v>
      </c>
      <c r="L70" s="253">
        <v>300319.17</v>
      </c>
      <c r="O70" s="233">
        <v>230</v>
      </c>
      <c r="P70" s="233">
        <v>71880</v>
      </c>
      <c r="R70" s="233">
        <v>3857.05</v>
      </c>
      <c r="U70" s="253">
        <v>-1490846.97</v>
      </c>
      <c r="V70" s="253">
        <v>2538134.58</v>
      </c>
      <c r="W70" s="74">
        <v>989940.56</v>
      </c>
      <c r="Y70" s="74">
        <v>695.96</v>
      </c>
      <c r="AA70" s="74">
        <v>1376643</v>
      </c>
      <c r="AB70" s="74">
        <v>117500</v>
      </c>
      <c r="AC70" s="91">
        <v>1745212</v>
      </c>
      <c r="AF70" s="91">
        <v>582921.15</v>
      </c>
      <c r="AG70" s="91">
        <v>16505.93</v>
      </c>
      <c r="AJ70" s="91">
        <v>1302</v>
      </c>
      <c r="AK70" s="268">
        <f t="shared" si="7"/>
        <v>590050.25</v>
      </c>
      <c r="AL70" s="269">
        <f t="shared" si="8"/>
        <v>75967.05</v>
      </c>
      <c r="AM70" s="293">
        <f t="shared" si="9"/>
        <v>514083.2</v>
      </c>
      <c r="AN70" s="288">
        <f t="shared" si="10"/>
        <v>2484779.52</v>
      </c>
      <c r="AO70" s="296">
        <f t="shared" si="11"/>
        <v>2345941.08</v>
      </c>
      <c r="AP70" s="270">
        <f t="shared" si="12"/>
        <v>138838.43999999994</v>
      </c>
    </row>
    <row r="71" spans="1:42" ht="15" thickBot="1" x14ac:dyDescent="0.25">
      <c r="A71" s="258" t="s">
        <v>31</v>
      </c>
      <c r="B71" s="258" t="s">
        <v>32</v>
      </c>
      <c r="C71" s="297">
        <v>2760</v>
      </c>
      <c r="D71" s="298" t="s">
        <v>872</v>
      </c>
      <c r="E71" s="253" t="s">
        <v>2662</v>
      </c>
      <c r="F71" s="90">
        <v>777257.03</v>
      </c>
      <c r="G71" s="90">
        <v>2353</v>
      </c>
      <c r="H71" s="90">
        <v>39886.46</v>
      </c>
      <c r="K71" s="253">
        <v>290090.40999999997</v>
      </c>
      <c r="L71" s="253">
        <v>465525.56</v>
      </c>
      <c r="O71" s="233">
        <v>4500</v>
      </c>
      <c r="P71" s="233">
        <v>30850</v>
      </c>
      <c r="R71" s="233">
        <v>1825.8</v>
      </c>
      <c r="U71" s="253">
        <v>-684074.32</v>
      </c>
      <c r="V71" s="253">
        <v>1881601.57</v>
      </c>
      <c r="W71" s="74">
        <v>1280435.6200000001</v>
      </c>
      <c r="Y71" s="74">
        <v>798.97</v>
      </c>
      <c r="AA71" s="74">
        <v>851126</v>
      </c>
      <c r="AB71" s="74">
        <v>438200</v>
      </c>
      <c r="AC71" s="91">
        <v>1309896</v>
      </c>
      <c r="AF71" s="91">
        <v>473076.52</v>
      </c>
      <c r="AG71" s="91">
        <v>138363.66</v>
      </c>
      <c r="AK71" s="268">
        <f t="shared" si="7"/>
        <v>819496.49</v>
      </c>
      <c r="AL71" s="269">
        <f t="shared" si="8"/>
        <v>37175.800000000003</v>
      </c>
      <c r="AM71" s="293">
        <f t="shared" si="9"/>
        <v>782320.69</v>
      </c>
      <c r="AN71" s="288">
        <f t="shared" si="10"/>
        <v>2570560.59</v>
      </c>
      <c r="AO71" s="296">
        <f t="shared" si="11"/>
        <v>1921336.18</v>
      </c>
      <c r="AP71" s="270">
        <f t="shared" si="12"/>
        <v>649224.40999999992</v>
      </c>
    </row>
    <row r="72" spans="1:42" ht="15" thickBot="1" x14ac:dyDescent="0.25">
      <c r="A72" s="258" t="s">
        <v>31</v>
      </c>
      <c r="B72" s="258" t="s">
        <v>32</v>
      </c>
      <c r="C72" s="297">
        <v>4335</v>
      </c>
      <c r="D72" s="298" t="s">
        <v>873</v>
      </c>
      <c r="E72" s="253" t="s">
        <v>2663</v>
      </c>
      <c r="F72" s="90">
        <v>574227.73</v>
      </c>
      <c r="G72" s="90">
        <v>44485.25</v>
      </c>
      <c r="H72" s="90">
        <v>31990.75</v>
      </c>
      <c r="K72" s="253">
        <v>510205.72</v>
      </c>
      <c r="L72" s="253">
        <v>256903.57</v>
      </c>
      <c r="O72" s="233">
        <v>9520</v>
      </c>
      <c r="P72" s="233">
        <v>25492.42</v>
      </c>
      <c r="R72" s="233">
        <v>1288.02</v>
      </c>
      <c r="T72" s="253">
        <v>-1595274.18</v>
      </c>
      <c r="V72" s="253">
        <v>2618687.59</v>
      </c>
      <c r="W72" s="74">
        <v>1265315.3600000001</v>
      </c>
      <c r="Y72" s="74">
        <v>842.08</v>
      </c>
      <c r="AA72" s="74">
        <v>248797.5</v>
      </c>
      <c r="AC72" s="91">
        <v>647307.5</v>
      </c>
      <c r="AF72" s="91">
        <v>379067.47</v>
      </c>
      <c r="AG72" s="91">
        <v>100817.8</v>
      </c>
      <c r="AJ72" s="91">
        <v>5168</v>
      </c>
      <c r="AK72" s="268">
        <f t="shared" si="7"/>
        <v>650703.73</v>
      </c>
      <c r="AL72" s="269">
        <f t="shared" si="8"/>
        <v>36300.439999999995</v>
      </c>
      <c r="AM72" s="293">
        <f t="shared" si="9"/>
        <v>614403.29</v>
      </c>
      <c r="AN72" s="288">
        <f t="shared" si="10"/>
        <v>1514954.9400000002</v>
      </c>
      <c r="AO72" s="296">
        <f t="shared" si="11"/>
        <v>1132360.77</v>
      </c>
      <c r="AP72" s="270">
        <f t="shared" si="12"/>
        <v>382594.17000000016</v>
      </c>
    </row>
    <row r="73" spans="1:42" ht="15" thickBot="1" x14ac:dyDescent="0.25">
      <c r="A73" s="258" t="s">
        <v>31</v>
      </c>
      <c r="B73" s="258" t="s">
        <v>32</v>
      </c>
      <c r="C73" s="297">
        <v>2477</v>
      </c>
      <c r="D73" s="298" t="s">
        <v>874</v>
      </c>
      <c r="E73" s="253" t="s">
        <v>2664</v>
      </c>
      <c r="F73" s="90">
        <v>426886.63</v>
      </c>
      <c r="G73" s="90">
        <v>113053.67</v>
      </c>
      <c r="H73" s="90">
        <v>40246.589999999997</v>
      </c>
      <c r="K73" s="253">
        <v>29172.720000000001</v>
      </c>
      <c r="L73" s="253">
        <v>188446.49</v>
      </c>
      <c r="O73" s="233">
        <v>3000</v>
      </c>
      <c r="P73" s="233">
        <v>33535.79</v>
      </c>
      <c r="R73" s="233">
        <v>1253.9100000000001</v>
      </c>
      <c r="U73" s="253">
        <v>48036.44</v>
      </c>
      <c r="V73" s="253">
        <v>2255161.35</v>
      </c>
      <c r="W73" s="74">
        <v>896078.77</v>
      </c>
      <c r="X73" s="74">
        <v>77000</v>
      </c>
      <c r="Y73" s="74">
        <v>467.03</v>
      </c>
      <c r="AA73" s="74">
        <v>636442</v>
      </c>
      <c r="AB73" s="74">
        <v>153000</v>
      </c>
      <c r="AC73" s="91">
        <v>783242</v>
      </c>
      <c r="AF73" s="91">
        <v>465763.96</v>
      </c>
      <c r="AG73" s="91">
        <v>33349.68</v>
      </c>
      <c r="AJ73" s="91">
        <v>868.01</v>
      </c>
      <c r="AK73" s="268">
        <f t="shared" si="7"/>
        <v>580186.89</v>
      </c>
      <c r="AL73" s="269">
        <f t="shared" si="8"/>
        <v>37789.700000000004</v>
      </c>
      <c r="AM73" s="293">
        <f t="shared" si="9"/>
        <v>542397.19000000006</v>
      </c>
      <c r="AN73" s="288">
        <f t="shared" si="10"/>
        <v>1762987.8</v>
      </c>
      <c r="AO73" s="296">
        <f t="shared" si="11"/>
        <v>1283223.6499999999</v>
      </c>
      <c r="AP73" s="270">
        <f t="shared" si="12"/>
        <v>479764.15000000014</v>
      </c>
    </row>
    <row r="74" spans="1:42" ht="15" thickBot="1" x14ac:dyDescent="0.25">
      <c r="A74" s="258" t="s">
        <v>31</v>
      </c>
      <c r="B74" s="258" t="s">
        <v>32</v>
      </c>
      <c r="C74" s="297">
        <v>5216</v>
      </c>
      <c r="D74" s="298" t="s">
        <v>875</v>
      </c>
      <c r="E74" s="253" t="s">
        <v>2665</v>
      </c>
      <c r="F74" s="90">
        <v>1249592.5900000001</v>
      </c>
      <c r="G74" s="90">
        <v>363729.98</v>
      </c>
      <c r="H74" s="90">
        <v>38015.58</v>
      </c>
      <c r="K74" s="253">
        <v>667060.75</v>
      </c>
      <c r="L74" s="253">
        <v>174544.34</v>
      </c>
      <c r="O74" s="233">
        <v>4900</v>
      </c>
      <c r="P74" s="233">
        <v>55710.76</v>
      </c>
      <c r="R74" s="233">
        <v>1537.34</v>
      </c>
      <c r="U74" s="253">
        <v>-951819.8</v>
      </c>
      <c r="V74" s="253">
        <v>2065017.96</v>
      </c>
      <c r="W74" s="74">
        <v>1812771.25</v>
      </c>
      <c r="X74" s="74">
        <v>452475</v>
      </c>
      <c r="Y74" s="74">
        <v>1331.32</v>
      </c>
      <c r="AA74" s="74">
        <v>620225.19999999995</v>
      </c>
      <c r="AB74" s="74">
        <v>272271.8</v>
      </c>
      <c r="AC74" s="91">
        <v>1101632</v>
      </c>
      <c r="AF74" s="91">
        <v>581204.74</v>
      </c>
      <c r="AG74" s="91">
        <v>57880.85</v>
      </c>
      <c r="AJ74" s="91">
        <v>434.01</v>
      </c>
      <c r="AK74" s="268">
        <f t="shared" si="7"/>
        <v>1651338.1500000001</v>
      </c>
      <c r="AL74" s="269">
        <f t="shared" si="8"/>
        <v>62148.1</v>
      </c>
      <c r="AM74" s="293">
        <f t="shared" si="9"/>
        <v>1589190.05</v>
      </c>
      <c r="AN74" s="288">
        <f t="shared" si="10"/>
        <v>3159074.5699999994</v>
      </c>
      <c r="AO74" s="296">
        <f t="shared" si="11"/>
        <v>1741151.6</v>
      </c>
      <c r="AP74" s="270">
        <f t="shared" si="12"/>
        <v>1417922.9699999993</v>
      </c>
    </row>
    <row r="75" spans="1:42" s="268" customFormat="1" ht="15" thickBot="1" x14ac:dyDescent="0.25">
      <c r="A75" s="258" t="s">
        <v>31</v>
      </c>
      <c r="B75" s="258" t="s">
        <v>32</v>
      </c>
      <c r="C75" s="297">
        <v>5544</v>
      </c>
      <c r="D75" s="298" t="s">
        <v>876</v>
      </c>
      <c r="E75" s="253" t="s">
        <v>2666</v>
      </c>
      <c r="F75" s="90">
        <v>1172936.8500000001</v>
      </c>
      <c r="G75" s="90">
        <v>339547.89</v>
      </c>
      <c r="H75" s="90">
        <v>255531.89</v>
      </c>
      <c r="I75" s="90"/>
      <c r="J75" s="253"/>
      <c r="K75" s="253">
        <v>380455.25</v>
      </c>
      <c r="L75" s="253">
        <v>637185.30000000005</v>
      </c>
      <c r="M75" s="253"/>
      <c r="N75" s="253"/>
      <c r="O75" s="233">
        <v>6210</v>
      </c>
      <c r="P75" s="233">
        <v>58450</v>
      </c>
      <c r="Q75" s="233"/>
      <c r="R75" s="233">
        <v>2932</v>
      </c>
      <c r="S75" s="253"/>
      <c r="T75" s="253"/>
      <c r="U75" s="253">
        <v>-247403.15</v>
      </c>
      <c r="V75" s="253">
        <v>2127187.88</v>
      </c>
      <c r="W75" s="74">
        <v>2208491.48</v>
      </c>
      <c r="X75" s="74">
        <v>61900</v>
      </c>
      <c r="Y75" s="74">
        <v>2155.08</v>
      </c>
      <c r="Z75" s="74"/>
      <c r="AA75" s="74">
        <v>139304</v>
      </c>
      <c r="AB75" s="74">
        <v>133200</v>
      </c>
      <c r="AC75" s="91">
        <v>802934</v>
      </c>
      <c r="AD75" s="91"/>
      <c r="AE75" s="91"/>
      <c r="AF75" s="91">
        <v>592537.69999999995</v>
      </c>
      <c r="AG75" s="91">
        <v>162786.41</v>
      </c>
      <c r="AH75" s="91"/>
      <c r="AI75" s="91"/>
      <c r="AJ75" s="91"/>
      <c r="AK75" s="268">
        <f t="shared" si="7"/>
        <v>1768016.6300000004</v>
      </c>
      <c r="AL75" s="269">
        <f t="shared" si="8"/>
        <v>67592</v>
      </c>
      <c r="AM75" s="293">
        <f t="shared" si="9"/>
        <v>1700424.6300000004</v>
      </c>
      <c r="AN75" s="288">
        <f t="shared" si="10"/>
        <v>2545050.56</v>
      </c>
      <c r="AO75" s="296">
        <f t="shared" si="11"/>
        <v>1558258.1099999999</v>
      </c>
      <c r="AP75" s="270">
        <f t="shared" si="12"/>
        <v>986792.45000000019</v>
      </c>
    </row>
    <row r="76" spans="1:42" ht="15" thickBot="1" x14ac:dyDescent="0.25">
      <c r="A76" s="258" t="s">
        <v>31</v>
      </c>
      <c r="B76" s="258" t="s">
        <v>32</v>
      </c>
      <c r="C76" s="297">
        <v>2866</v>
      </c>
      <c r="D76" s="298" t="s">
        <v>877</v>
      </c>
      <c r="E76" s="253" t="s">
        <v>2800</v>
      </c>
      <c r="F76" s="90">
        <v>1711946.03</v>
      </c>
      <c r="G76" s="90">
        <v>127943.35</v>
      </c>
      <c r="H76" s="90">
        <v>89636.26</v>
      </c>
      <c r="K76" s="253">
        <v>836489.32</v>
      </c>
      <c r="L76" s="253">
        <v>761872.12</v>
      </c>
      <c r="O76" s="233">
        <v>3999</v>
      </c>
      <c r="P76" s="233">
        <v>45177.15</v>
      </c>
      <c r="R76" s="233">
        <v>0</v>
      </c>
      <c r="U76" s="253">
        <v>328085.96999999997</v>
      </c>
      <c r="V76" s="253">
        <v>3692657.78</v>
      </c>
      <c r="W76" s="74">
        <v>1487144.42</v>
      </c>
      <c r="X76" s="74">
        <v>383630</v>
      </c>
      <c r="Y76" s="74">
        <v>1831.43</v>
      </c>
      <c r="AA76" s="74">
        <v>987619.5</v>
      </c>
      <c r="AB76" s="74">
        <v>99500</v>
      </c>
      <c r="AC76" s="91">
        <v>1365199.5</v>
      </c>
      <c r="AF76" s="91">
        <v>487382.67</v>
      </c>
      <c r="AG76" s="91">
        <v>198115.15</v>
      </c>
      <c r="AJ76" s="91">
        <v>1302</v>
      </c>
      <c r="AK76" s="268">
        <f t="shared" si="7"/>
        <v>1929525.6400000001</v>
      </c>
      <c r="AL76" s="269">
        <f t="shared" si="8"/>
        <v>49176.15</v>
      </c>
      <c r="AM76" s="293">
        <f t="shared" si="9"/>
        <v>1880349.4900000002</v>
      </c>
      <c r="AN76" s="288">
        <f t="shared" si="10"/>
        <v>2959725.3499999996</v>
      </c>
      <c r="AO76" s="296">
        <f t="shared" si="11"/>
        <v>2051999.3199999998</v>
      </c>
      <c r="AP76" s="270">
        <f t="shared" si="12"/>
        <v>907726.0299999998</v>
      </c>
    </row>
    <row r="77" spans="1:42" ht="15" thickBot="1" x14ac:dyDescent="0.25">
      <c r="A77" s="258" t="s">
        <v>33</v>
      </c>
      <c r="B77" s="258" t="s">
        <v>34</v>
      </c>
      <c r="C77" s="297">
        <v>3680</v>
      </c>
      <c r="D77" s="298" t="s">
        <v>878</v>
      </c>
      <c r="E77" s="253" t="s">
        <v>2667</v>
      </c>
      <c r="F77" s="90">
        <v>86460.82</v>
      </c>
      <c r="G77" s="90">
        <v>48460.5</v>
      </c>
      <c r="H77" s="90">
        <v>147597.16</v>
      </c>
      <c r="K77" s="253">
        <v>2649004.12</v>
      </c>
      <c r="L77" s="253">
        <v>71209.62</v>
      </c>
      <c r="O77" s="233">
        <v>18188</v>
      </c>
      <c r="P77" s="233">
        <v>23239.119999999999</v>
      </c>
      <c r="Q77" s="233">
        <v>18000</v>
      </c>
      <c r="U77" s="253">
        <v>-62690.95</v>
      </c>
      <c r="V77" s="253">
        <v>2241713.0099999998</v>
      </c>
      <c r="W77" s="74">
        <v>801843.01</v>
      </c>
      <c r="AA77" s="74">
        <v>566940</v>
      </c>
      <c r="AB77" s="74">
        <v>19100</v>
      </c>
      <c r="AC77" s="91">
        <v>955500</v>
      </c>
      <c r="AF77" s="91">
        <v>250301.53</v>
      </c>
      <c r="AG77" s="91">
        <v>166751.26999999999</v>
      </c>
      <c r="AK77" s="268">
        <f t="shared" si="7"/>
        <v>282518.48</v>
      </c>
      <c r="AL77" s="269">
        <f t="shared" si="8"/>
        <v>59427.119999999995</v>
      </c>
      <c r="AM77" s="293">
        <f t="shared" si="9"/>
        <v>223091.36</v>
      </c>
      <c r="AN77" s="288">
        <f t="shared" si="10"/>
        <v>1387883.01</v>
      </c>
      <c r="AO77" s="296">
        <f t="shared" si="11"/>
        <v>1372552.8</v>
      </c>
      <c r="AP77" s="270">
        <f t="shared" si="12"/>
        <v>15330.209999999963</v>
      </c>
    </row>
    <row r="78" spans="1:42" ht="15" thickBot="1" x14ac:dyDescent="0.25">
      <c r="A78" s="258" t="s">
        <v>33</v>
      </c>
      <c r="B78" s="258" t="s">
        <v>34</v>
      </c>
      <c r="C78" s="297">
        <v>5005</v>
      </c>
      <c r="D78" s="298" t="s">
        <v>879</v>
      </c>
      <c r="E78" s="253" t="s">
        <v>2668</v>
      </c>
      <c r="F78" s="90">
        <v>411782.86</v>
      </c>
      <c r="G78" s="90">
        <v>71042</v>
      </c>
      <c r="H78" s="90">
        <v>54301.94</v>
      </c>
      <c r="K78" s="253">
        <v>703042.16</v>
      </c>
      <c r="L78" s="253">
        <v>376626.22</v>
      </c>
      <c r="O78" s="233">
        <v>0</v>
      </c>
      <c r="P78" s="233">
        <v>87444</v>
      </c>
      <c r="Q78" s="233">
        <v>21200</v>
      </c>
      <c r="R78" s="233">
        <v>31540.58</v>
      </c>
      <c r="U78" s="253">
        <v>-432777.03</v>
      </c>
      <c r="V78" s="253">
        <v>1881918.88</v>
      </c>
      <c r="W78" s="74">
        <v>1443731.09</v>
      </c>
      <c r="AA78" s="74">
        <v>864625</v>
      </c>
      <c r="AB78" s="74">
        <v>15000</v>
      </c>
      <c r="AC78" s="91">
        <v>1322487.5</v>
      </c>
      <c r="AF78" s="91">
        <v>644190.74</v>
      </c>
      <c r="AG78" s="91">
        <v>186925.6</v>
      </c>
      <c r="AJ78" s="91">
        <v>104340</v>
      </c>
      <c r="AK78" s="268">
        <f t="shared" si="7"/>
        <v>537126.80000000005</v>
      </c>
      <c r="AL78" s="269">
        <f t="shared" si="8"/>
        <v>140184.58000000002</v>
      </c>
      <c r="AM78" s="293">
        <f t="shared" si="9"/>
        <v>396942.22000000003</v>
      </c>
      <c r="AN78" s="288">
        <f t="shared" si="10"/>
        <v>2323356.09</v>
      </c>
      <c r="AO78" s="296">
        <f t="shared" si="11"/>
        <v>2257943.84</v>
      </c>
      <c r="AP78" s="270">
        <f t="shared" si="12"/>
        <v>65412.25</v>
      </c>
    </row>
    <row r="79" spans="1:42" ht="15" thickBot="1" x14ac:dyDescent="0.25">
      <c r="A79" s="258" t="s">
        <v>33</v>
      </c>
      <c r="B79" s="258" t="s">
        <v>34</v>
      </c>
      <c r="C79" s="297">
        <v>3048</v>
      </c>
      <c r="D79" s="298" t="s">
        <v>880</v>
      </c>
      <c r="E79" s="253" t="s">
        <v>2669</v>
      </c>
      <c r="F79" s="90">
        <v>436435.46</v>
      </c>
      <c r="G79" s="90">
        <v>23404</v>
      </c>
      <c r="H79" s="90">
        <v>121412.99</v>
      </c>
      <c r="K79" s="253">
        <v>684159.96</v>
      </c>
      <c r="L79" s="253">
        <v>1148345.97</v>
      </c>
      <c r="O79" s="233">
        <v>4360</v>
      </c>
      <c r="P79" s="233">
        <v>86100</v>
      </c>
      <c r="Q79" s="233">
        <v>51300</v>
      </c>
      <c r="S79" s="253">
        <v>5000</v>
      </c>
      <c r="U79" s="253">
        <v>13950</v>
      </c>
      <c r="V79" s="253">
        <v>1941230.36</v>
      </c>
      <c r="W79" s="74">
        <v>1074630.44</v>
      </c>
      <c r="X79" s="74">
        <v>105815</v>
      </c>
      <c r="Y79" s="74">
        <v>438.4</v>
      </c>
      <c r="AA79" s="74">
        <v>781770</v>
      </c>
      <c r="AB79" s="74">
        <v>125000</v>
      </c>
      <c r="AC79" s="91">
        <v>1273120</v>
      </c>
      <c r="AD79" s="91">
        <v>480</v>
      </c>
      <c r="AF79" s="91">
        <v>346295.51</v>
      </c>
      <c r="AG79" s="91">
        <v>109803.46</v>
      </c>
      <c r="AJ79" s="91">
        <v>50825</v>
      </c>
      <c r="AK79" s="268">
        <f t="shared" si="7"/>
        <v>581252.45000000007</v>
      </c>
      <c r="AL79" s="269">
        <f t="shared" si="8"/>
        <v>141760</v>
      </c>
      <c r="AM79" s="293">
        <f t="shared" si="9"/>
        <v>439492.45000000007</v>
      </c>
      <c r="AN79" s="288">
        <f t="shared" si="10"/>
        <v>2087653.8399999999</v>
      </c>
      <c r="AO79" s="296">
        <f t="shared" si="11"/>
        <v>1780523.97</v>
      </c>
      <c r="AP79" s="270">
        <f t="shared" si="12"/>
        <v>307129.86999999988</v>
      </c>
    </row>
    <row r="80" spans="1:42" ht="15" thickBot="1" x14ac:dyDescent="0.25">
      <c r="A80" s="258" t="s">
        <v>33</v>
      </c>
      <c r="B80" s="258" t="s">
        <v>34</v>
      </c>
      <c r="C80" s="297">
        <v>6117</v>
      </c>
      <c r="D80" s="298" t="s">
        <v>881</v>
      </c>
      <c r="E80" s="253" t="s">
        <v>2670</v>
      </c>
      <c r="F80" s="90">
        <v>938254.64</v>
      </c>
      <c r="G80" s="90">
        <v>22054.5</v>
      </c>
      <c r="H80" s="90">
        <v>104725.19</v>
      </c>
      <c r="K80" s="253">
        <v>319789.76</v>
      </c>
      <c r="L80" s="253">
        <v>21382.17</v>
      </c>
      <c r="O80" s="233">
        <v>8677.7900000000009</v>
      </c>
      <c r="P80" s="233">
        <v>42164.93</v>
      </c>
      <c r="S80" s="253">
        <v>5000</v>
      </c>
      <c r="V80" s="253">
        <v>1940061.77</v>
      </c>
      <c r="W80" s="74">
        <v>1808366.03</v>
      </c>
      <c r="X80" s="74">
        <v>90550</v>
      </c>
      <c r="Y80" s="74">
        <v>929.49</v>
      </c>
      <c r="AA80" s="74">
        <v>1191456</v>
      </c>
      <c r="AB80" s="74">
        <v>20900</v>
      </c>
      <c r="AC80" s="91">
        <v>1689743</v>
      </c>
      <c r="AF80" s="91">
        <v>486290.89</v>
      </c>
      <c r="AG80" s="91">
        <v>98588.51</v>
      </c>
      <c r="AK80" s="268">
        <f t="shared" si="7"/>
        <v>1065034.33</v>
      </c>
      <c r="AL80" s="269">
        <f t="shared" si="8"/>
        <v>50842.720000000001</v>
      </c>
      <c r="AM80" s="293">
        <f t="shared" si="9"/>
        <v>1014191.6100000001</v>
      </c>
      <c r="AN80" s="288">
        <f t="shared" si="10"/>
        <v>3112201.52</v>
      </c>
      <c r="AO80" s="296">
        <f t="shared" si="11"/>
        <v>2274622.4</v>
      </c>
      <c r="AP80" s="270">
        <f t="shared" si="12"/>
        <v>837579.12000000011</v>
      </c>
    </row>
    <row r="81" spans="1:42" ht="15" thickBot="1" x14ac:dyDescent="0.25">
      <c r="A81" s="258" t="s">
        <v>33</v>
      </c>
      <c r="B81" s="258" t="s">
        <v>34</v>
      </c>
      <c r="C81" s="297">
        <v>3261</v>
      </c>
      <c r="D81" s="298" t="s">
        <v>882</v>
      </c>
      <c r="E81" s="253" t="s">
        <v>2671</v>
      </c>
      <c r="F81" s="90">
        <v>793106.38</v>
      </c>
      <c r="G81" s="90">
        <v>24048.38</v>
      </c>
      <c r="H81" s="90">
        <v>34495.53</v>
      </c>
      <c r="K81" s="253">
        <v>251002</v>
      </c>
      <c r="L81" s="253">
        <v>330020.14</v>
      </c>
      <c r="O81" s="233">
        <v>0</v>
      </c>
      <c r="P81" s="233">
        <v>82529.7</v>
      </c>
      <c r="R81" s="233">
        <v>975.6</v>
      </c>
      <c r="U81" s="253">
        <v>761687.4</v>
      </c>
      <c r="V81" s="253">
        <v>2076384.94</v>
      </c>
      <c r="W81" s="74">
        <v>1599287.19</v>
      </c>
      <c r="X81" s="74">
        <v>185000</v>
      </c>
      <c r="Y81" s="74">
        <v>491.63</v>
      </c>
      <c r="AA81" s="74">
        <v>657772.5</v>
      </c>
      <c r="AC81" s="91">
        <v>974522.5</v>
      </c>
      <c r="AF81" s="91">
        <v>460468.36</v>
      </c>
      <c r="AG81" s="91">
        <v>102128.31</v>
      </c>
      <c r="AH81" s="91">
        <v>7184</v>
      </c>
      <c r="AK81" s="268">
        <f t="shared" si="7"/>
        <v>851650.29</v>
      </c>
      <c r="AL81" s="269">
        <f t="shared" si="8"/>
        <v>83505.3</v>
      </c>
      <c r="AM81" s="293">
        <f t="shared" si="9"/>
        <v>768144.99</v>
      </c>
      <c r="AN81" s="288">
        <f t="shared" si="10"/>
        <v>2442551.3199999998</v>
      </c>
      <c r="AO81" s="296">
        <f t="shared" si="11"/>
        <v>1544303.17</v>
      </c>
      <c r="AP81" s="270">
        <f t="shared" si="12"/>
        <v>898248.14999999991</v>
      </c>
    </row>
    <row r="82" spans="1:42" ht="15" thickBot="1" x14ac:dyDescent="0.25">
      <c r="A82" s="258" t="s">
        <v>33</v>
      </c>
      <c r="B82" s="258" t="s">
        <v>34</v>
      </c>
      <c r="C82" s="297">
        <v>2381</v>
      </c>
      <c r="D82" s="298" t="s">
        <v>883</v>
      </c>
      <c r="E82" s="253" t="s">
        <v>2672</v>
      </c>
      <c r="F82" s="90">
        <v>432130.73</v>
      </c>
      <c r="G82" s="90">
        <v>0</v>
      </c>
      <c r="H82" s="90">
        <v>419453.73</v>
      </c>
      <c r="K82" s="253">
        <v>-33964.78</v>
      </c>
      <c r="L82" s="253">
        <v>218473.43</v>
      </c>
      <c r="O82" s="233">
        <v>160166.5</v>
      </c>
      <c r="P82" s="233">
        <v>97554.27</v>
      </c>
      <c r="Q82" s="233">
        <v>70000</v>
      </c>
      <c r="S82" s="253">
        <v>10000</v>
      </c>
      <c r="U82" s="253">
        <v>64000</v>
      </c>
      <c r="V82" s="253">
        <v>1879892.65</v>
      </c>
      <c r="W82" s="74">
        <v>1069247.67</v>
      </c>
      <c r="Y82" s="74">
        <v>786.74</v>
      </c>
      <c r="AA82" s="74">
        <v>492576</v>
      </c>
      <c r="AC82" s="91">
        <v>812196</v>
      </c>
      <c r="AD82" s="91">
        <v>1620</v>
      </c>
      <c r="AF82" s="91">
        <v>527718.23</v>
      </c>
      <c r="AG82" s="91">
        <v>143919.89000000001</v>
      </c>
      <c r="AK82" s="268">
        <f t="shared" si="7"/>
        <v>851584.46</v>
      </c>
      <c r="AL82" s="269">
        <f t="shared" si="8"/>
        <v>327720.77</v>
      </c>
      <c r="AM82" s="293">
        <f t="shared" si="9"/>
        <v>523863.68999999994</v>
      </c>
      <c r="AN82" s="288">
        <f t="shared" si="10"/>
        <v>1562610.41</v>
      </c>
      <c r="AO82" s="296">
        <f t="shared" si="11"/>
        <v>1485454.12</v>
      </c>
      <c r="AP82" s="270">
        <f t="shared" si="12"/>
        <v>77156.289999999804</v>
      </c>
    </row>
    <row r="83" spans="1:42" ht="15" thickBot="1" x14ac:dyDescent="0.25">
      <c r="A83" s="258" t="s">
        <v>33</v>
      </c>
      <c r="B83" s="258" t="s">
        <v>34</v>
      </c>
      <c r="C83" s="297">
        <v>2712</v>
      </c>
      <c r="D83" s="298" t="s">
        <v>884</v>
      </c>
      <c r="E83" s="253" t="s">
        <v>2673</v>
      </c>
      <c r="F83" s="90">
        <v>608163.51</v>
      </c>
      <c r="G83" s="90">
        <v>54604.3</v>
      </c>
      <c r="H83" s="90">
        <v>35791.06</v>
      </c>
      <c r="K83" s="253">
        <v>273343.90000000002</v>
      </c>
      <c r="L83" s="253">
        <v>227518.2</v>
      </c>
      <c r="O83" s="233">
        <v>2000</v>
      </c>
      <c r="P83" s="233">
        <v>34453.5</v>
      </c>
      <c r="Q83" s="233">
        <v>67120</v>
      </c>
      <c r="R83" s="233">
        <v>29.5</v>
      </c>
      <c r="U83" s="253">
        <v>112635.28</v>
      </c>
      <c r="V83" s="253">
        <v>1840507.51</v>
      </c>
      <c r="W83" s="74">
        <v>1010820.31</v>
      </c>
      <c r="Y83" s="74">
        <v>682.62</v>
      </c>
      <c r="AA83" s="74">
        <v>1240232</v>
      </c>
      <c r="AC83" s="91">
        <v>1541272</v>
      </c>
      <c r="AF83" s="91">
        <v>314139.82</v>
      </c>
      <c r="AG83" s="91">
        <v>59088.19</v>
      </c>
      <c r="AJ83" s="91">
        <v>44500</v>
      </c>
      <c r="AK83" s="268">
        <f t="shared" si="7"/>
        <v>698558.87000000011</v>
      </c>
      <c r="AL83" s="269">
        <f t="shared" si="8"/>
        <v>103603</v>
      </c>
      <c r="AM83" s="293">
        <f t="shared" si="9"/>
        <v>594955.87000000011</v>
      </c>
      <c r="AN83" s="288">
        <f t="shared" si="10"/>
        <v>2251734.9300000002</v>
      </c>
      <c r="AO83" s="296">
        <f t="shared" si="11"/>
        <v>1959000.01</v>
      </c>
      <c r="AP83" s="270">
        <f t="shared" si="12"/>
        <v>292734.92000000016</v>
      </c>
    </row>
    <row r="84" spans="1:42" ht="15" thickBot="1" x14ac:dyDescent="0.25">
      <c r="A84" s="258" t="s">
        <v>33</v>
      </c>
      <c r="B84" s="258" t="s">
        <v>34</v>
      </c>
      <c r="C84" s="297">
        <v>1686</v>
      </c>
      <c r="D84" s="298" t="s">
        <v>885</v>
      </c>
      <c r="E84" s="253" t="s">
        <v>2674</v>
      </c>
      <c r="F84" s="90">
        <v>381958.95</v>
      </c>
      <c r="G84" s="90">
        <v>20946</v>
      </c>
      <c r="H84" s="90">
        <v>88849.49</v>
      </c>
      <c r="K84" s="253">
        <v>705989.39</v>
      </c>
      <c r="L84" s="253">
        <v>77400.23</v>
      </c>
      <c r="O84" s="233">
        <v>48055</v>
      </c>
      <c r="P84" s="233">
        <v>30064.84</v>
      </c>
      <c r="Q84" s="233">
        <v>5000</v>
      </c>
      <c r="R84" s="233">
        <v>67686.92</v>
      </c>
      <c r="U84" s="253">
        <v>-28550.27</v>
      </c>
      <c r="V84" s="253">
        <v>2651073.88</v>
      </c>
      <c r="W84" s="74">
        <v>976249.13</v>
      </c>
      <c r="X84" s="74">
        <v>133300</v>
      </c>
      <c r="Y84" s="74">
        <v>271.74</v>
      </c>
      <c r="AA84" s="74">
        <v>495811</v>
      </c>
      <c r="AC84" s="91">
        <v>783491</v>
      </c>
      <c r="AF84" s="91">
        <v>271515.5</v>
      </c>
      <c r="AG84" s="91">
        <v>41578.75</v>
      </c>
      <c r="AK84" s="268">
        <f t="shared" si="7"/>
        <v>491754.44</v>
      </c>
      <c r="AL84" s="269">
        <f t="shared" si="8"/>
        <v>150806.76</v>
      </c>
      <c r="AM84" s="293">
        <f t="shared" si="9"/>
        <v>340947.68</v>
      </c>
      <c r="AN84" s="288">
        <f t="shared" si="10"/>
        <v>1605631.8699999999</v>
      </c>
      <c r="AO84" s="296">
        <f t="shared" si="11"/>
        <v>1096585.25</v>
      </c>
      <c r="AP84" s="270">
        <f t="shared" si="12"/>
        <v>509046.61999999988</v>
      </c>
    </row>
    <row r="85" spans="1:42" ht="15" thickBot="1" x14ac:dyDescent="0.25">
      <c r="A85" s="258" t="s">
        <v>33</v>
      </c>
      <c r="B85" s="258" t="s">
        <v>34</v>
      </c>
      <c r="C85" s="297">
        <v>2512</v>
      </c>
      <c r="D85" s="298" t="s">
        <v>886</v>
      </c>
      <c r="E85" s="253" t="s">
        <v>2785</v>
      </c>
      <c r="F85" s="90">
        <v>539570.18000000005</v>
      </c>
      <c r="G85" s="90">
        <v>26237</v>
      </c>
      <c r="H85" s="90">
        <v>17333.75</v>
      </c>
      <c r="K85" s="253">
        <v>407650.55</v>
      </c>
      <c r="L85" s="253">
        <v>172625.13</v>
      </c>
      <c r="O85" s="233">
        <v>4983.6000000000004</v>
      </c>
      <c r="P85" s="233">
        <v>30778.54</v>
      </c>
      <c r="Q85" s="233">
        <v>42500</v>
      </c>
      <c r="S85" s="253">
        <v>15000</v>
      </c>
      <c r="V85" s="253">
        <v>3200752.69</v>
      </c>
      <c r="W85" s="74">
        <v>1188790.1000000001</v>
      </c>
      <c r="X85" s="74">
        <v>91300</v>
      </c>
      <c r="Y85" s="74">
        <v>412.87</v>
      </c>
      <c r="AA85" s="74">
        <v>486256</v>
      </c>
      <c r="AC85" s="91">
        <v>835906</v>
      </c>
      <c r="AF85" s="91">
        <v>390271.44</v>
      </c>
      <c r="AG85" s="91">
        <v>169428.21</v>
      </c>
      <c r="AK85" s="268">
        <f t="shared" si="7"/>
        <v>583140.93000000005</v>
      </c>
      <c r="AL85" s="269">
        <f t="shared" si="8"/>
        <v>78262.14</v>
      </c>
      <c r="AM85" s="293">
        <f t="shared" si="9"/>
        <v>504878.79000000004</v>
      </c>
      <c r="AN85" s="288">
        <f t="shared" si="10"/>
        <v>1766758.9700000002</v>
      </c>
      <c r="AO85" s="296">
        <f t="shared" si="11"/>
        <v>1395605.65</v>
      </c>
      <c r="AP85" s="270">
        <f t="shared" si="12"/>
        <v>371153.3200000003</v>
      </c>
    </row>
    <row r="86" spans="1:42" ht="15" thickBot="1" x14ac:dyDescent="0.25">
      <c r="A86" s="258" t="s">
        <v>313</v>
      </c>
      <c r="B86" s="258" t="s">
        <v>44</v>
      </c>
      <c r="C86" s="297">
        <v>3664</v>
      </c>
      <c r="D86" s="298" t="s">
        <v>887</v>
      </c>
      <c r="E86" s="253" t="s">
        <v>2675</v>
      </c>
      <c r="F86" s="90">
        <v>831525.04</v>
      </c>
      <c r="G86" s="90">
        <v>21774.75</v>
      </c>
      <c r="H86" s="90">
        <v>64901.919999999998</v>
      </c>
      <c r="K86" s="253">
        <v>174803.48</v>
      </c>
      <c r="L86" s="253">
        <v>942000.74</v>
      </c>
      <c r="O86" s="233">
        <v>1440</v>
      </c>
      <c r="P86" s="233">
        <v>55383.25</v>
      </c>
      <c r="R86" s="233">
        <v>568.41</v>
      </c>
      <c r="S86" s="253">
        <v>234717</v>
      </c>
      <c r="U86" s="253">
        <v>-56603.58</v>
      </c>
      <c r="V86" s="253">
        <v>1975689.39</v>
      </c>
      <c r="W86" s="74">
        <v>928290.43</v>
      </c>
      <c r="X86" s="74">
        <v>143690</v>
      </c>
      <c r="Y86" s="74">
        <v>1749.21</v>
      </c>
      <c r="AA86" s="74">
        <v>858765</v>
      </c>
      <c r="AC86" s="91">
        <v>1362885</v>
      </c>
      <c r="AF86" s="91">
        <v>564016.72</v>
      </c>
      <c r="AG86" s="91">
        <v>253756.29</v>
      </c>
      <c r="AK86" s="268">
        <f t="shared" si="7"/>
        <v>918201.71000000008</v>
      </c>
      <c r="AL86" s="269">
        <f t="shared" si="8"/>
        <v>57391.66</v>
      </c>
      <c r="AM86" s="293">
        <f t="shared" si="9"/>
        <v>860810.05</v>
      </c>
      <c r="AN86" s="288">
        <f t="shared" si="10"/>
        <v>1932494.6400000001</v>
      </c>
      <c r="AO86" s="296">
        <f t="shared" si="11"/>
        <v>2180658.0099999998</v>
      </c>
      <c r="AP86" s="270">
        <f t="shared" si="12"/>
        <v>-248163.36999999965</v>
      </c>
    </row>
    <row r="87" spans="1:42" ht="15" thickBot="1" x14ac:dyDescent="0.25">
      <c r="A87" s="258" t="s">
        <v>313</v>
      </c>
      <c r="B87" s="258" t="s">
        <v>44</v>
      </c>
      <c r="C87" s="297">
        <v>7927</v>
      </c>
      <c r="D87" s="298" t="s">
        <v>888</v>
      </c>
      <c r="E87" s="253" t="s">
        <v>2676</v>
      </c>
      <c r="F87" s="90">
        <v>2131211.84</v>
      </c>
      <c r="G87" s="90">
        <v>39616.699999999997</v>
      </c>
      <c r="H87" s="90">
        <v>97444.86</v>
      </c>
      <c r="K87" s="253">
        <v>1696320.89</v>
      </c>
      <c r="L87" s="253">
        <v>754747.62</v>
      </c>
      <c r="O87" s="233">
        <v>1000</v>
      </c>
      <c r="P87" s="233">
        <v>80546.759999999995</v>
      </c>
      <c r="R87" s="233">
        <v>378693.74</v>
      </c>
      <c r="S87" s="253">
        <v>4230</v>
      </c>
      <c r="U87" s="253">
        <v>1290058.43</v>
      </c>
      <c r="V87" s="253">
        <v>3812204.74</v>
      </c>
      <c r="W87" s="74">
        <v>1646923.7</v>
      </c>
      <c r="X87" s="74">
        <v>120700</v>
      </c>
      <c r="Y87" s="74">
        <v>3434.75</v>
      </c>
      <c r="AA87" s="74">
        <v>737912.5</v>
      </c>
      <c r="AB87" s="74">
        <v>88000</v>
      </c>
      <c r="AC87" s="91">
        <v>1396642.5</v>
      </c>
      <c r="AF87" s="91">
        <v>876971.49</v>
      </c>
      <c r="AG87" s="91">
        <v>339404.84</v>
      </c>
      <c r="AK87" s="268">
        <f t="shared" si="7"/>
        <v>2268273.4</v>
      </c>
      <c r="AL87" s="269">
        <f t="shared" si="8"/>
        <v>460240.5</v>
      </c>
      <c r="AM87" s="293">
        <f t="shared" si="9"/>
        <v>1808032.9</v>
      </c>
      <c r="AN87" s="288">
        <f t="shared" si="10"/>
        <v>2596970.9500000002</v>
      </c>
      <c r="AO87" s="296">
        <f t="shared" si="11"/>
        <v>2613018.83</v>
      </c>
      <c r="AP87" s="270">
        <f t="shared" si="12"/>
        <v>-16047.879999999888</v>
      </c>
    </row>
    <row r="88" spans="1:42" ht="15" thickBot="1" x14ac:dyDescent="0.25">
      <c r="A88" s="258" t="s">
        <v>313</v>
      </c>
      <c r="B88" s="258" t="s">
        <v>44</v>
      </c>
      <c r="C88" s="297">
        <v>7609</v>
      </c>
      <c r="D88" s="298" t="s">
        <v>889</v>
      </c>
      <c r="E88" s="253" t="s">
        <v>2677</v>
      </c>
      <c r="F88" s="90">
        <v>1242018.55</v>
      </c>
      <c r="G88" s="90">
        <v>17537</v>
      </c>
      <c r="H88" s="90">
        <v>19572.7</v>
      </c>
      <c r="K88" s="253">
        <v>1699106.51</v>
      </c>
      <c r="L88" s="253">
        <v>653836.57999999996</v>
      </c>
      <c r="O88" s="233">
        <v>5597</v>
      </c>
      <c r="P88" s="233">
        <v>144121.63</v>
      </c>
      <c r="R88" s="233">
        <v>17049.97</v>
      </c>
      <c r="S88" s="253">
        <v>10940</v>
      </c>
      <c r="U88" s="253">
        <v>472685.76</v>
      </c>
      <c r="V88" s="253">
        <v>3564237.85</v>
      </c>
      <c r="W88" s="74">
        <v>1502601.3</v>
      </c>
      <c r="X88" s="74">
        <v>84172</v>
      </c>
      <c r="Y88" s="74">
        <v>2000.81</v>
      </c>
      <c r="AA88" s="74">
        <v>753893.8</v>
      </c>
      <c r="AB88" s="74">
        <v>19500</v>
      </c>
      <c r="AC88" s="91">
        <v>1520523.8</v>
      </c>
      <c r="AF88" s="91">
        <v>731870.22</v>
      </c>
      <c r="AG88" s="91">
        <v>202750.7</v>
      </c>
      <c r="AK88" s="268">
        <f t="shared" si="7"/>
        <v>1279128.25</v>
      </c>
      <c r="AL88" s="269">
        <f t="shared" si="8"/>
        <v>166768.6</v>
      </c>
      <c r="AM88" s="293">
        <f t="shared" si="9"/>
        <v>1112359.6499999999</v>
      </c>
      <c r="AN88" s="288">
        <f t="shared" si="10"/>
        <v>2362167.91</v>
      </c>
      <c r="AO88" s="296">
        <f t="shared" si="11"/>
        <v>2455144.7200000002</v>
      </c>
      <c r="AP88" s="270">
        <f t="shared" si="12"/>
        <v>-92976.810000000056</v>
      </c>
    </row>
    <row r="89" spans="1:42" ht="15" thickBot="1" x14ac:dyDescent="0.25">
      <c r="A89" s="258" t="s">
        <v>313</v>
      </c>
      <c r="B89" s="258" t="s">
        <v>44</v>
      </c>
      <c r="C89" s="297">
        <v>6471</v>
      </c>
      <c r="D89" s="298" t="s">
        <v>890</v>
      </c>
      <c r="E89" s="253" t="s">
        <v>2678</v>
      </c>
      <c r="F89" s="90">
        <v>1535235.13</v>
      </c>
      <c r="G89" s="90">
        <v>53307.45</v>
      </c>
      <c r="H89" s="90">
        <v>79682.58</v>
      </c>
      <c r="K89" s="253">
        <v>1017129.56</v>
      </c>
      <c r="L89" s="253">
        <v>426288.65</v>
      </c>
      <c r="O89" s="233">
        <v>2100</v>
      </c>
      <c r="P89" s="233">
        <v>67337.009999999995</v>
      </c>
      <c r="R89" s="233">
        <v>483.72</v>
      </c>
      <c r="S89" s="253">
        <v>352953.77</v>
      </c>
      <c r="U89" s="253">
        <v>354800.5</v>
      </c>
      <c r="V89" s="253">
        <v>2080906</v>
      </c>
      <c r="W89" s="74">
        <v>1162913.01</v>
      </c>
      <c r="X89" s="74">
        <v>113483.32</v>
      </c>
      <c r="Y89" s="74">
        <v>2118.1799999999998</v>
      </c>
      <c r="AA89" s="74">
        <v>1350778.1</v>
      </c>
      <c r="AB89" s="74">
        <v>39900</v>
      </c>
      <c r="AC89" s="91">
        <v>1821608.1</v>
      </c>
      <c r="AD89" s="91">
        <v>3500</v>
      </c>
      <c r="AF89" s="91">
        <v>620854.22</v>
      </c>
      <c r="AG89" s="91">
        <v>192852.64</v>
      </c>
      <c r="AK89" s="268">
        <f t="shared" si="7"/>
        <v>1668225.16</v>
      </c>
      <c r="AL89" s="269">
        <f t="shared" si="8"/>
        <v>69920.73</v>
      </c>
      <c r="AM89" s="293">
        <f t="shared" si="9"/>
        <v>1598304.43</v>
      </c>
      <c r="AN89" s="288">
        <f t="shared" si="10"/>
        <v>2669192.6100000003</v>
      </c>
      <c r="AO89" s="296">
        <f t="shared" si="11"/>
        <v>2638814.9600000004</v>
      </c>
      <c r="AP89" s="270">
        <f t="shared" si="12"/>
        <v>30377.649999999907</v>
      </c>
    </row>
    <row r="90" spans="1:42" ht="15" thickBot="1" x14ac:dyDescent="0.25">
      <c r="A90" s="258" t="s">
        <v>313</v>
      </c>
      <c r="B90" s="258" t="s">
        <v>44</v>
      </c>
      <c r="C90" s="297">
        <v>4146</v>
      </c>
      <c r="D90" s="298" t="s">
        <v>891</v>
      </c>
      <c r="E90" s="253" t="s">
        <v>2679</v>
      </c>
      <c r="F90" s="90">
        <v>845977.76</v>
      </c>
      <c r="G90" s="90">
        <v>15849.25</v>
      </c>
      <c r="H90" s="90">
        <v>160476.79</v>
      </c>
      <c r="K90" s="253">
        <v>1008572.63</v>
      </c>
      <c r="L90" s="253">
        <v>315990.37</v>
      </c>
      <c r="O90" s="233">
        <v>1590</v>
      </c>
      <c r="P90" s="233">
        <v>45496.92</v>
      </c>
      <c r="R90" s="233">
        <v>24.7</v>
      </c>
      <c r="S90" s="253">
        <v>1983</v>
      </c>
      <c r="U90" s="253">
        <v>-54645.36</v>
      </c>
      <c r="V90" s="253">
        <v>2304026.96</v>
      </c>
      <c r="W90" s="74">
        <v>1102883.3799999999</v>
      </c>
      <c r="Y90" s="74">
        <v>1454.69</v>
      </c>
      <c r="AA90" s="74">
        <v>278921.3</v>
      </c>
      <c r="AB90" s="74">
        <v>1528</v>
      </c>
      <c r="AC90" s="91">
        <v>687569.3</v>
      </c>
      <c r="AF90" s="91">
        <v>332206.44</v>
      </c>
      <c r="AG90" s="91">
        <v>152980.66</v>
      </c>
      <c r="AK90" s="268">
        <f t="shared" si="7"/>
        <v>1022303.8</v>
      </c>
      <c r="AL90" s="269">
        <f t="shared" si="8"/>
        <v>47111.619999999995</v>
      </c>
      <c r="AM90" s="293">
        <f t="shared" si="9"/>
        <v>975192.18</v>
      </c>
      <c r="AN90" s="288">
        <f t="shared" si="10"/>
        <v>1384787.3699999999</v>
      </c>
      <c r="AO90" s="296">
        <f t="shared" si="11"/>
        <v>1172756.3999999999</v>
      </c>
      <c r="AP90" s="270">
        <f t="shared" si="12"/>
        <v>212030.96999999997</v>
      </c>
    </row>
    <row r="91" spans="1:42" ht="15" thickBot="1" x14ac:dyDescent="0.25">
      <c r="A91" s="258" t="s">
        <v>313</v>
      </c>
      <c r="B91" s="258" t="s">
        <v>44</v>
      </c>
      <c r="C91" s="297">
        <v>8209</v>
      </c>
      <c r="D91" s="298" t="s">
        <v>892</v>
      </c>
      <c r="E91" s="253" t="s">
        <v>2680</v>
      </c>
      <c r="F91" s="90">
        <v>1295371.5900000001</v>
      </c>
      <c r="G91" s="90">
        <v>67921.25</v>
      </c>
      <c r="H91" s="90">
        <v>105340.75</v>
      </c>
      <c r="K91" s="253">
        <v>659887.21</v>
      </c>
      <c r="L91" s="253">
        <v>898704.01</v>
      </c>
      <c r="O91" s="233">
        <v>0</v>
      </c>
      <c r="P91" s="233">
        <v>72588.100000000006</v>
      </c>
      <c r="R91" s="233">
        <v>262827.46999999997</v>
      </c>
      <c r="S91" s="253">
        <v>4836</v>
      </c>
      <c r="U91" s="253">
        <v>338860.75</v>
      </c>
      <c r="V91" s="253">
        <v>2345661.54</v>
      </c>
      <c r="W91" s="74">
        <v>1738802.17</v>
      </c>
      <c r="X91" s="74">
        <v>56674</v>
      </c>
      <c r="Y91" s="74">
        <v>1934.29</v>
      </c>
      <c r="AA91" s="74">
        <v>957488</v>
      </c>
      <c r="AB91" s="74">
        <v>29386.5</v>
      </c>
      <c r="AC91" s="91">
        <v>1551084.5</v>
      </c>
      <c r="AD91" s="91">
        <v>1380</v>
      </c>
      <c r="AF91" s="91">
        <v>925542.44</v>
      </c>
      <c r="AG91" s="91">
        <v>205934.84</v>
      </c>
      <c r="AK91" s="268">
        <f t="shared" si="7"/>
        <v>1468633.59</v>
      </c>
      <c r="AL91" s="269">
        <f t="shared" si="8"/>
        <v>335415.56999999995</v>
      </c>
      <c r="AM91" s="293">
        <f t="shared" si="9"/>
        <v>1133218.02</v>
      </c>
      <c r="AN91" s="288">
        <f t="shared" si="10"/>
        <v>2784284.96</v>
      </c>
      <c r="AO91" s="296">
        <f t="shared" si="11"/>
        <v>2683941.7799999998</v>
      </c>
      <c r="AP91" s="270">
        <f t="shared" si="12"/>
        <v>100343.18000000017</v>
      </c>
    </row>
    <row r="92" spans="1:42" ht="15" thickBot="1" x14ac:dyDescent="0.25">
      <c r="A92" s="258" t="s">
        <v>313</v>
      </c>
      <c r="B92" s="258" t="s">
        <v>44</v>
      </c>
      <c r="C92" s="297">
        <v>4164</v>
      </c>
      <c r="D92" s="298" t="s">
        <v>893</v>
      </c>
      <c r="E92" s="253" t="s">
        <v>2681</v>
      </c>
      <c r="F92" s="90">
        <v>499144.06</v>
      </c>
      <c r="G92" s="90">
        <v>19881.5</v>
      </c>
      <c r="H92" s="90">
        <v>62346.81</v>
      </c>
      <c r="K92" s="253">
        <v>736930.92</v>
      </c>
      <c r="L92" s="253">
        <v>269968.78999999998</v>
      </c>
      <c r="O92" s="233">
        <v>4000</v>
      </c>
      <c r="P92" s="233">
        <v>51794.03</v>
      </c>
      <c r="R92" s="233">
        <v>140056.12</v>
      </c>
      <c r="S92" s="253">
        <v>4005</v>
      </c>
      <c r="U92" s="253">
        <v>67462.77</v>
      </c>
      <c r="V92" s="253">
        <v>4378498.51</v>
      </c>
      <c r="W92" s="74">
        <v>1086149.6100000001</v>
      </c>
      <c r="Y92" s="74">
        <v>971.99</v>
      </c>
      <c r="AA92" s="74">
        <v>1123344</v>
      </c>
      <c r="AB92" s="74">
        <v>3528.25</v>
      </c>
      <c r="AC92" s="91">
        <v>1575292.25</v>
      </c>
      <c r="AF92" s="91">
        <v>454651.31</v>
      </c>
      <c r="AG92" s="91">
        <v>190368.85</v>
      </c>
      <c r="AK92" s="268">
        <f t="shared" si="7"/>
        <v>581372.37</v>
      </c>
      <c r="AL92" s="269">
        <f t="shared" si="8"/>
        <v>195850.15</v>
      </c>
      <c r="AM92" s="293">
        <f t="shared" si="9"/>
        <v>385522.22</v>
      </c>
      <c r="AN92" s="288">
        <f t="shared" si="10"/>
        <v>2213993.85</v>
      </c>
      <c r="AO92" s="296">
        <f t="shared" si="11"/>
        <v>2220312.41</v>
      </c>
      <c r="AP92" s="270">
        <f t="shared" si="12"/>
        <v>-6318.5600000000559</v>
      </c>
    </row>
    <row r="93" spans="1:42" ht="15" thickBot="1" x14ac:dyDescent="0.25">
      <c r="A93" s="258" t="s">
        <v>313</v>
      </c>
      <c r="B93" s="258" t="s">
        <v>44</v>
      </c>
      <c r="C93" s="297">
        <v>5920</v>
      </c>
      <c r="D93" s="298" t="s">
        <v>894</v>
      </c>
      <c r="E93" s="253" t="s">
        <v>2682</v>
      </c>
      <c r="F93" s="90">
        <v>691247.36</v>
      </c>
      <c r="G93" s="90">
        <v>32001</v>
      </c>
      <c r="H93" s="90">
        <v>52987.79</v>
      </c>
      <c r="K93" s="253">
        <v>1065524.42</v>
      </c>
      <c r="L93" s="253">
        <v>437585.84</v>
      </c>
      <c r="O93" s="233">
        <v>10213</v>
      </c>
      <c r="P93" s="233">
        <v>71352.149999999994</v>
      </c>
      <c r="R93" s="233">
        <v>0</v>
      </c>
      <c r="S93" s="253">
        <v>2685</v>
      </c>
      <c r="U93" s="253">
        <v>-231007.89</v>
      </c>
      <c r="W93" s="74">
        <v>1121181.83</v>
      </c>
      <c r="X93" s="74">
        <v>36600</v>
      </c>
      <c r="Y93" s="74">
        <v>1126.73</v>
      </c>
      <c r="AA93" s="74">
        <v>1378004.4</v>
      </c>
      <c r="AB93" s="74">
        <v>29778</v>
      </c>
      <c r="AC93" s="91">
        <v>1933832.4</v>
      </c>
      <c r="AF93" s="91">
        <v>470735.05</v>
      </c>
      <c r="AG93" s="91">
        <v>193730.66</v>
      </c>
      <c r="AK93" s="268">
        <f t="shared" si="7"/>
        <v>776236.15</v>
      </c>
      <c r="AL93" s="269">
        <f t="shared" si="8"/>
        <v>81565.149999999994</v>
      </c>
      <c r="AM93" s="293">
        <f t="shared" si="9"/>
        <v>694671</v>
      </c>
      <c r="AN93" s="288">
        <f t="shared" si="10"/>
        <v>2566690.96</v>
      </c>
      <c r="AO93" s="296">
        <f t="shared" si="11"/>
        <v>2598298.11</v>
      </c>
      <c r="AP93" s="270">
        <f t="shared" si="12"/>
        <v>-31607.149999999907</v>
      </c>
    </row>
    <row r="94" spans="1:42" ht="15" thickBot="1" x14ac:dyDescent="0.25">
      <c r="A94" s="258" t="s">
        <v>313</v>
      </c>
      <c r="B94" s="258" t="s">
        <v>44</v>
      </c>
      <c r="C94" s="297">
        <v>4614</v>
      </c>
      <c r="D94" s="298" t="s">
        <v>895</v>
      </c>
      <c r="E94" s="253" t="s">
        <v>2683</v>
      </c>
      <c r="F94" s="90">
        <v>363118.75</v>
      </c>
      <c r="G94" s="90">
        <v>27006</v>
      </c>
      <c r="H94" s="90">
        <v>90446.76</v>
      </c>
      <c r="K94" s="253">
        <v>858602.91</v>
      </c>
      <c r="L94" s="253">
        <v>607200.89</v>
      </c>
      <c r="O94" s="233">
        <v>3000</v>
      </c>
      <c r="P94" s="233">
        <v>79294.509999999995</v>
      </c>
      <c r="R94" s="233">
        <v>32768.04</v>
      </c>
      <c r="S94" s="253">
        <v>105122</v>
      </c>
      <c r="U94" s="253">
        <v>89744.66</v>
      </c>
      <c r="V94" s="253">
        <v>2028099.35</v>
      </c>
      <c r="W94" s="74">
        <v>1144258.77</v>
      </c>
      <c r="Y94" s="74">
        <v>802.99</v>
      </c>
      <c r="AA94" s="74">
        <v>1125638.5</v>
      </c>
      <c r="AB94" s="74">
        <v>62062</v>
      </c>
      <c r="AC94" s="91">
        <v>1646860.5</v>
      </c>
      <c r="AF94" s="91">
        <v>470783.56</v>
      </c>
      <c r="AG94" s="91">
        <v>161807.42000000001</v>
      </c>
      <c r="AK94" s="268">
        <f t="shared" si="7"/>
        <v>480571.51</v>
      </c>
      <c r="AL94" s="269">
        <f t="shared" si="8"/>
        <v>115062.54999999999</v>
      </c>
      <c r="AM94" s="293">
        <f t="shared" si="9"/>
        <v>365508.96</v>
      </c>
      <c r="AN94" s="288">
        <f t="shared" si="10"/>
        <v>2332762.2599999998</v>
      </c>
      <c r="AO94" s="296">
        <f t="shared" si="11"/>
        <v>2279451.48</v>
      </c>
      <c r="AP94" s="270">
        <f t="shared" si="12"/>
        <v>53310.779999999795</v>
      </c>
    </row>
    <row r="95" spans="1:42" ht="15" thickBot="1" x14ac:dyDescent="0.25">
      <c r="A95" s="258" t="s">
        <v>313</v>
      </c>
      <c r="B95" s="258" t="s">
        <v>44</v>
      </c>
      <c r="C95" s="297">
        <v>6523</v>
      </c>
      <c r="D95" s="298" t="s">
        <v>896</v>
      </c>
      <c r="E95" s="253" t="s">
        <v>2684</v>
      </c>
      <c r="F95" s="90">
        <v>645985.93999999994</v>
      </c>
      <c r="G95" s="90">
        <v>20779.5</v>
      </c>
      <c r="H95" s="90">
        <v>84395.09</v>
      </c>
      <c r="K95" s="253">
        <v>1799397.3</v>
      </c>
      <c r="L95" s="253">
        <v>175042.73</v>
      </c>
      <c r="O95" s="233">
        <v>3130</v>
      </c>
      <c r="P95" s="233">
        <v>83750.37</v>
      </c>
      <c r="Q95" s="233">
        <v>79524</v>
      </c>
      <c r="R95" s="233">
        <v>20.56</v>
      </c>
      <c r="S95" s="253">
        <v>165647</v>
      </c>
      <c r="U95" s="253">
        <v>-486400.37</v>
      </c>
      <c r="V95" s="253">
        <v>4808766.24</v>
      </c>
      <c r="W95" s="74">
        <v>1634354.57</v>
      </c>
      <c r="X95" s="74">
        <v>101900</v>
      </c>
      <c r="Y95" s="74">
        <v>819.44</v>
      </c>
      <c r="AA95" s="74">
        <v>852202.5</v>
      </c>
      <c r="AB95" s="74">
        <v>9946</v>
      </c>
      <c r="AC95" s="91">
        <v>1473938.5</v>
      </c>
      <c r="AF95" s="91">
        <v>761490.72</v>
      </c>
      <c r="AG95" s="91">
        <v>282635.51</v>
      </c>
      <c r="AK95" s="268">
        <f t="shared" si="7"/>
        <v>751160.52999999991</v>
      </c>
      <c r="AL95" s="269">
        <f t="shared" si="8"/>
        <v>166424.93</v>
      </c>
      <c r="AM95" s="293">
        <f t="shared" si="9"/>
        <v>584735.59999999986</v>
      </c>
      <c r="AN95" s="288">
        <f t="shared" si="10"/>
        <v>2599222.5099999998</v>
      </c>
      <c r="AO95" s="296">
        <f t="shared" si="11"/>
        <v>2518064.7299999995</v>
      </c>
      <c r="AP95" s="270">
        <f t="shared" si="12"/>
        <v>81157.780000000261</v>
      </c>
    </row>
    <row r="96" spans="1:42" ht="15" thickBot="1" x14ac:dyDescent="0.25">
      <c r="A96" s="258" t="s">
        <v>313</v>
      </c>
      <c r="B96" s="258" t="s">
        <v>44</v>
      </c>
      <c r="C96" s="297">
        <v>4131</v>
      </c>
      <c r="D96" s="298" t="s">
        <v>897</v>
      </c>
      <c r="E96" s="253" t="s">
        <v>2685</v>
      </c>
      <c r="F96" s="90">
        <v>650770.11</v>
      </c>
      <c r="G96" s="90">
        <v>23107.75</v>
      </c>
      <c r="H96" s="90">
        <v>46787.32</v>
      </c>
      <c r="K96" s="253">
        <v>999678.34</v>
      </c>
      <c r="L96" s="253">
        <v>415002</v>
      </c>
      <c r="O96" s="233">
        <v>5390</v>
      </c>
      <c r="P96" s="233">
        <v>58959.86</v>
      </c>
      <c r="R96" s="233">
        <v>9064.02</v>
      </c>
      <c r="S96" s="253">
        <v>137933</v>
      </c>
      <c r="U96" s="253">
        <v>89715.19</v>
      </c>
      <c r="V96" s="253">
        <v>2574871.5499999998</v>
      </c>
      <c r="W96" s="74">
        <v>1095106.01</v>
      </c>
      <c r="X96" s="74">
        <v>48718</v>
      </c>
      <c r="Y96" s="74">
        <v>664.91</v>
      </c>
      <c r="AA96" s="74">
        <v>1183224.1000000001</v>
      </c>
      <c r="AB96" s="74">
        <v>67578</v>
      </c>
      <c r="AC96" s="91">
        <v>1600172.1</v>
      </c>
      <c r="AF96" s="91">
        <v>338813.23</v>
      </c>
      <c r="AG96" s="91">
        <v>172748.59</v>
      </c>
      <c r="AK96" s="268">
        <f t="shared" si="7"/>
        <v>720665.17999999993</v>
      </c>
      <c r="AL96" s="269">
        <f t="shared" si="8"/>
        <v>73413.88</v>
      </c>
      <c r="AM96" s="293">
        <f t="shared" si="9"/>
        <v>647251.29999999993</v>
      </c>
      <c r="AN96" s="288">
        <f t="shared" si="10"/>
        <v>2395291.02</v>
      </c>
      <c r="AO96" s="296">
        <f t="shared" si="11"/>
        <v>2111733.92</v>
      </c>
      <c r="AP96" s="270">
        <f t="shared" si="12"/>
        <v>283557.10000000009</v>
      </c>
    </row>
    <row r="97" spans="1:42" ht="15" thickBot="1" x14ac:dyDescent="0.25">
      <c r="A97" s="258" t="s">
        <v>313</v>
      </c>
      <c r="B97" s="258" t="s">
        <v>44</v>
      </c>
      <c r="C97" s="297">
        <v>5378</v>
      </c>
      <c r="D97" s="298" t="s">
        <v>898</v>
      </c>
      <c r="E97" s="253" t="s">
        <v>2686</v>
      </c>
      <c r="F97" s="90">
        <v>422939.3</v>
      </c>
      <c r="G97" s="90">
        <v>7690.8</v>
      </c>
      <c r="H97" s="90">
        <v>86147.6</v>
      </c>
      <c r="K97" s="253">
        <v>1124739.31</v>
      </c>
      <c r="L97" s="253">
        <v>291359.31</v>
      </c>
      <c r="P97" s="233">
        <v>34769.599999999999</v>
      </c>
      <c r="R97" s="233">
        <v>59770</v>
      </c>
      <c r="U97" s="253">
        <v>205885.42</v>
      </c>
      <c r="V97" s="253">
        <v>2326634.9900000002</v>
      </c>
      <c r="W97" s="74">
        <v>721669.91</v>
      </c>
      <c r="Y97" s="74">
        <v>829.08</v>
      </c>
      <c r="AA97" s="74">
        <v>1127474.3999999999</v>
      </c>
      <c r="AB97" s="74">
        <v>51600</v>
      </c>
      <c r="AC97" s="91">
        <v>1421894.4</v>
      </c>
      <c r="AF97" s="91">
        <v>370427.84</v>
      </c>
      <c r="AG97" s="91">
        <v>137578.25</v>
      </c>
      <c r="AJ97" s="91">
        <v>680</v>
      </c>
      <c r="AK97" s="268">
        <f t="shared" si="7"/>
        <v>516777.69999999995</v>
      </c>
      <c r="AL97" s="269">
        <f t="shared" si="8"/>
        <v>94539.6</v>
      </c>
      <c r="AM97" s="293">
        <f t="shared" si="9"/>
        <v>422238.1</v>
      </c>
      <c r="AN97" s="288">
        <f t="shared" si="10"/>
        <v>1901573.39</v>
      </c>
      <c r="AO97" s="296">
        <f t="shared" si="11"/>
        <v>1930580.49</v>
      </c>
      <c r="AP97" s="270">
        <f t="shared" si="12"/>
        <v>-29007.100000000093</v>
      </c>
    </row>
    <row r="98" spans="1:42" ht="15" thickBot="1" x14ac:dyDescent="0.25">
      <c r="A98" s="258" t="s">
        <v>313</v>
      </c>
      <c r="B98" s="258" t="s">
        <v>44</v>
      </c>
      <c r="C98" s="297">
        <v>4212</v>
      </c>
      <c r="D98" s="298" t="s">
        <v>899</v>
      </c>
      <c r="E98" s="253" t="s">
        <v>2687</v>
      </c>
      <c r="F98" s="90">
        <v>655072.36</v>
      </c>
      <c r="G98" s="90">
        <v>126794.3</v>
      </c>
      <c r="H98" s="90">
        <v>62403.59</v>
      </c>
      <c r="K98" s="253">
        <v>1138841.6599999999</v>
      </c>
      <c r="L98" s="253">
        <v>552927.86</v>
      </c>
      <c r="O98" s="233">
        <v>13530</v>
      </c>
      <c r="P98" s="233">
        <v>65836.479999999996</v>
      </c>
      <c r="R98" s="233">
        <v>193.29</v>
      </c>
      <c r="S98" s="253">
        <v>2136</v>
      </c>
      <c r="U98" s="253">
        <v>294458.46999999997</v>
      </c>
      <c r="V98" s="253">
        <v>2310530.36</v>
      </c>
      <c r="W98" s="74">
        <v>1491485.46</v>
      </c>
      <c r="X98" s="74">
        <v>222200</v>
      </c>
      <c r="Y98" s="74">
        <v>990.14</v>
      </c>
      <c r="AA98" s="74">
        <v>853729.81</v>
      </c>
      <c r="AB98" s="74">
        <v>91083.25</v>
      </c>
      <c r="AC98" s="91">
        <v>1493509.81</v>
      </c>
      <c r="AF98" s="91">
        <v>484710.51</v>
      </c>
      <c r="AG98" s="91">
        <v>176963.3</v>
      </c>
      <c r="AK98" s="268">
        <f t="shared" si="7"/>
        <v>844270.25</v>
      </c>
      <c r="AL98" s="269">
        <f t="shared" si="8"/>
        <v>79559.76999999999</v>
      </c>
      <c r="AM98" s="293">
        <f t="shared" si="9"/>
        <v>764710.48</v>
      </c>
      <c r="AN98" s="288">
        <f t="shared" si="10"/>
        <v>2659488.66</v>
      </c>
      <c r="AO98" s="296">
        <f t="shared" si="11"/>
        <v>2155183.62</v>
      </c>
      <c r="AP98" s="270">
        <f t="shared" si="12"/>
        <v>504305.04000000004</v>
      </c>
    </row>
    <row r="99" spans="1:42" ht="15" thickBot="1" x14ac:dyDescent="0.25">
      <c r="A99" s="258" t="s">
        <v>313</v>
      </c>
      <c r="B99" s="258" t="s">
        <v>44</v>
      </c>
      <c r="C99" s="297">
        <v>3326</v>
      </c>
      <c r="D99" s="298" t="s">
        <v>900</v>
      </c>
      <c r="E99" s="253" t="s">
        <v>2786</v>
      </c>
      <c r="F99" s="90">
        <v>503293.31</v>
      </c>
      <c r="G99" s="90">
        <v>30865.5</v>
      </c>
      <c r="H99" s="90">
        <v>58101.91</v>
      </c>
      <c r="K99" s="253">
        <v>1106699.83</v>
      </c>
      <c r="L99" s="253">
        <v>181566.5</v>
      </c>
      <c r="O99" s="233">
        <v>1120</v>
      </c>
      <c r="P99" s="233">
        <v>87272.25</v>
      </c>
      <c r="R99" s="233">
        <v>64377.43</v>
      </c>
      <c r="S99" s="253">
        <v>166847</v>
      </c>
      <c r="U99" s="253">
        <v>-100622.95</v>
      </c>
      <c r="V99" s="253">
        <v>2166873.39</v>
      </c>
      <c r="W99" s="74">
        <v>856208.98</v>
      </c>
      <c r="X99" s="74">
        <v>50800</v>
      </c>
      <c r="Y99" s="74">
        <v>550.17999999999995</v>
      </c>
      <c r="AA99" s="74">
        <v>446711.64</v>
      </c>
      <c r="AB99" s="74">
        <v>15000</v>
      </c>
      <c r="AC99" s="91">
        <v>877081.64</v>
      </c>
      <c r="AF99" s="91">
        <v>382381.22</v>
      </c>
      <c r="AG99" s="91">
        <v>155276.01999999999</v>
      </c>
      <c r="AK99" s="268">
        <f t="shared" si="7"/>
        <v>592260.72000000009</v>
      </c>
      <c r="AL99" s="269">
        <f t="shared" si="8"/>
        <v>152769.68</v>
      </c>
      <c r="AM99" s="293">
        <f t="shared" si="9"/>
        <v>439491.0400000001</v>
      </c>
      <c r="AN99" s="288">
        <f t="shared" si="10"/>
        <v>1369270.8</v>
      </c>
      <c r="AO99" s="296">
        <f t="shared" si="11"/>
        <v>1414738.88</v>
      </c>
      <c r="AP99" s="270">
        <f t="shared" si="12"/>
        <v>-45468.079999999842</v>
      </c>
    </row>
    <row r="100" spans="1:42" ht="15" thickBot="1" x14ac:dyDescent="0.25">
      <c r="A100" s="258" t="s">
        <v>316</v>
      </c>
      <c r="B100" s="258" t="s">
        <v>45</v>
      </c>
      <c r="C100" s="297">
        <v>2523</v>
      </c>
      <c r="D100" s="298" t="s">
        <v>901</v>
      </c>
      <c r="E100" s="253" t="s">
        <v>2688</v>
      </c>
      <c r="F100" s="90">
        <v>338013.85</v>
      </c>
      <c r="G100" s="90">
        <v>12437.5</v>
      </c>
      <c r="H100" s="90">
        <v>158272.07999999999</v>
      </c>
      <c r="K100" s="253">
        <v>1089067.19</v>
      </c>
      <c r="L100" s="253">
        <v>142431.93</v>
      </c>
      <c r="O100" s="233">
        <v>0</v>
      </c>
      <c r="P100" s="233">
        <v>36400</v>
      </c>
      <c r="U100" s="253">
        <v>61575.51</v>
      </c>
      <c r="V100" s="253">
        <v>1774553.91</v>
      </c>
      <c r="W100" s="74">
        <v>698744.86</v>
      </c>
      <c r="Y100" s="74">
        <v>835.44</v>
      </c>
      <c r="AA100" s="74">
        <v>547237.69999999995</v>
      </c>
      <c r="AB100" s="74">
        <v>51000</v>
      </c>
      <c r="AC100" s="91">
        <v>785027.7</v>
      </c>
      <c r="AD100" s="91">
        <v>8470</v>
      </c>
      <c r="AF100" s="91">
        <v>449704.4</v>
      </c>
      <c r="AG100" s="91">
        <v>154260.26999999999</v>
      </c>
      <c r="AK100" s="268">
        <f t="shared" si="7"/>
        <v>508723.42999999993</v>
      </c>
      <c r="AL100" s="269">
        <f t="shared" si="8"/>
        <v>36400</v>
      </c>
      <c r="AM100" s="293">
        <f t="shared" si="9"/>
        <v>472323.42999999993</v>
      </c>
      <c r="AN100" s="288">
        <f t="shared" si="10"/>
        <v>1297818</v>
      </c>
      <c r="AO100" s="296">
        <f t="shared" si="11"/>
        <v>1397462.37</v>
      </c>
      <c r="AP100" s="270">
        <f t="shared" si="12"/>
        <v>-99644.370000000112</v>
      </c>
    </row>
    <row r="101" spans="1:42" ht="15" thickBot="1" x14ac:dyDescent="0.25">
      <c r="A101" s="258" t="s">
        <v>316</v>
      </c>
      <c r="B101" s="258" t="s">
        <v>45</v>
      </c>
      <c r="C101" s="297">
        <v>5391</v>
      </c>
      <c r="D101" s="298" t="s">
        <v>902</v>
      </c>
      <c r="E101" s="253" t="s">
        <v>2689</v>
      </c>
      <c r="F101" s="90">
        <v>235893.87</v>
      </c>
      <c r="G101" s="90">
        <v>49006</v>
      </c>
      <c r="H101" s="90">
        <v>32073.69</v>
      </c>
      <c r="K101" s="253">
        <v>205728.65</v>
      </c>
      <c r="L101" s="253">
        <v>280683.09999999998</v>
      </c>
      <c r="O101" s="233">
        <v>0</v>
      </c>
      <c r="P101" s="233">
        <v>68500.81</v>
      </c>
      <c r="R101" s="233">
        <v>1379.59</v>
      </c>
      <c r="U101" s="253">
        <v>119400.72</v>
      </c>
      <c r="V101" s="253">
        <v>1563007.5</v>
      </c>
      <c r="W101" s="74">
        <v>1097398.8500000001</v>
      </c>
      <c r="X101" s="74">
        <v>135470</v>
      </c>
      <c r="Y101" s="74">
        <v>620.35</v>
      </c>
      <c r="AA101" s="74">
        <v>833399</v>
      </c>
      <c r="AC101" s="91">
        <v>1247429</v>
      </c>
      <c r="AF101" s="91">
        <v>618811.51</v>
      </c>
      <c r="AG101" s="91">
        <v>99875.06</v>
      </c>
      <c r="AK101" s="268">
        <f t="shared" si="7"/>
        <v>316973.56</v>
      </c>
      <c r="AL101" s="269">
        <f t="shared" si="8"/>
        <v>69880.399999999994</v>
      </c>
      <c r="AM101" s="293">
        <f t="shared" si="9"/>
        <v>247093.16</v>
      </c>
      <c r="AN101" s="288">
        <f t="shared" si="10"/>
        <v>2066888.2000000002</v>
      </c>
      <c r="AO101" s="296">
        <f t="shared" si="11"/>
        <v>1966115.57</v>
      </c>
      <c r="AP101" s="270">
        <f t="shared" si="12"/>
        <v>100772.63000000012</v>
      </c>
    </row>
    <row r="102" spans="1:42" ht="15" thickBot="1" x14ac:dyDescent="0.25">
      <c r="A102" s="258" t="s">
        <v>316</v>
      </c>
      <c r="B102" s="258" t="s">
        <v>45</v>
      </c>
      <c r="C102" s="297">
        <v>2709</v>
      </c>
      <c r="D102" s="298" t="s">
        <v>903</v>
      </c>
      <c r="E102" s="253" t="s">
        <v>2690</v>
      </c>
      <c r="F102" s="90">
        <v>349035.85</v>
      </c>
      <c r="G102" s="90">
        <v>74614</v>
      </c>
      <c r="H102" s="90">
        <v>82030.19</v>
      </c>
      <c r="K102" s="253">
        <v>484495.56</v>
      </c>
      <c r="L102" s="253">
        <v>254502.71</v>
      </c>
      <c r="O102" s="233">
        <v>0</v>
      </c>
      <c r="P102" s="233">
        <v>103171.62</v>
      </c>
      <c r="U102" s="253">
        <v>-66280.710000000006</v>
      </c>
      <c r="V102" s="253">
        <v>2046781.46</v>
      </c>
      <c r="W102" s="74">
        <v>861931.09</v>
      </c>
      <c r="X102" s="74">
        <v>210199</v>
      </c>
      <c r="Y102" s="74">
        <v>418.57</v>
      </c>
      <c r="AA102" s="74">
        <v>712855.5</v>
      </c>
      <c r="AB102" s="74">
        <v>21600</v>
      </c>
      <c r="AC102" s="91">
        <v>1015985.5</v>
      </c>
      <c r="AF102" s="91">
        <v>166926.45000000001</v>
      </c>
      <c r="AG102" s="91">
        <v>102808.67</v>
      </c>
      <c r="AH102" s="91">
        <v>12317.5</v>
      </c>
      <c r="AK102" s="268">
        <f t="shared" si="7"/>
        <v>505680.04</v>
      </c>
      <c r="AL102" s="269">
        <f t="shared" si="8"/>
        <v>103171.62</v>
      </c>
      <c r="AM102" s="293">
        <f t="shared" si="9"/>
        <v>402508.42</v>
      </c>
      <c r="AN102" s="288">
        <f t="shared" si="10"/>
        <v>1807004.16</v>
      </c>
      <c r="AO102" s="296">
        <f t="shared" si="11"/>
        <v>1298038.1199999999</v>
      </c>
      <c r="AP102" s="270">
        <f t="shared" si="12"/>
        <v>508966.04000000004</v>
      </c>
    </row>
    <row r="103" spans="1:42" ht="15" thickBot="1" x14ac:dyDescent="0.25">
      <c r="A103" s="258" t="s">
        <v>316</v>
      </c>
      <c r="B103" s="258" t="s">
        <v>45</v>
      </c>
      <c r="C103" s="297">
        <v>3276</v>
      </c>
      <c r="D103" s="298" t="s">
        <v>904</v>
      </c>
      <c r="E103" s="253" t="s">
        <v>2691</v>
      </c>
      <c r="F103" s="90">
        <v>345866.63</v>
      </c>
      <c r="G103" s="90">
        <v>16577.5</v>
      </c>
      <c r="H103" s="90">
        <v>31389.759999999998</v>
      </c>
      <c r="K103" s="253">
        <v>842284.44</v>
      </c>
      <c r="L103" s="253">
        <v>330335.21999999997</v>
      </c>
      <c r="O103" s="233">
        <v>0</v>
      </c>
      <c r="P103" s="233">
        <v>93300</v>
      </c>
      <c r="U103" s="253">
        <v>110707.08</v>
      </c>
      <c r="V103" s="253">
        <v>3243756.17</v>
      </c>
      <c r="W103" s="74">
        <v>827747.02</v>
      </c>
      <c r="X103" s="74">
        <v>160140</v>
      </c>
      <c r="Y103" s="74">
        <v>507.5</v>
      </c>
      <c r="AA103" s="74">
        <v>529812.5</v>
      </c>
      <c r="AC103" s="91">
        <v>893762.5</v>
      </c>
      <c r="AF103" s="91">
        <v>354236.96</v>
      </c>
      <c r="AG103" s="91">
        <v>157420.56</v>
      </c>
      <c r="AK103" s="268">
        <f t="shared" si="7"/>
        <v>393833.89</v>
      </c>
      <c r="AL103" s="269">
        <f t="shared" si="8"/>
        <v>93300</v>
      </c>
      <c r="AM103" s="293">
        <f t="shared" si="9"/>
        <v>300533.89</v>
      </c>
      <c r="AN103" s="288">
        <f t="shared" si="10"/>
        <v>1518207.02</v>
      </c>
      <c r="AO103" s="296">
        <f t="shared" si="11"/>
        <v>1405420.02</v>
      </c>
      <c r="AP103" s="270">
        <f t="shared" si="12"/>
        <v>112787</v>
      </c>
    </row>
    <row r="104" spans="1:42" ht="15" thickBot="1" x14ac:dyDescent="0.25">
      <c r="A104" s="258" t="s">
        <v>316</v>
      </c>
      <c r="B104" s="258" t="s">
        <v>45</v>
      </c>
      <c r="C104" s="297">
        <v>1694</v>
      </c>
      <c r="D104" s="298" t="s">
        <v>905</v>
      </c>
      <c r="E104" s="253" t="s">
        <v>2692</v>
      </c>
      <c r="F104" s="90">
        <v>353918.47</v>
      </c>
      <c r="G104" s="90">
        <v>8247</v>
      </c>
      <c r="H104" s="90">
        <v>53833.49</v>
      </c>
      <c r="K104" s="253">
        <v>191455.78</v>
      </c>
      <c r="L104" s="253">
        <v>254562.23</v>
      </c>
      <c r="O104" s="233">
        <v>3500</v>
      </c>
      <c r="P104" s="233">
        <v>34150</v>
      </c>
      <c r="Q104" s="233">
        <v>129370</v>
      </c>
      <c r="U104" s="253">
        <v>34828.51</v>
      </c>
      <c r="V104" s="253">
        <v>2614880.33</v>
      </c>
      <c r="W104" s="74">
        <v>635251.05000000005</v>
      </c>
      <c r="X104" s="74">
        <v>4630</v>
      </c>
      <c r="Y104" s="74">
        <v>543.64</v>
      </c>
      <c r="AA104" s="74">
        <v>471159.5</v>
      </c>
      <c r="AB104" s="74">
        <v>56400</v>
      </c>
      <c r="AC104" s="91">
        <v>593732.5</v>
      </c>
      <c r="AF104" s="91">
        <v>328204.57</v>
      </c>
      <c r="AG104" s="91">
        <v>132032.57999999999</v>
      </c>
      <c r="AK104" s="268">
        <f t="shared" si="7"/>
        <v>415998.95999999996</v>
      </c>
      <c r="AL104" s="269">
        <f t="shared" si="8"/>
        <v>167020</v>
      </c>
      <c r="AM104" s="293">
        <f t="shared" si="9"/>
        <v>248978.95999999996</v>
      </c>
      <c r="AN104" s="288">
        <f t="shared" si="10"/>
        <v>1167984.19</v>
      </c>
      <c r="AO104" s="296">
        <f t="shared" si="11"/>
        <v>1053969.6500000001</v>
      </c>
      <c r="AP104" s="270">
        <f t="shared" si="12"/>
        <v>114014.5399999998</v>
      </c>
    </row>
    <row r="105" spans="1:42" ht="15" thickBot="1" x14ac:dyDescent="0.25">
      <c r="A105" s="258" t="s">
        <v>316</v>
      </c>
      <c r="B105" s="258" t="s">
        <v>45</v>
      </c>
      <c r="C105" s="297">
        <v>2072</v>
      </c>
      <c r="D105" s="298" t="s">
        <v>906</v>
      </c>
      <c r="E105" s="253" t="s">
        <v>2787</v>
      </c>
      <c r="F105" s="90">
        <v>221468.83</v>
      </c>
      <c r="G105" s="90">
        <v>3032.5</v>
      </c>
      <c r="H105" s="90">
        <v>35091.120000000003</v>
      </c>
      <c r="K105" s="253">
        <v>539084.68000000005</v>
      </c>
      <c r="L105" s="253">
        <v>320297.75</v>
      </c>
      <c r="O105" s="233">
        <v>1400</v>
      </c>
      <c r="P105" s="233">
        <v>0</v>
      </c>
      <c r="Q105" s="233">
        <v>108500</v>
      </c>
      <c r="U105" s="253">
        <v>88973.07</v>
      </c>
      <c r="V105" s="253">
        <v>1695120.4</v>
      </c>
      <c r="W105" s="74">
        <v>627015.26</v>
      </c>
      <c r="Y105" s="74">
        <v>374</v>
      </c>
      <c r="AA105" s="74">
        <v>710270</v>
      </c>
      <c r="AC105" s="91">
        <v>917610</v>
      </c>
      <c r="AF105" s="91">
        <v>276784.33</v>
      </c>
      <c r="AG105" s="91">
        <v>150388.35999999999</v>
      </c>
      <c r="AK105" s="268">
        <f t="shared" si="7"/>
        <v>259592.44999999998</v>
      </c>
      <c r="AL105" s="269">
        <f t="shared" si="8"/>
        <v>109900</v>
      </c>
      <c r="AM105" s="293">
        <f t="shared" si="9"/>
        <v>149692.44999999998</v>
      </c>
      <c r="AN105" s="288">
        <f t="shared" si="10"/>
        <v>1337659.26</v>
      </c>
      <c r="AO105" s="296">
        <f t="shared" si="11"/>
        <v>1344782.69</v>
      </c>
      <c r="AP105" s="270">
        <f t="shared" si="12"/>
        <v>-7123.4299999999348</v>
      </c>
    </row>
    <row r="106" spans="1:42" ht="15" thickBot="1" x14ac:dyDescent="0.25">
      <c r="A106" s="258" t="s">
        <v>35</v>
      </c>
      <c r="B106" s="258" t="s">
        <v>36</v>
      </c>
      <c r="C106" s="297">
        <v>2599</v>
      </c>
      <c r="D106" s="298" t="s">
        <v>907</v>
      </c>
      <c r="E106" s="253" t="s">
        <v>2693</v>
      </c>
      <c r="F106" s="90">
        <v>424352.47</v>
      </c>
      <c r="G106" s="90">
        <v>41048</v>
      </c>
      <c r="H106" s="90">
        <v>59859.97</v>
      </c>
      <c r="I106" s="90">
        <v>0</v>
      </c>
      <c r="J106" s="253">
        <v>0</v>
      </c>
      <c r="K106" s="253">
        <v>740312.11</v>
      </c>
      <c r="L106" s="253">
        <v>286734.37</v>
      </c>
      <c r="M106" s="253">
        <v>0</v>
      </c>
      <c r="N106" s="253">
        <v>0</v>
      </c>
      <c r="O106" s="233">
        <v>4500</v>
      </c>
      <c r="P106" s="233">
        <v>90090</v>
      </c>
      <c r="Q106" s="233">
        <v>64804</v>
      </c>
      <c r="R106" s="233">
        <v>2475.6999999999998</v>
      </c>
      <c r="S106" s="253">
        <v>0</v>
      </c>
      <c r="T106" s="253">
        <v>0</v>
      </c>
      <c r="U106" s="253">
        <v>0</v>
      </c>
      <c r="V106" s="253">
        <v>1187793.3799999999</v>
      </c>
      <c r="W106" s="74">
        <v>790612.66</v>
      </c>
      <c r="X106" s="74">
        <v>35196</v>
      </c>
      <c r="Y106" s="74">
        <v>936</v>
      </c>
      <c r="AA106" s="74">
        <v>597040</v>
      </c>
      <c r="AB106" s="74">
        <v>117600</v>
      </c>
      <c r="AC106" s="91">
        <v>788625</v>
      </c>
      <c r="AF106" s="91">
        <v>536195.18000000005</v>
      </c>
      <c r="AG106" s="91">
        <v>135898.16</v>
      </c>
      <c r="AI106" s="91">
        <v>47377.25</v>
      </c>
      <c r="AK106" s="268">
        <f t="shared" si="7"/>
        <v>525260.43999999994</v>
      </c>
      <c r="AL106" s="269">
        <f t="shared" si="8"/>
        <v>161869.70000000001</v>
      </c>
      <c r="AM106" s="293">
        <f t="shared" si="9"/>
        <v>363390.73999999993</v>
      </c>
      <c r="AN106" s="288">
        <f t="shared" si="10"/>
        <v>1541384.6600000001</v>
      </c>
      <c r="AO106" s="296">
        <f t="shared" si="11"/>
        <v>1508095.59</v>
      </c>
      <c r="AP106" s="270">
        <f t="shared" si="12"/>
        <v>33289.070000000065</v>
      </c>
    </row>
    <row r="107" spans="1:42" ht="15" thickBot="1" x14ac:dyDescent="0.25">
      <c r="A107" s="258" t="s">
        <v>35</v>
      </c>
      <c r="B107" s="258" t="s">
        <v>36</v>
      </c>
      <c r="C107" s="297">
        <v>7351</v>
      </c>
      <c r="D107" s="298" t="s">
        <v>908</v>
      </c>
      <c r="E107" s="253" t="s">
        <v>2694</v>
      </c>
      <c r="F107" s="90">
        <v>827075.77</v>
      </c>
      <c r="G107" s="90">
        <v>97609.9</v>
      </c>
      <c r="H107" s="90">
        <v>128424.66</v>
      </c>
      <c r="K107" s="253">
        <v>584829.49</v>
      </c>
      <c r="L107" s="253">
        <v>1148201.31</v>
      </c>
      <c r="O107" s="233">
        <v>11720</v>
      </c>
      <c r="P107" s="233">
        <v>95600</v>
      </c>
      <c r="Q107" s="233">
        <v>223330</v>
      </c>
      <c r="R107" s="233">
        <v>573.13</v>
      </c>
      <c r="U107" s="253">
        <v>60136</v>
      </c>
      <c r="V107" s="253">
        <v>4005245.62</v>
      </c>
      <c r="W107" s="74">
        <v>1928327.49</v>
      </c>
      <c r="X107" s="74">
        <v>24670</v>
      </c>
      <c r="Y107" s="74">
        <v>1190.97</v>
      </c>
      <c r="AA107" s="74">
        <v>1110325.46</v>
      </c>
      <c r="AB107" s="74">
        <v>78000</v>
      </c>
      <c r="AC107" s="91">
        <v>1595215.46</v>
      </c>
      <c r="AF107" s="91">
        <v>1099263.76</v>
      </c>
      <c r="AG107" s="91">
        <v>308598.94</v>
      </c>
      <c r="AK107" s="268">
        <f t="shared" si="7"/>
        <v>1053110.33</v>
      </c>
      <c r="AL107" s="269">
        <f t="shared" si="8"/>
        <v>331223.13</v>
      </c>
      <c r="AM107" s="293">
        <f t="shared" si="9"/>
        <v>721887.20000000007</v>
      </c>
      <c r="AN107" s="288">
        <f t="shared" si="10"/>
        <v>3142513.92</v>
      </c>
      <c r="AO107" s="296">
        <f t="shared" si="11"/>
        <v>3003078.1599999997</v>
      </c>
      <c r="AP107" s="270">
        <f t="shared" si="12"/>
        <v>139435.76000000024</v>
      </c>
    </row>
    <row r="108" spans="1:42" ht="15" thickBot="1" x14ac:dyDescent="0.25">
      <c r="A108" s="258" t="s">
        <v>35</v>
      </c>
      <c r="B108" s="258" t="s">
        <v>36</v>
      </c>
      <c r="C108" s="297">
        <v>6204</v>
      </c>
      <c r="D108" s="298" t="s">
        <v>909</v>
      </c>
      <c r="E108" s="253" t="s">
        <v>2695</v>
      </c>
      <c r="F108" s="90">
        <v>361635.01</v>
      </c>
      <c r="G108" s="90">
        <v>3512.25</v>
      </c>
      <c r="H108" s="90">
        <v>93459.05</v>
      </c>
      <c r="K108" s="253">
        <v>1043658.17</v>
      </c>
      <c r="L108" s="253">
        <v>1738768.53</v>
      </c>
      <c r="O108" s="233">
        <v>44230</v>
      </c>
      <c r="P108" s="233">
        <v>88175</v>
      </c>
      <c r="Q108" s="233">
        <v>178522</v>
      </c>
      <c r="R108" s="233">
        <v>749.88</v>
      </c>
      <c r="U108" s="253">
        <v>668</v>
      </c>
      <c r="V108" s="253">
        <v>2324775.44</v>
      </c>
      <c r="W108" s="74">
        <v>2158359.83</v>
      </c>
      <c r="Y108" s="74">
        <v>628.79999999999995</v>
      </c>
      <c r="AA108" s="74">
        <v>1342550</v>
      </c>
      <c r="AB108" s="74">
        <v>147300</v>
      </c>
      <c r="AC108" s="91">
        <v>1732395</v>
      </c>
      <c r="AF108" s="91">
        <v>1086001.01</v>
      </c>
      <c r="AG108" s="91">
        <v>307952.24</v>
      </c>
      <c r="AK108" s="268">
        <f t="shared" si="7"/>
        <v>458606.31</v>
      </c>
      <c r="AL108" s="269">
        <f t="shared" si="8"/>
        <v>311676.88</v>
      </c>
      <c r="AM108" s="293">
        <f t="shared" si="9"/>
        <v>146929.43</v>
      </c>
      <c r="AN108" s="288">
        <f t="shared" si="10"/>
        <v>3648838.63</v>
      </c>
      <c r="AO108" s="296">
        <f t="shared" si="11"/>
        <v>3126348.25</v>
      </c>
      <c r="AP108" s="270">
        <f t="shared" si="12"/>
        <v>522490.37999999989</v>
      </c>
    </row>
    <row r="109" spans="1:42" ht="15" thickBot="1" x14ac:dyDescent="0.25">
      <c r="A109" s="258" t="s">
        <v>35</v>
      </c>
      <c r="B109" s="258" t="s">
        <v>36</v>
      </c>
      <c r="C109" s="297">
        <v>5587</v>
      </c>
      <c r="D109" s="298" t="s">
        <v>910</v>
      </c>
      <c r="E109" s="253" t="s">
        <v>2696</v>
      </c>
      <c r="F109" s="90">
        <v>462845.42</v>
      </c>
      <c r="G109" s="90">
        <v>30822.5</v>
      </c>
      <c r="H109" s="90">
        <v>94222.9</v>
      </c>
      <c r="K109" s="253">
        <v>841102.76</v>
      </c>
      <c r="L109" s="253">
        <v>432537.14</v>
      </c>
      <c r="O109" s="233">
        <v>7500</v>
      </c>
      <c r="P109" s="233">
        <v>107494.5</v>
      </c>
      <c r="Q109" s="233">
        <v>25900</v>
      </c>
      <c r="R109" s="233">
        <v>726.61</v>
      </c>
      <c r="U109" s="253">
        <v>-206.15</v>
      </c>
      <c r="V109" s="253">
        <v>2600171.63</v>
      </c>
      <c r="W109" s="74">
        <v>1111848.55</v>
      </c>
      <c r="X109" s="74">
        <v>43700</v>
      </c>
      <c r="Y109" s="74">
        <v>1700.28</v>
      </c>
      <c r="AA109" s="74">
        <v>803960</v>
      </c>
      <c r="AB109" s="74">
        <v>40800</v>
      </c>
      <c r="AC109" s="91">
        <v>1252360</v>
      </c>
      <c r="AF109" s="91">
        <v>589074.97</v>
      </c>
      <c r="AG109" s="91">
        <v>230128.71</v>
      </c>
      <c r="AK109" s="268">
        <f t="shared" si="7"/>
        <v>587890.81999999995</v>
      </c>
      <c r="AL109" s="269">
        <f t="shared" si="8"/>
        <v>141621.10999999999</v>
      </c>
      <c r="AM109" s="293">
        <f t="shared" si="9"/>
        <v>446269.70999999996</v>
      </c>
      <c r="AN109" s="288">
        <f t="shared" si="10"/>
        <v>2002008.83</v>
      </c>
      <c r="AO109" s="296">
        <f t="shared" si="11"/>
        <v>2071563.68</v>
      </c>
      <c r="AP109" s="270">
        <f t="shared" si="12"/>
        <v>-69554.84999999986</v>
      </c>
    </row>
    <row r="110" spans="1:42" ht="15" thickBot="1" x14ac:dyDescent="0.25">
      <c r="A110" s="258" t="s">
        <v>321</v>
      </c>
      <c r="B110" s="258" t="s">
        <v>46</v>
      </c>
      <c r="C110" s="297">
        <v>3439</v>
      </c>
      <c r="D110" s="298" t="s">
        <v>911</v>
      </c>
      <c r="E110" s="253" t="s">
        <v>2697</v>
      </c>
      <c r="F110" s="90">
        <v>1097102.5</v>
      </c>
      <c r="G110" s="90">
        <v>148594.79</v>
      </c>
      <c r="H110" s="90">
        <v>315759.57</v>
      </c>
      <c r="K110" s="253">
        <v>34927.75</v>
      </c>
      <c r="L110" s="253">
        <v>246690.32</v>
      </c>
      <c r="O110" s="233">
        <v>0</v>
      </c>
      <c r="P110" s="233">
        <v>84025.64</v>
      </c>
      <c r="Q110" s="233">
        <v>21020</v>
      </c>
      <c r="U110" s="253">
        <v>54307</v>
      </c>
      <c r="V110" s="253">
        <v>961037.76</v>
      </c>
      <c r="W110" s="74">
        <v>1479523.77</v>
      </c>
      <c r="Y110" s="74">
        <v>1438.72</v>
      </c>
      <c r="AA110" s="74">
        <v>916104</v>
      </c>
      <c r="AB110" s="74">
        <v>63488.2</v>
      </c>
      <c r="AC110" s="91">
        <v>1365824</v>
      </c>
      <c r="AF110" s="91">
        <v>440165.95</v>
      </c>
      <c r="AG110" s="91">
        <v>73749.97</v>
      </c>
      <c r="AK110" s="268">
        <f t="shared" si="7"/>
        <v>1561456.86</v>
      </c>
      <c r="AL110" s="269">
        <f t="shared" si="8"/>
        <v>105045.64</v>
      </c>
      <c r="AM110" s="293">
        <f t="shared" si="9"/>
        <v>1456411.2200000002</v>
      </c>
      <c r="AN110" s="288">
        <f t="shared" si="10"/>
        <v>2460554.6900000004</v>
      </c>
      <c r="AO110" s="296">
        <f t="shared" si="11"/>
        <v>1879739.92</v>
      </c>
      <c r="AP110" s="270">
        <f t="shared" si="12"/>
        <v>580814.77000000048</v>
      </c>
    </row>
    <row r="111" spans="1:42" ht="15" thickBot="1" x14ac:dyDescent="0.25">
      <c r="A111" s="258" t="s">
        <v>321</v>
      </c>
      <c r="B111" s="258" t="s">
        <v>46</v>
      </c>
      <c r="C111" s="297">
        <v>2930</v>
      </c>
      <c r="D111" s="298" t="s">
        <v>912</v>
      </c>
      <c r="E111" s="253" t="s">
        <v>2698</v>
      </c>
      <c r="F111" s="90">
        <v>373306.65</v>
      </c>
      <c r="G111" s="90">
        <v>14003</v>
      </c>
      <c r="H111" s="90">
        <v>95353.77</v>
      </c>
      <c r="K111" s="253">
        <v>16789.68</v>
      </c>
      <c r="L111" s="253">
        <v>355666.47</v>
      </c>
      <c r="O111" s="233">
        <v>0</v>
      </c>
      <c r="P111" s="233">
        <v>79143.759999999995</v>
      </c>
      <c r="Q111" s="233">
        <v>13830</v>
      </c>
      <c r="S111" s="253">
        <v>303470</v>
      </c>
      <c r="V111" s="253">
        <v>852668.5</v>
      </c>
      <c r="W111" s="74">
        <v>840168.85</v>
      </c>
      <c r="X111" s="74">
        <v>116250</v>
      </c>
      <c r="Y111" s="74">
        <v>359.68</v>
      </c>
      <c r="AA111" s="74">
        <v>704090.1</v>
      </c>
      <c r="AB111" s="74">
        <v>67702.84</v>
      </c>
      <c r="AC111" s="91">
        <v>922630.1</v>
      </c>
      <c r="AF111" s="91">
        <v>548729.96</v>
      </c>
      <c r="AG111" s="91">
        <v>88165.47</v>
      </c>
      <c r="AK111" s="268">
        <f t="shared" si="7"/>
        <v>482663.42000000004</v>
      </c>
      <c r="AL111" s="269">
        <f t="shared" si="8"/>
        <v>92973.759999999995</v>
      </c>
      <c r="AM111" s="293">
        <f t="shared" si="9"/>
        <v>389689.66000000003</v>
      </c>
      <c r="AN111" s="288">
        <f t="shared" si="10"/>
        <v>1728571.47</v>
      </c>
      <c r="AO111" s="296">
        <f t="shared" si="11"/>
        <v>1559525.53</v>
      </c>
      <c r="AP111" s="270">
        <f t="shared" si="12"/>
        <v>169045.93999999994</v>
      </c>
    </row>
    <row r="112" spans="1:42" ht="15" thickBot="1" x14ac:dyDescent="0.25">
      <c r="A112" s="258" t="s">
        <v>321</v>
      </c>
      <c r="B112" s="258" t="s">
        <v>46</v>
      </c>
      <c r="C112" s="297">
        <v>1981</v>
      </c>
      <c r="D112" s="298" t="s">
        <v>913</v>
      </c>
      <c r="E112" s="253" t="s">
        <v>2699</v>
      </c>
      <c r="F112" s="90">
        <v>433318.61</v>
      </c>
      <c r="G112" s="90">
        <v>118939.7</v>
      </c>
      <c r="H112" s="90">
        <v>66899.41</v>
      </c>
      <c r="K112" s="253">
        <v>638786.17000000004</v>
      </c>
      <c r="L112" s="253">
        <v>142253.85999999999</v>
      </c>
      <c r="O112" s="233">
        <v>0</v>
      </c>
      <c r="P112" s="233">
        <v>62854.51</v>
      </c>
      <c r="Q112" s="233">
        <v>3130</v>
      </c>
      <c r="S112" s="253">
        <v>120400</v>
      </c>
      <c r="U112" s="253">
        <v>16940.939999999999</v>
      </c>
      <c r="V112" s="253">
        <v>1993338.97</v>
      </c>
      <c r="W112" s="74">
        <v>813304.33</v>
      </c>
      <c r="X112" s="74">
        <v>21600</v>
      </c>
      <c r="Y112" s="74">
        <v>786.37</v>
      </c>
      <c r="AA112" s="74">
        <v>934111.5</v>
      </c>
      <c r="AB112" s="74">
        <v>26398.92</v>
      </c>
      <c r="AC112" s="91">
        <v>1111622.5</v>
      </c>
      <c r="AF112" s="91">
        <v>310981.12</v>
      </c>
      <c r="AG112" s="91">
        <v>77997.64</v>
      </c>
      <c r="AK112" s="268">
        <f t="shared" si="7"/>
        <v>619157.72</v>
      </c>
      <c r="AL112" s="269">
        <f t="shared" si="8"/>
        <v>65984.510000000009</v>
      </c>
      <c r="AM112" s="293">
        <f t="shared" si="9"/>
        <v>553173.21</v>
      </c>
      <c r="AN112" s="288">
        <f t="shared" si="10"/>
        <v>1796201.1199999999</v>
      </c>
      <c r="AO112" s="296">
        <f t="shared" si="11"/>
        <v>1500601.26</v>
      </c>
      <c r="AP112" s="270">
        <f t="shared" si="12"/>
        <v>295599.85999999987</v>
      </c>
    </row>
    <row r="113" spans="1:42" ht="15" thickBot="1" x14ac:dyDescent="0.25">
      <c r="A113" s="258" t="s">
        <v>321</v>
      </c>
      <c r="B113" s="258" t="s">
        <v>46</v>
      </c>
      <c r="C113" s="297">
        <v>1907</v>
      </c>
      <c r="D113" s="298" t="s">
        <v>914</v>
      </c>
      <c r="E113" s="253" t="s">
        <v>2700</v>
      </c>
      <c r="F113" s="90">
        <v>474466.54</v>
      </c>
      <c r="G113" s="90">
        <v>163616.85</v>
      </c>
      <c r="H113" s="90">
        <v>132635.42000000001</v>
      </c>
      <c r="K113" s="253">
        <v>5</v>
      </c>
      <c r="L113" s="253">
        <v>165316.4</v>
      </c>
      <c r="O113" s="233">
        <v>226046</v>
      </c>
      <c r="P113" s="233">
        <v>75018.3</v>
      </c>
      <c r="Q113" s="233">
        <v>18980</v>
      </c>
      <c r="S113" s="253">
        <v>191</v>
      </c>
      <c r="V113" s="253">
        <v>3276385.87</v>
      </c>
      <c r="W113" s="74">
        <v>953347.74</v>
      </c>
      <c r="Y113" s="74">
        <v>913.14</v>
      </c>
      <c r="AA113" s="74">
        <v>116494</v>
      </c>
      <c r="AB113" s="74">
        <v>36587.96</v>
      </c>
      <c r="AC113" s="91">
        <v>452914</v>
      </c>
      <c r="AF113" s="91">
        <v>689614.24</v>
      </c>
      <c r="AG113" s="91">
        <v>57759.11</v>
      </c>
      <c r="AJ113" s="91">
        <v>1797</v>
      </c>
      <c r="AK113" s="268">
        <f t="shared" si="7"/>
        <v>770718.81</v>
      </c>
      <c r="AL113" s="269">
        <f t="shared" si="8"/>
        <v>320044.3</v>
      </c>
      <c r="AM113" s="293">
        <f t="shared" si="9"/>
        <v>450674.51000000007</v>
      </c>
      <c r="AN113" s="288">
        <f t="shared" si="10"/>
        <v>1107342.8399999999</v>
      </c>
      <c r="AO113" s="296">
        <f t="shared" si="11"/>
        <v>1202084.3500000001</v>
      </c>
      <c r="AP113" s="270">
        <f t="shared" si="12"/>
        <v>-94741.510000000242</v>
      </c>
    </row>
    <row r="114" spans="1:42" ht="15" thickBot="1" x14ac:dyDescent="0.25">
      <c r="A114" s="258" t="s">
        <v>321</v>
      </c>
      <c r="B114" s="258" t="s">
        <v>46</v>
      </c>
      <c r="C114" s="297">
        <v>3127</v>
      </c>
      <c r="D114" s="298" t="s">
        <v>915</v>
      </c>
      <c r="E114" s="253" t="s">
        <v>2701</v>
      </c>
      <c r="F114" s="90">
        <v>393321.04</v>
      </c>
      <c r="G114" s="90">
        <v>5938.84</v>
      </c>
      <c r="H114" s="90">
        <v>236511.71</v>
      </c>
      <c r="K114" s="253">
        <v>845452.61</v>
      </c>
      <c r="L114" s="253">
        <v>759719.17</v>
      </c>
      <c r="O114" s="233">
        <v>0</v>
      </c>
      <c r="P114" s="233">
        <v>71778.789999999994</v>
      </c>
      <c r="R114" s="233">
        <v>107.14</v>
      </c>
      <c r="S114" s="253">
        <v>100000</v>
      </c>
      <c r="U114" s="253">
        <v>1094.1199999999999</v>
      </c>
      <c r="V114" s="253">
        <v>3690825.96</v>
      </c>
      <c r="W114" s="74">
        <v>844236.25</v>
      </c>
      <c r="Y114" s="74">
        <v>582.78</v>
      </c>
      <c r="AA114" s="74">
        <v>806687</v>
      </c>
      <c r="AB114" s="74">
        <v>53017</v>
      </c>
      <c r="AC114" s="91">
        <v>1090634</v>
      </c>
      <c r="AF114" s="91">
        <v>501186.3</v>
      </c>
      <c r="AG114" s="91">
        <v>202464.08</v>
      </c>
      <c r="AK114" s="268">
        <f t="shared" si="7"/>
        <v>635771.59</v>
      </c>
      <c r="AL114" s="269">
        <f t="shared" si="8"/>
        <v>71885.929999999993</v>
      </c>
      <c r="AM114" s="293">
        <f t="shared" si="9"/>
        <v>563885.65999999992</v>
      </c>
      <c r="AN114" s="288">
        <f t="shared" si="10"/>
        <v>1704523.03</v>
      </c>
      <c r="AO114" s="296">
        <f t="shared" si="11"/>
        <v>1794284.3800000001</v>
      </c>
      <c r="AP114" s="270">
        <f t="shared" si="12"/>
        <v>-89761.350000000093</v>
      </c>
    </row>
    <row r="115" spans="1:42" ht="15" thickBot="1" x14ac:dyDescent="0.25">
      <c r="A115" s="258" t="s">
        <v>321</v>
      </c>
      <c r="B115" s="258" t="s">
        <v>46</v>
      </c>
      <c r="C115" s="297">
        <v>2860</v>
      </c>
      <c r="D115" s="298" t="s">
        <v>916</v>
      </c>
      <c r="E115" s="253" t="s">
        <v>2702</v>
      </c>
      <c r="F115" s="90">
        <v>896963.99</v>
      </c>
      <c r="G115" s="90">
        <v>111220.35</v>
      </c>
      <c r="H115" s="90">
        <v>136611.65</v>
      </c>
      <c r="K115" s="253">
        <v>135957.89000000001</v>
      </c>
      <c r="L115" s="253">
        <v>306858.28000000003</v>
      </c>
      <c r="O115" s="233">
        <v>0</v>
      </c>
      <c r="P115" s="233">
        <v>54493.9</v>
      </c>
      <c r="Q115" s="233">
        <v>3590</v>
      </c>
      <c r="S115" s="253">
        <v>81500</v>
      </c>
      <c r="U115" s="253">
        <v>600</v>
      </c>
      <c r="V115" s="253">
        <v>1854865.59</v>
      </c>
      <c r="W115" s="74">
        <v>955493.85</v>
      </c>
      <c r="Y115" s="74">
        <v>1572.09</v>
      </c>
      <c r="AA115" s="74">
        <v>770357</v>
      </c>
      <c r="AB115" s="74">
        <v>43483.839999999997</v>
      </c>
      <c r="AC115" s="91">
        <v>1020499</v>
      </c>
      <c r="AF115" s="91">
        <v>328599.06</v>
      </c>
      <c r="AG115" s="91">
        <v>40437.78</v>
      </c>
      <c r="AK115" s="268">
        <f t="shared" si="7"/>
        <v>1144795.99</v>
      </c>
      <c r="AL115" s="269">
        <f t="shared" si="8"/>
        <v>58083.9</v>
      </c>
      <c r="AM115" s="293">
        <f t="shared" si="9"/>
        <v>1086712.0900000001</v>
      </c>
      <c r="AN115" s="288">
        <f t="shared" si="10"/>
        <v>1770906.78</v>
      </c>
      <c r="AO115" s="296">
        <f t="shared" si="11"/>
        <v>1389535.84</v>
      </c>
      <c r="AP115" s="270">
        <f t="shared" si="12"/>
        <v>381370.93999999994</v>
      </c>
    </row>
    <row r="116" spans="1:42" ht="15" thickBot="1" x14ac:dyDescent="0.25">
      <c r="A116" s="258" t="s">
        <v>321</v>
      </c>
      <c r="B116" s="258" t="s">
        <v>46</v>
      </c>
      <c r="C116" s="297">
        <v>3321</v>
      </c>
      <c r="D116" s="298" t="s">
        <v>917</v>
      </c>
      <c r="E116" s="253" t="s">
        <v>2703</v>
      </c>
      <c r="F116" s="90">
        <v>1074912.92</v>
      </c>
      <c r="G116" s="90">
        <v>129364.5</v>
      </c>
      <c r="H116" s="90">
        <v>278536.27</v>
      </c>
      <c r="K116" s="253">
        <v>397939.29</v>
      </c>
      <c r="L116" s="253">
        <v>958939.47</v>
      </c>
      <c r="O116" s="233">
        <v>0</v>
      </c>
      <c r="P116" s="233">
        <v>56691.3</v>
      </c>
      <c r="Q116" s="233">
        <v>5000</v>
      </c>
      <c r="R116" s="233">
        <v>40000</v>
      </c>
      <c r="S116" s="253">
        <v>534639.80000000005</v>
      </c>
      <c r="U116" s="253">
        <v>3860</v>
      </c>
      <c r="V116" s="253">
        <v>1808375.97</v>
      </c>
      <c r="W116" s="74">
        <v>859353.96</v>
      </c>
      <c r="X116" s="74">
        <v>131067.2</v>
      </c>
      <c r="Y116" s="74">
        <v>1961.4</v>
      </c>
      <c r="AA116" s="74">
        <v>484144.5</v>
      </c>
      <c r="AB116" s="74">
        <v>45539.92</v>
      </c>
      <c r="AC116" s="91">
        <v>754734.5</v>
      </c>
      <c r="AF116" s="91">
        <v>444918.19</v>
      </c>
      <c r="AG116" s="91">
        <v>143937.16</v>
      </c>
      <c r="AK116" s="268">
        <f t="shared" si="7"/>
        <v>1482813.69</v>
      </c>
      <c r="AL116" s="269">
        <f t="shared" si="8"/>
        <v>101691.3</v>
      </c>
      <c r="AM116" s="293">
        <f t="shared" si="9"/>
        <v>1381122.39</v>
      </c>
      <c r="AN116" s="288">
        <f t="shared" si="10"/>
        <v>1522066.98</v>
      </c>
      <c r="AO116" s="296">
        <f t="shared" si="11"/>
        <v>1343589.8499999999</v>
      </c>
      <c r="AP116" s="270">
        <f t="shared" si="12"/>
        <v>178477.13000000012</v>
      </c>
    </row>
    <row r="117" spans="1:42" ht="15" thickBot="1" x14ac:dyDescent="0.25">
      <c r="A117" s="258" t="s">
        <v>321</v>
      </c>
      <c r="B117" s="258" t="s">
        <v>46</v>
      </c>
      <c r="C117" s="297">
        <v>3558</v>
      </c>
      <c r="D117" s="298" t="s">
        <v>918</v>
      </c>
      <c r="E117" s="253" t="s">
        <v>2704</v>
      </c>
      <c r="F117" s="90">
        <v>869036.57</v>
      </c>
      <c r="G117" s="90">
        <v>66216.77</v>
      </c>
      <c r="H117" s="90">
        <v>258427.97</v>
      </c>
      <c r="K117" s="253">
        <v>328331.12</v>
      </c>
      <c r="L117" s="253">
        <v>477135.48</v>
      </c>
      <c r="O117" s="233">
        <v>0</v>
      </c>
      <c r="P117" s="233">
        <v>75843.45</v>
      </c>
      <c r="Q117" s="233">
        <v>22890</v>
      </c>
      <c r="S117" s="253">
        <v>423178</v>
      </c>
      <c r="U117" s="253">
        <v>2181</v>
      </c>
      <c r="V117" s="253">
        <v>2329931.42</v>
      </c>
      <c r="W117" s="74">
        <v>1016414.45</v>
      </c>
      <c r="X117" s="74">
        <v>77214</v>
      </c>
      <c r="Y117" s="74">
        <v>1126.76</v>
      </c>
      <c r="AA117" s="74">
        <v>780080</v>
      </c>
      <c r="AB117" s="74">
        <v>63974.34</v>
      </c>
      <c r="AC117" s="91">
        <v>1036190</v>
      </c>
      <c r="AF117" s="91">
        <v>512209.58</v>
      </c>
      <c r="AG117" s="91">
        <v>102832.47</v>
      </c>
      <c r="AI117" s="91">
        <v>126178.7</v>
      </c>
      <c r="AK117" s="268">
        <f t="shared" si="7"/>
        <v>1193681.31</v>
      </c>
      <c r="AL117" s="269">
        <f t="shared" si="8"/>
        <v>98733.45</v>
      </c>
      <c r="AM117" s="293">
        <f t="shared" si="9"/>
        <v>1094947.8600000001</v>
      </c>
      <c r="AN117" s="288">
        <f t="shared" si="10"/>
        <v>1938809.55</v>
      </c>
      <c r="AO117" s="296">
        <f t="shared" si="11"/>
        <v>1777410.75</v>
      </c>
      <c r="AP117" s="270">
        <f t="shared" si="12"/>
        <v>161398.80000000005</v>
      </c>
    </row>
    <row r="118" spans="1:42" ht="15" thickBot="1" x14ac:dyDescent="0.25">
      <c r="A118" s="258" t="s">
        <v>321</v>
      </c>
      <c r="B118" s="258" t="s">
        <v>46</v>
      </c>
      <c r="C118" s="297">
        <v>1774</v>
      </c>
      <c r="D118" s="298" t="s">
        <v>919</v>
      </c>
      <c r="E118" s="253" t="s">
        <v>2705</v>
      </c>
      <c r="F118" s="90">
        <v>177545.49</v>
      </c>
      <c r="G118" s="90">
        <v>22897.65</v>
      </c>
      <c r="H118" s="90">
        <v>47672.59</v>
      </c>
      <c r="K118" s="253">
        <v>1429480.49</v>
      </c>
      <c r="L118" s="253">
        <v>391131.56</v>
      </c>
      <c r="O118" s="233">
        <v>359000</v>
      </c>
      <c r="P118" s="233">
        <v>73330.23</v>
      </c>
      <c r="Q118" s="233">
        <v>18420</v>
      </c>
      <c r="R118" s="233">
        <v>50000</v>
      </c>
      <c r="S118" s="253">
        <v>82400</v>
      </c>
      <c r="V118" s="253">
        <v>857017.52</v>
      </c>
      <c r="W118" s="74">
        <v>785144.88</v>
      </c>
      <c r="X118" s="74">
        <v>18100</v>
      </c>
      <c r="Y118" s="74">
        <v>267.44</v>
      </c>
      <c r="AA118" s="74">
        <v>476353.5</v>
      </c>
      <c r="AB118" s="74">
        <v>57762.879999999997</v>
      </c>
      <c r="AC118" s="91">
        <v>766641.5</v>
      </c>
      <c r="AF118" s="91">
        <v>379633.12</v>
      </c>
      <c r="AG118" s="91">
        <v>124829.64</v>
      </c>
      <c r="AK118" s="268">
        <f t="shared" si="7"/>
        <v>248115.72999999998</v>
      </c>
      <c r="AL118" s="269">
        <f t="shared" si="8"/>
        <v>500750.23</v>
      </c>
      <c r="AM118" s="293">
        <f t="shared" si="9"/>
        <v>-252634.5</v>
      </c>
      <c r="AN118" s="288">
        <f t="shared" si="10"/>
        <v>1337628.6999999997</v>
      </c>
      <c r="AO118" s="296">
        <f t="shared" si="11"/>
        <v>1271104.26</v>
      </c>
      <c r="AP118" s="270">
        <f t="shared" si="12"/>
        <v>66524.439999999711</v>
      </c>
    </row>
    <row r="119" spans="1:42" ht="15" thickBot="1" x14ac:dyDescent="0.25">
      <c r="A119" s="258" t="s">
        <v>321</v>
      </c>
      <c r="B119" s="258" t="s">
        <v>46</v>
      </c>
      <c r="C119" s="297">
        <v>1942</v>
      </c>
      <c r="D119" s="298" t="s">
        <v>920</v>
      </c>
      <c r="E119" s="253" t="s">
        <v>2788</v>
      </c>
      <c r="F119" s="90">
        <v>233363.83</v>
      </c>
      <c r="G119" s="90">
        <v>1194.6500000000001</v>
      </c>
      <c r="H119" s="90">
        <v>161861.38</v>
      </c>
      <c r="K119" s="253">
        <v>929444.82</v>
      </c>
      <c r="L119" s="253">
        <v>120611.32</v>
      </c>
      <c r="O119" s="233">
        <v>130000</v>
      </c>
      <c r="P119" s="233">
        <v>61655.519999999997</v>
      </c>
      <c r="S119" s="253">
        <v>92250</v>
      </c>
      <c r="V119" s="253">
        <v>2768353.45</v>
      </c>
      <c r="W119" s="74">
        <v>643789.99</v>
      </c>
      <c r="Y119" s="74">
        <v>274.2</v>
      </c>
      <c r="AA119" s="74">
        <v>387198</v>
      </c>
      <c r="AB119" s="74">
        <v>36755.01</v>
      </c>
      <c r="AC119" s="91">
        <v>572930</v>
      </c>
      <c r="AF119" s="91">
        <v>278627.17</v>
      </c>
      <c r="AG119" s="91">
        <v>101521</v>
      </c>
      <c r="AK119" s="268">
        <f t="shared" si="7"/>
        <v>396419.86</v>
      </c>
      <c r="AL119" s="269">
        <f t="shared" si="8"/>
        <v>191655.52</v>
      </c>
      <c r="AM119" s="293">
        <f t="shared" si="9"/>
        <v>204764.34</v>
      </c>
      <c r="AN119" s="288">
        <f t="shared" si="10"/>
        <v>1068017.2</v>
      </c>
      <c r="AO119" s="296">
        <f t="shared" si="11"/>
        <v>953078.16999999993</v>
      </c>
      <c r="AP119" s="270">
        <f t="shared" si="12"/>
        <v>114939.03000000003</v>
      </c>
    </row>
    <row r="120" spans="1:42" ht="15" thickBot="1" x14ac:dyDescent="0.25">
      <c r="A120" s="258" t="s">
        <v>321</v>
      </c>
      <c r="B120" s="258" t="s">
        <v>46</v>
      </c>
      <c r="C120" s="297">
        <v>2702</v>
      </c>
      <c r="D120" s="298" t="s">
        <v>921</v>
      </c>
      <c r="E120" s="253" t="s">
        <v>2789</v>
      </c>
      <c r="F120" s="90">
        <v>390001.86</v>
      </c>
      <c r="G120" s="90">
        <v>5131.8</v>
      </c>
      <c r="H120" s="90">
        <v>21016.43</v>
      </c>
      <c r="K120" s="253">
        <v>353328.19</v>
      </c>
      <c r="L120" s="253">
        <v>132841.38</v>
      </c>
      <c r="O120" s="233">
        <v>60000</v>
      </c>
      <c r="P120" s="233">
        <v>87771.39</v>
      </c>
      <c r="Q120" s="233">
        <v>5120</v>
      </c>
      <c r="S120" s="253">
        <v>43050</v>
      </c>
      <c r="U120" s="253">
        <v>8071</v>
      </c>
      <c r="V120" s="253">
        <v>3313708.59</v>
      </c>
      <c r="W120" s="74">
        <v>808375.48</v>
      </c>
      <c r="Y120" s="74">
        <v>264.72000000000003</v>
      </c>
      <c r="AA120" s="74">
        <v>810068</v>
      </c>
      <c r="AB120" s="74">
        <v>46072.55</v>
      </c>
      <c r="AC120" s="91">
        <v>971448</v>
      </c>
      <c r="AF120" s="91">
        <v>342972.46</v>
      </c>
      <c r="AG120" s="91">
        <v>40296.480000000003</v>
      </c>
      <c r="AK120" s="268">
        <f t="shared" si="7"/>
        <v>416150.08999999997</v>
      </c>
      <c r="AL120" s="269">
        <f t="shared" si="8"/>
        <v>152891.39000000001</v>
      </c>
      <c r="AM120" s="293">
        <f t="shared" si="9"/>
        <v>263258.69999999995</v>
      </c>
      <c r="AN120" s="288">
        <f t="shared" si="10"/>
        <v>1664780.75</v>
      </c>
      <c r="AO120" s="296">
        <f t="shared" si="11"/>
        <v>1354716.94</v>
      </c>
      <c r="AP120" s="270">
        <f t="shared" si="12"/>
        <v>310063.81000000006</v>
      </c>
    </row>
    <row r="121" spans="1:42" ht="15" thickBot="1" x14ac:dyDescent="0.25">
      <c r="A121" s="258" t="s">
        <v>321</v>
      </c>
      <c r="B121" s="258" t="s">
        <v>46</v>
      </c>
      <c r="C121" s="297">
        <v>2772</v>
      </c>
      <c r="D121" s="298" t="s">
        <v>922</v>
      </c>
      <c r="E121" s="253" t="s">
        <v>2801</v>
      </c>
      <c r="F121" s="90">
        <v>589199.96</v>
      </c>
      <c r="G121" s="90">
        <v>4511.95</v>
      </c>
      <c r="H121" s="90">
        <v>70535.740000000005</v>
      </c>
      <c r="K121" s="253">
        <v>637887.04</v>
      </c>
      <c r="L121" s="253">
        <v>136268.35</v>
      </c>
      <c r="O121" s="233">
        <v>0</v>
      </c>
      <c r="P121" s="233">
        <v>46896.3</v>
      </c>
      <c r="Q121" s="233">
        <v>120000</v>
      </c>
      <c r="V121" s="253">
        <v>3532326.06</v>
      </c>
      <c r="W121" s="74">
        <v>1123762.77</v>
      </c>
      <c r="Y121" s="74">
        <v>980.76</v>
      </c>
      <c r="AA121" s="74">
        <v>724164</v>
      </c>
      <c r="AB121" s="74">
        <v>43107.72</v>
      </c>
      <c r="AC121" s="91">
        <v>935305</v>
      </c>
      <c r="AF121" s="91">
        <v>587970.56000000006</v>
      </c>
      <c r="AG121" s="91">
        <v>113182.55</v>
      </c>
      <c r="AK121" s="268">
        <f t="shared" si="7"/>
        <v>664247.64999999991</v>
      </c>
      <c r="AL121" s="269">
        <f t="shared" si="8"/>
        <v>166896.29999999999</v>
      </c>
      <c r="AM121" s="293">
        <f t="shared" si="9"/>
        <v>497351.34999999992</v>
      </c>
      <c r="AN121" s="288">
        <f t="shared" si="10"/>
        <v>1892015.25</v>
      </c>
      <c r="AO121" s="296">
        <f t="shared" si="11"/>
        <v>1636458.11</v>
      </c>
      <c r="AP121" s="270">
        <f t="shared" si="12"/>
        <v>255557.1399999999</v>
      </c>
    </row>
    <row r="122" spans="1:42" ht="15" thickBot="1" x14ac:dyDescent="0.25">
      <c r="A122" s="258" t="s">
        <v>37</v>
      </c>
      <c r="B122" s="258" t="s">
        <v>38</v>
      </c>
      <c r="C122" s="297">
        <v>6140</v>
      </c>
      <c r="D122" s="298" t="s">
        <v>923</v>
      </c>
      <c r="E122" s="253" t="s">
        <v>2706</v>
      </c>
      <c r="F122" s="90">
        <v>346724.84</v>
      </c>
      <c r="G122" s="90">
        <v>0</v>
      </c>
      <c r="H122" s="90">
        <v>146921.29</v>
      </c>
      <c r="K122" s="253">
        <v>1149336.08</v>
      </c>
      <c r="L122" s="253">
        <v>597864.16</v>
      </c>
      <c r="O122" s="233">
        <v>0</v>
      </c>
      <c r="P122" s="233">
        <v>30660</v>
      </c>
      <c r="R122" s="233">
        <v>424.4</v>
      </c>
      <c r="S122" s="253">
        <v>155890</v>
      </c>
      <c r="T122" s="253">
        <v>431805.14</v>
      </c>
      <c r="U122" s="253">
        <v>380722.05</v>
      </c>
      <c r="V122" s="253">
        <v>1454124.22</v>
      </c>
      <c r="W122" s="74">
        <v>1181526.74</v>
      </c>
      <c r="X122" s="74">
        <v>190400</v>
      </c>
      <c r="Y122" s="74">
        <v>911.92</v>
      </c>
      <c r="AA122" s="74">
        <v>642395.19999999995</v>
      </c>
      <c r="AB122" s="74">
        <v>177000</v>
      </c>
      <c r="AC122" s="91">
        <v>1240835.2</v>
      </c>
      <c r="AF122" s="91">
        <v>695725.17</v>
      </c>
      <c r="AG122" s="91">
        <v>186456.93</v>
      </c>
      <c r="AK122" s="268">
        <f t="shared" si="7"/>
        <v>493646.13</v>
      </c>
      <c r="AL122" s="269">
        <f t="shared" si="8"/>
        <v>31084.400000000001</v>
      </c>
      <c r="AM122" s="293">
        <f t="shared" si="9"/>
        <v>462561.73</v>
      </c>
      <c r="AN122" s="288">
        <f t="shared" si="10"/>
        <v>2192233.86</v>
      </c>
      <c r="AO122" s="296">
        <f t="shared" si="11"/>
        <v>2123017.3000000003</v>
      </c>
      <c r="AP122" s="270">
        <f t="shared" si="12"/>
        <v>69216.55999999959</v>
      </c>
    </row>
    <row r="123" spans="1:42" ht="15" thickBot="1" x14ac:dyDescent="0.25">
      <c r="A123" s="258" t="s">
        <v>37</v>
      </c>
      <c r="B123" s="258" t="s">
        <v>38</v>
      </c>
      <c r="C123" s="297">
        <v>5316</v>
      </c>
      <c r="D123" s="298" t="s">
        <v>924</v>
      </c>
      <c r="E123" s="253" t="s">
        <v>2707</v>
      </c>
      <c r="F123" s="90">
        <v>301280.46999999997</v>
      </c>
      <c r="G123" s="90">
        <v>0</v>
      </c>
      <c r="H123" s="90">
        <v>33648.620000000003</v>
      </c>
      <c r="K123" s="253">
        <v>144227.44</v>
      </c>
      <c r="L123" s="253">
        <v>268114.71999999997</v>
      </c>
      <c r="O123" s="233">
        <v>3000</v>
      </c>
      <c r="P123" s="233">
        <v>28553.9</v>
      </c>
      <c r="R123" s="233">
        <v>150</v>
      </c>
      <c r="T123" s="253">
        <v>324701.88</v>
      </c>
      <c r="V123" s="253">
        <v>5145573.0199999996</v>
      </c>
      <c r="W123" s="74">
        <v>764780.93</v>
      </c>
      <c r="X123" s="74">
        <v>108800</v>
      </c>
      <c r="Y123" s="74">
        <v>775.27</v>
      </c>
      <c r="AA123" s="74">
        <v>1372059</v>
      </c>
      <c r="AB123" s="74">
        <v>90000</v>
      </c>
      <c r="AC123" s="91">
        <v>1788549</v>
      </c>
      <c r="AF123" s="91">
        <v>406184.13</v>
      </c>
      <c r="AG123" s="91">
        <v>64982.61</v>
      </c>
      <c r="AK123" s="268">
        <f t="shared" si="7"/>
        <v>334929.08999999997</v>
      </c>
      <c r="AL123" s="269">
        <f t="shared" si="8"/>
        <v>31703.9</v>
      </c>
      <c r="AM123" s="293">
        <f t="shared" si="9"/>
        <v>303225.18999999994</v>
      </c>
      <c r="AN123" s="288">
        <f t="shared" si="10"/>
        <v>2336415.2000000002</v>
      </c>
      <c r="AO123" s="296">
        <f t="shared" si="11"/>
        <v>2259715.7399999998</v>
      </c>
      <c r="AP123" s="270">
        <f t="shared" si="12"/>
        <v>76699.460000000428</v>
      </c>
    </row>
    <row r="124" spans="1:42" ht="15" thickBot="1" x14ac:dyDescent="0.25">
      <c r="A124" s="258" t="s">
        <v>37</v>
      </c>
      <c r="B124" s="258" t="s">
        <v>38</v>
      </c>
      <c r="C124" s="297">
        <v>1456</v>
      </c>
      <c r="D124" s="298" t="s">
        <v>925</v>
      </c>
      <c r="E124" s="253" t="s">
        <v>2708</v>
      </c>
      <c r="F124" s="90">
        <v>76257.58</v>
      </c>
      <c r="G124" s="90">
        <v>15639</v>
      </c>
      <c r="H124" s="90">
        <v>61121.74</v>
      </c>
      <c r="K124" s="253">
        <v>2</v>
      </c>
      <c r="L124" s="253">
        <v>7290.62</v>
      </c>
      <c r="P124" s="233">
        <v>24400</v>
      </c>
      <c r="R124" s="233">
        <v>121000</v>
      </c>
      <c r="V124" s="253">
        <v>2682156.15</v>
      </c>
      <c r="W124" s="74">
        <v>460920</v>
      </c>
      <c r="Y124" s="74">
        <v>183.41</v>
      </c>
      <c r="AA124" s="74">
        <v>166404</v>
      </c>
      <c r="AB124" s="74">
        <v>52800</v>
      </c>
      <c r="AC124" s="91">
        <v>473234</v>
      </c>
      <c r="AF124" s="91">
        <v>169754.3</v>
      </c>
      <c r="AG124" s="91">
        <v>2916.62</v>
      </c>
      <c r="AH124" s="91">
        <v>29652</v>
      </c>
      <c r="AK124" s="268">
        <f t="shared" si="7"/>
        <v>153018.32</v>
      </c>
      <c r="AL124" s="269">
        <f t="shared" si="8"/>
        <v>145400</v>
      </c>
      <c r="AM124" s="293">
        <f t="shared" si="9"/>
        <v>7618.320000000007</v>
      </c>
      <c r="AN124" s="288">
        <f t="shared" si="10"/>
        <v>680307.40999999992</v>
      </c>
      <c r="AO124" s="296">
        <f t="shared" si="11"/>
        <v>675556.92</v>
      </c>
      <c r="AP124" s="270">
        <f t="shared" si="12"/>
        <v>4750.4899999998743</v>
      </c>
    </row>
    <row r="125" spans="1:42" ht="15" thickBot="1" x14ac:dyDescent="0.25">
      <c r="A125" s="258" t="s">
        <v>37</v>
      </c>
      <c r="B125" s="258" t="s">
        <v>38</v>
      </c>
      <c r="C125" s="297">
        <v>2839</v>
      </c>
      <c r="D125" s="298" t="s">
        <v>926</v>
      </c>
      <c r="E125" s="253" t="s">
        <v>2709</v>
      </c>
      <c r="F125" s="90">
        <v>342296.49</v>
      </c>
      <c r="G125" s="90">
        <v>0</v>
      </c>
      <c r="H125" s="90">
        <v>80047.350000000006</v>
      </c>
      <c r="K125" s="253">
        <v>540245.31000000006</v>
      </c>
      <c r="L125" s="253">
        <v>43601.2</v>
      </c>
      <c r="O125" s="233">
        <v>0</v>
      </c>
      <c r="P125" s="233">
        <v>73931.3</v>
      </c>
      <c r="U125" s="253">
        <v>-1215771.3999999999</v>
      </c>
      <c r="V125" s="253">
        <v>2132666.9300000002</v>
      </c>
      <c r="W125" s="74">
        <v>645988.5</v>
      </c>
      <c r="X125" s="74">
        <v>55000</v>
      </c>
      <c r="Y125" s="74">
        <v>573.12</v>
      </c>
      <c r="AA125" s="74">
        <v>682773</v>
      </c>
      <c r="AB125" s="74">
        <v>70800</v>
      </c>
      <c r="AC125" s="91">
        <v>895493</v>
      </c>
      <c r="AF125" s="91">
        <v>308341.62</v>
      </c>
      <c r="AG125" s="91">
        <v>91693.98</v>
      </c>
      <c r="AK125" s="268">
        <f t="shared" si="7"/>
        <v>422343.83999999997</v>
      </c>
      <c r="AL125" s="269">
        <f t="shared" si="8"/>
        <v>73931.3</v>
      </c>
      <c r="AM125" s="293">
        <f t="shared" si="9"/>
        <v>348412.54</v>
      </c>
      <c r="AN125" s="288">
        <f t="shared" si="10"/>
        <v>1455134.62</v>
      </c>
      <c r="AO125" s="296">
        <f t="shared" si="11"/>
        <v>1295528.6000000001</v>
      </c>
      <c r="AP125" s="270">
        <f t="shared" si="12"/>
        <v>159606.02000000002</v>
      </c>
    </row>
    <row r="126" spans="1:42" ht="15" thickBot="1" x14ac:dyDescent="0.25">
      <c r="A126" s="258" t="s">
        <v>37</v>
      </c>
      <c r="B126" s="258" t="s">
        <v>38</v>
      </c>
      <c r="C126" s="297">
        <v>4801</v>
      </c>
      <c r="D126" s="298" t="s">
        <v>927</v>
      </c>
      <c r="E126" s="253" t="s">
        <v>2710</v>
      </c>
      <c r="F126" s="90">
        <v>753416.48</v>
      </c>
      <c r="G126" s="90">
        <v>12950.69</v>
      </c>
      <c r="H126" s="90">
        <v>82674.12</v>
      </c>
      <c r="K126" s="253">
        <v>927146.87</v>
      </c>
      <c r="L126" s="253">
        <v>230236.86</v>
      </c>
      <c r="O126" s="233">
        <v>15895</v>
      </c>
      <c r="P126" s="233">
        <v>35959.300000000003</v>
      </c>
      <c r="R126" s="233">
        <v>0.9</v>
      </c>
      <c r="S126" s="253">
        <v>0</v>
      </c>
      <c r="V126" s="253">
        <v>2748053.22</v>
      </c>
      <c r="W126" s="74">
        <v>771549.41</v>
      </c>
      <c r="X126" s="74">
        <v>100000</v>
      </c>
      <c r="Y126" s="74">
        <v>1757.78</v>
      </c>
      <c r="AA126" s="74">
        <v>819876</v>
      </c>
      <c r="AB126" s="74">
        <v>78600</v>
      </c>
      <c r="AC126" s="91">
        <v>1251571</v>
      </c>
      <c r="AF126" s="91">
        <v>536182.43999999994</v>
      </c>
      <c r="AG126" s="91">
        <v>92043</v>
      </c>
      <c r="AK126" s="268">
        <f t="shared" si="7"/>
        <v>849041.28999999992</v>
      </c>
      <c r="AL126" s="269">
        <f t="shared" si="8"/>
        <v>51855.200000000004</v>
      </c>
      <c r="AM126" s="293">
        <f t="shared" si="9"/>
        <v>797186.09</v>
      </c>
      <c r="AN126" s="288">
        <f t="shared" si="10"/>
        <v>1771783.19</v>
      </c>
      <c r="AO126" s="296">
        <f t="shared" si="11"/>
        <v>1879796.44</v>
      </c>
      <c r="AP126" s="270">
        <f t="shared" si="12"/>
        <v>-108013.25</v>
      </c>
    </row>
    <row r="127" spans="1:42" ht="15" thickBot="1" x14ac:dyDescent="0.25">
      <c r="A127" s="258" t="s">
        <v>37</v>
      </c>
      <c r="B127" s="258" t="s">
        <v>38</v>
      </c>
      <c r="C127" s="297">
        <v>3761</v>
      </c>
      <c r="D127" s="298" t="s">
        <v>928</v>
      </c>
      <c r="E127" s="253" t="s">
        <v>2711</v>
      </c>
      <c r="F127" s="90">
        <v>806064.03</v>
      </c>
      <c r="G127" s="90">
        <v>0</v>
      </c>
      <c r="H127" s="90">
        <v>78329.87</v>
      </c>
      <c r="K127" s="253">
        <v>288008.88</v>
      </c>
      <c r="L127" s="253">
        <v>529460.79</v>
      </c>
      <c r="O127" s="233">
        <v>0</v>
      </c>
      <c r="P127" s="233">
        <v>52124.86</v>
      </c>
      <c r="R127" s="233">
        <v>5000</v>
      </c>
      <c r="T127" s="253">
        <v>592794.93999999994</v>
      </c>
      <c r="V127" s="253">
        <v>2326269.85</v>
      </c>
      <c r="W127" s="74">
        <v>833375.14</v>
      </c>
      <c r="Y127" s="74">
        <v>1705.4</v>
      </c>
      <c r="AA127" s="74">
        <v>385647.5</v>
      </c>
      <c r="AB127" s="74">
        <v>48400</v>
      </c>
      <c r="AC127" s="91">
        <v>815592.5</v>
      </c>
      <c r="AF127" s="91">
        <v>425312.92</v>
      </c>
      <c r="AG127" s="91">
        <v>37693.94</v>
      </c>
      <c r="AK127" s="268">
        <f t="shared" si="7"/>
        <v>884393.9</v>
      </c>
      <c r="AL127" s="269">
        <f t="shared" si="8"/>
        <v>57124.86</v>
      </c>
      <c r="AM127" s="293">
        <f t="shared" si="9"/>
        <v>827269.04</v>
      </c>
      <c r="AN127" s="288">
        <f t="shared" si="10"/>
        <v>1269128.04</v>
      </c>
      <c r="AO127" s="296">
        <f t="shared" si="11"/>
        <v>1278599.3599999999</v>
      </c>
      <c r="AP127" s="270">
        <f t="shared" si="12"/>
        <v>-9471.3199999998324</v>
      </c>
    </row>
    <row r="128" spans="1:42" ht="15" thickBot="1" x14ac:dyDescent="0.25">
      <c r="A128" s="258" t="s">
        <v>37</v>
      </c>
      <c r="B128" s="258" t="s">
        <v>38</v>
      </c>
      <c r="C128" s="297">
        <v>4191</v>
      </c>
      <c r="D128" s="298" t="s">
        <v>929</v>
      </c>
      <c r="E128" s="253" t="s">
        <v>2712</v>
      </c>
      <c r="F128" s="90">
        <v>158818.37</v>
      </c>
      <c r="G128" s="90">
        <v>0</v>
      </c>
      <c r="H128" s="90">
        <v>108993.1</v>
      </c>
      <c r="K128" s="253">
        <v>2286170.21</v>
      </c>
      <c r="L128" s="253">
        <v>95417.57</v>
      </c>
      <c r="P128" s="233">
        <v>21414.47</v>
      </c>
      <c r="R128" s="233">
        <v>0</v>
      </c>
      <c r="V128" s="253">
        <v>3580405.02</v>
      </c>
      <c r="W128" s="74">
        <v>551394.19999999995</v>
      </c>
      <c r="Y128" s="74">
        <v>369.32</v>
      </c>
      <c r="AA128" s="74">
        <v>861234.5</v>
      </c>
      <c r="AB128" s="74">
        <v>69600</v>
      </c>
      <c r="AC128" s="91">
        <v>1211884.5</v>
      </c>
      <c r="AF128" s="91">
        <v>348036.06</v>
      </c>
      <c r="AG128" s="91">
        <v>56208.67</v>
      </c>
      <c r="AK128" s="268">
        <f t="shared" si="7"/>
        <v>267811.46999999997</v>
      </c>
      <c r="AL128" s="269">
        <f t="shared" si="8"/>
        <v>21414.47</v>
      </c>
      <c r="AM128" s="293">
        <f t="shared" si="9"/>
        <v>246396.99999999997</v>
      </c>
      <c r="AN128" s="288">
        <f t="shared" si="10"/>
        <v>1482598.02</v>
      </c>
      <c r="AO128" s="296">
        <f t="shared" si="11"/>
        <v>1616129.23</v>
      </c>
      <c r="AP128" s="270">
        <f t="shared" si="12"/>
        <v>-133531.20999999996</v>
      </c>
    </row>
    <row r="129" spans="1:42" ht="15" thickBot="1" x14ac:dyDescent="0.25">
      <c r="A129" s="258" t="s">
        <v>37</v>
      </c>
      <c r="B129" s="258" t="s">
        <v>38</v>
      </c>
      <c r="C129" s="297">
        <v>1988</v>
      </c>
      <c r="D129" s="298" t="s">
        <v>930</v>
      </c>
      <c r="E129" s="253" t="s">
        <v>2713</v>
      </c>
      <c r="F129" s="90">
        <v>801369.61</v>
      </c>
      <c r="G129" s="90">
        <v>17637.25</v>
      </c>
      <c r="H129" s="90">
        <v>106106.89</v>
      </c>
      <c r="K129" s="253">
        <v>397351.58</v>
      </c>
      <c r="L129" s="253">
        <v>43135.82</v>
      </c>
      <c r="P129" s="233">
        <v>0</v>
      </c>
      <c r="R129" s="233">
        <v>215000</v>
      </c>
      <c r="T129" s="253">
        <v>1275271.24</v>
      </c>
      <c r="V129" s="253">
        <v>2242898.44</v>
      </c>
      <c r="W129" s="74">
        <v>572225.59</v>
      </c>
      <c r="Y129" s="74">
        <v>1338.89</v>
      </c>
      <c r="AA129" s="74">
        <v>991850</v>
      </c>
      <c r="AB129" s="74">
        <v>10</v>
      </c>
      <c r="AC129" s="91">
        <v>1122470</v>
      </c>
      <c r="AF129" s="91">
        <v>470952.7</v>
      </c>
      <c r="AG129" s="91">
        <v>54764.5</v>
      </c>
      <c r="AJ129" s="91">
        <v>11990</v>
      </c>
      <c r="AK129" s="268">
        <f t="shared" si="7"/>
        <v>925113.75</v>
      </c>
      <c r="AL129" s="269">
        <f t="shared" si="8"/>
        <v>215000</v>
      </c>
      <c r="AM129" s="293">
        <f t="shared" si="9"/>
        <v>710113.75</v>
      </c>
      <c r="AN129" s="288">
        <f t="shared" si="10"/>
        <v>1565424.48</v>
      </c>
      <c r="AO129" s="296">
        <f t="shared" si="11"/>
        <v>1660177.2</v>
      </c>
      <c r="AP129" s="270">
        <f t="shared" si="12"/>
        <v>-94752.719999999972</v>
      </c>
    </row>
    <row r="130" spans="1:42" ht="15" thickBot="1" x14ac:dyDescent="0.25">
      <c r="A130" s="258" t="s">
        <v>37</v>
      </c>
      <c r="B130" s="258" t="s">
        <v>38</v>
      </c>
      <c r="C130" s="297">
        <v>2809</v>
      </c>
      <c r="D130" s="298" t="s">
        <v>931</v>
      </c>
      <c r="E130" s="253" t="s">
        <v>2790</v>
      </c>
      <c r="F130" s="90">
        <v>258236.94</v>
      </c>
      <c r="G130" s="90">
        <v>0</v>
      </c>
      <c r="H130" s="90">
        <v>48008.480000000003</v>
      </c>
      <c r="K130" s="253">
        <v>1371764</v>
      </c>
      <c r="L130" s="253">
        <v>634249.02</v>
      </c>
      <c r="P130" s="233">
        <v>35760</v>
      </c>
      <c r="T130" s="253">
        <v>-2895289.86</v>
      </c>
      <c r="V130" s="253">
        <v>3888577.01</v>
      </c>
      <c r="W130" s="74">
        <v>679308.37</v>
      </c>
      <c r="Y130" s="74">
        <v>483.31</v>
      </c>
      <c r="AA130" s="74">
        <v>762225</v>
      </c>
      <c r="AB130" s="74">
        <v>61200</v>
      </c>
      <c r="AC130" s="91">
        <v>1084935</v>
      </c>
      <c r="AF130" s="91">
        <v>403128.14</v>
      </c>
      <c r="AG130" s="91">
        <v>30210</v>
      </c>
      <c r="AK130" s="268">
        <f t="shared" si="7"/>
        <v>306245.42</v>
      </c>
      <c r="AL130" s="269">
        <f t="shared" si="8"/>
        <v>35760</v>
      </c>
      <c r="AM130" s="293">
        <f t="shared" si="9"/>
        <v>270485.42</v>
      </c>
      <c r="AN130" s="288">
        <f t="shared" si="10"/>
        <v>1503216.6800000002</v>
      </c>
      <c r="AO130" s="296">
        <f t="shared" si="11"/>
        <v>1518273.1400000001</v>
      </c>
      <c r="AP130" s="270">
        <f t="shared" si="12"/>
        <v>-15056.459999999963</v>
      </c>
    </row>
    <row r="131" spans="1:42" ht="15" thickBot="1" x14ac:dyDescent="0.25">
      <c r="A131" s="258" t="s">
        <v>37</v>
      </c>
      <c r="B131" s="258" t="s">
        <v>38</v>
      </c>
      <c r="C131" s="297">
        <v>2809</v>
      </c>
      <c r="D131" s="298" t="s">
        <v>932</v>
      </c>
      <c r="E131" s="253" t="s">
        <v>2791</v>
      </c>
      <c r="F131" s="90">
        <v>84210.64</v>
      </c>
      <c r="G131" s="90">
        <v>0</v>
      </c>
      <c r="H131" s="90">
        <v>39226.07</v>
      </c>
      <c r="K131" s="253">
        <v>3661772.28</v>
      </c>
      <c r="L131" s="253">
        <v>360606.93</v>
      </c>
      <c r="P131" s="233">
        <v>98100</v>
      </c>
      <c r="T131" s="253">
        <v>-2803193.59</v>
      </c>
      <c r="V131" s="253">
        <v>6097995.7300000004</v>
      </c>
      <c r="W131" s="74">
        <v>583017.88</v>
      </c>
      <c r="Y131" s="74">
        <v>225.51</v>
      </c>
      <c r="AA131" s="74">
        <v>411810</v>
      </c>
      <c r="AB131" s="74">
        <v>54000</v>
      </c>
      <c r="AC131" s="91">
        <v>645256</v>
      </c>
      <c r="AF131" s="91">
        <v>395557.36</v>
      </c>
      <c r="AG131" s="91">
        <v>175568.29</v>
      </c>
      <c r="AK131" s="268">
        <f t="shared" si="7"/>
        <v>123436.70999999999</v>
      </c>
      <c r="AL131" s="269">
        <f t="shared" si="8"/>
        <v>98100</v>
      </c>
      <c r="AM131" s="293">
        <f t="shared" si="9"/>
        <v>25336.709999999992</v>
      </c>
      <c r="AN131" s="288">
        <f t="shared" si="10"/>
        <v>1049053.3900000001</v>
      </c>
      <c r="AO131" s="296">
        <f t="shared" si="11"/>
        <v>1216381.6499999999</v>
      </c>
      <c r="AP131" s="270">
        <f t="shared" si="12"/>
        <v>-167328.25999999978</v>
      </c>
    </row>
    <row r="132" spans="1:42" ht="15" thickBot="1" x14ac:dyDescent="0.25">
      <c r="A132" s="258" t="s">
        <v>326</v>
      </c>
      <c r="B132" s="258" t="s">
        <v>47</v>
      </c>
      <c r="C132" s="297">
        <v>8788</v>
      </c>
      <c r="D132" s="298" t="s">
        <v>933</v>
      </c>
      <c r="E132" s="253" t="s">
        <v>2714</v>
      </c>
      <c r="F132" s="90">
        <v>659748.6</v>
      </c>
      <c r="G132" s="90">
        <v>37644</v>
      </c>
      <c r="H132" s="90">
        <v>111891.42</v>
      </c>
      <c r="K132" s="253">
        <v>625719.46</v>
      </c>
      <c r="L132" s="253">
        <v>107475.27</v>
      </c>
      <c r="O132" s="233">
        <v>10000</v>
      </c>
      <c r="P132" s="233">
        <v>109063.97</v>
      </c>
      <c r="R132" s="233">
        <v>2369</v>
      </c>
      <c r="S132" s="253">
        <v>39010</v>
      </c>
      <c r="U132" s="253">
        <v>227257.32</v>
      </c>
      <c r="V132" s="253">
        <v>3801436</v>
      </c>
      <c r="W132" s="74">
        <v>1636249.66</v>
      </c>
      <c r="X132" s="74">
        <v>9000</v>
      </c>
      <c r="Y132" s="74">
        <v>1099.45</v>
      </c>
      <c r="AA132" s="74">
        <v>948560.1</v>
      </c>
      <c r="AB132" s="74">
        <v>206000</v>
      </c>
      <c r="AC132" s="91">
        <v>1605987.1</v>
      </c>
      <c r="AE132" s="91">
        <v>4340</v>
      </c>
      <c r="AF132" s="91">
        <v>853348.56</v>
      </c>
      <c r="AG132" s="91">
        <v>117177.86</v>
      </c>
      <c r="AK132" s="268">
        <f t="shared" ref="AK132:AK195" si="13">SUM(F132:I132)</f>
        <v>809284.02</v>
      </c>
      <c r="AL132" s="269">
        <f t="shared" si="8"/>
        <v>121432.97</v>
      </c>
      <c r="AM132" s="293">
        <f t="shared" si="9"/>
        <v>687851.05</v>
      </c>
      <c r="AN132" s="288">
        <f t="shared" si="10"/>
        <v>2800909.21</v>
      </c>
      <c r="AO132" s="296">
        <f t="shared" si="11"/>
        <v>2580853.52</v>
      </c>
      <c r="AP132" s="270">
        <f t="shared" si="12"/>
        <v>220055.68999999994</v>
      </c>
    </row>
    <row r="133" spans="1:42" ht="15" thickBot="1" x14ac:dyDescent="0.25">
      <c r="A133" s="258" t="s">
        <v>326</v>
      </c>
      <c r="B133" s="258" t="s">
        <v>47</v>
      </c>
      <c r="C133" s="297">
        <v>4890</v>
      </c>
      <c r="D133" s="298" t="s">
        <v>934</v>
      </c>
      <c r="E133" s="253" t="s">
        <v>2715</v>
      </c>
      <c r="F133" s="90">
        <v>726439.69</v>
      </c>
      <c r="G133" s="90">
        <v>20858</v>
      </c>
      <c r="H133" s="90">
        <v>186295.02</v>
      </c>
      <c r="K133" s="253">
        <v>427597.45</v>
      </c>
      <c r="L133" s="253">
        <v>18024.41</v>
      </c>
      <c r="O133" s="233">
        <v>0</v>
      </c>
      <c r="P133" s="233">
        <v>65353.86</v>
      </c>
      <c r="R133" s="233">
        <v>1482</v>
      </c>
      <c r="S133" s="253">
        <v>0</v>
      </c>
      <c r="U133" s="253">
        <v>98439.79</v>
      </c>
      <c r="V133" s="253">
        <v>2453088.7400000002</v>
      </c>
      <c r="W133" s="74">
        <v>1136701.07</v>
      </c>
      <c r="X133" s="74">
        <v>43100</v>
      </c>
      <c r="Y133" s="74">
        <v>883.34</v>
      </c>
      <c r="AA133" s="74">
        <v>722970.9</v>
      </c>
      <c r="AB133" s="74">
        <v>232937</v>
      </c>
      <c r="AC133" s="91">
        <v>1085018.8999999999</v>
      </c>
      <c r="AD133" s="91">
        <v>1300</v>
      </c>
      <c r="AF133" s="91">
        <v>584874.41</v>
      </c>
      <c r="AG133" s="91">
        <v>44746.87</v>
      </c>
      <c r="AK133" s="268">
        <f t="shared" si="13"/>
        <v>933592.71</v>
      </c>
      <c r="AL133" s="269">
        <f t="shared" ref="AL133:AL196" si="14">SUM(O133:R133)</f>
        <v>66835.86</v>
      </c>
      <c r="AM133" s="293">
        <f t="shared" ref="AM133:AM196" si="15">AK133-AL133</f>
        <v>866756.85</v>
      </c>
      <c r="AN133" s="288">
        <f t="shared" ref="AN133:AN196" si="16">SUM(W133:AB133)</f>
        <v>2136592.31</v>
      </c>
      <c r="AO133" s="296">
        <f t="shared" ref="AO133:AO196" si="17">SUM(AC133:AJ133)</f>
        <v>1715940.1800000002</v>
      </c>
      <c r="AP133" s="270">
        <f t="shared" ref="AP133:AP196" si="18">AN133-AO133</f>
        <v>420652.12999999989</v>
      </c>
    </row>
    <row r="134" spans="1:42" ht="15" thickBot="1" x14ac:dyDescent="0.25">
      <c r="A134" s="258" t="s">
        <v>326</v>
      </c>
      <c r="B134" s="258" t="s">
        <v>47</v>
      </c>
      <c r="C134" s="297">
        <v>8526</v>
      </c>
      <c r="D134" s="298" t="s">
        <v>935</v>
      </c>
      <c r="E134" s="253" t="s">
        <v>2716</v>
      </c>
      <c r="F134" s="90">
        <v>725643.03</v>
      </c>
      <c r="G134" s="90">
        <v>13785.51</v>
      </c>
      <c r="H134" s="90">
        <v>157017.16</v>
      </c>
      <c r="K134" s="253">
        <v>356043.25</v>
      </c>
      <c r="L134" s="253">
        <v>537678.87</v>
      </c>
      <c r="O134" s="233">
        <v>18680</v>
      </c>
      <c r="P134" s="233">
        <v>111953.27</v>
      </c>
      <c r="R134" s="233">
        <v>3630</v>
      </c>
      <c r="U134" s="253">
        <v>126084.04</v>
      </c>
      <c r="V134" s="253">
        <v>3154882.42</v>
      </c>
      <c r="W134" s="74">
        <v>2137207.8199999998</v>
      </c>
      <c r="Y134" s="74">
        <v>1223.02</v>
      </c>
      <c r="AA134" s="74">
        <v>1120290.5</v>
      </c>
      <c r="AB134" s="74">
        <v>262310</v>
      </c>
      <c r="AC134" s="91">
        <v>1957710.5</v>
      </c>
      <c r="AD134" s="91">
        <v>1460</v>
      </c>
      <c r="AF134" s="91">
        <v>1276751.3</v>
      </c>
      <c r="AG134" s="91">
        <v>72626.03</v>
      </c>
      <c r="AJ134" s="91">
        <v>50000</v>
      </c>
      <c r="AK134" s="268">
        <f t="shared" si="13"/>
        <v>896445.70000000007</v>
      </c>
      <c r="AL134" s="269">
        <f t="shared" si="14"/>
        <v>134263.27000000002</v>
      </c>
      <c r="AM134" s="293">
        <f t="shared" si="15"/>
        <v>762182.43</v>
      </c>
      <c r="AN134" s="288">
        <f t="shared" si="16"/>
        <v>3521031.34</v>
      </c>
      <c r="AO134" s="296">
        <f t="shared" si="17"/>
        <v>3358547.8299999996</v>
      </c>
      <c r="AP134" s="270">
        <f t="shared" si="18"/>
        <v>162483.51000000024</v>
      </c>
    </row>
    <row r="135" spans="1:42" ht="15" thickBot="1" x14ac:dyDescent="0.25">
      <c r="A135" s="258" t="s">
        <v>326</v>
      </c>
      <c r="B135" s="258" t="s">
        <v>47</v>
      </c>
      <c r="C135" s="297">
        <v>6442</v>
      </c>
      <c r="D135" s="298" t="s">
        <v>936</v>
      </c>
      <c r="E135" s="253" t="s">
        <v>2717</v>
      </c>
      <c r="F135" s="90">
        <v>461621.35</v>
      </c>
      <c r="G135" s="90">
        <v>28482.65</v>
      </c>
      <c r="H135" s="90">
        <v>206000</v>
      </c>
      <c r="K135" s="253">
        <v>243307.6</v>
      </c>
      <c r="L135" s="253">
        <v>241796</v>
      </c>
      <c r="O135" s="233">
        <v>1950</v>
      </c>
      <c r="P135" s="233">
        <v>73187.710000000006</v>
      </c>
      <c r="R135" s="233">
        <v>1593</v>
      </c>
      <c r="S135" s="253">
        <v>106640</v>
      </c>
      <c r="U135" s="253">
        <v>56600.58</v>
      </c>
      <c r="V135" s="253">
        <v>2689973.6</v>
      </c>
      <c r="W135" s="74">
        <v>1133009</v>
      </c>
      <c r="Y135" s="74">
        <v>725.11</v>
      </c>
      <c r="AA135" s="74">
        <v>411341</v>
      </c>
      <c r="AB135" s="74">
        <v>362500</v>
      </c>
      <c r="AC135" s="91">
        <v>795501</v>
      </c>
      <c r="AD135" s="91">
        <v>4540</v>
      </c>
      <c r="AF135" s="91">
        <v>672691.32</v>
      </c>
      <c r="AG135" s="91">
        <v>75854.25</v>
      </c>
      <c r="AI135" s="91">
        <v>129076.22</v>
      </c>
      <c r="AK135" s="268">
        <f t="shared" si="13"/>
        <v>696104</v>
      </c>
      <c r="AL135" s="269">
        <f t="shared" si="14"/>
        <v>76730.710000000006</v>
      </c>
      <c r="AM135" s="293">
        <f t="shared" si="15"/>
        <v>619373.29</v>
      </c>
      <c r="AN135" s="288">
        <f t="shared" si="16"/>
        <v>1907575.11</v>
      </c>
      <c r="AO135" s="296">
        <f t="shared" si="17"/>
        <v>1677662.7899999998</v>
      </c>
      <c r="AP135" s="270">
        <f t="shared" si="18"/>
        <v>229912.3200000003</v>
      </c>
    </row>
    <row r="136" spans="1:42" ht="15" thickBot="1" x14ac:dyDescent="0.25">
      <c r="A136" s="258" t="s">
        <v>326</v>
      </c>
      <c r="B136" s="258" t="s">
        <v>47</v>
      </c>
      <c r="C136" s="297">
        <v>3652</v>
      </c>
      <c r="D136" s="298" t="s">
        <v>937</v>
      </c>
      <c r="E136" s="253" t="s">
        <v>2718</v>
      </c>
      <c r="F136" s="90">
        <v>558773.61</v>
      </c>
      <c r="G136" s="90">
        <v>34924</v>
      </c>
      <c r="H136" s="90">
        <v>94639.57</v>
      </c>
      <c r="K136" s="253">
        <v>710247.48</v>
      </c>
      <c r="L136" s="253">
        <v>21723.9</v>
      </c>
      <c r="O136" s="233">
        <v>0</v>
      </c>
      <c r="P136" s="233">
        <v>59615.22</v>
      </c>
      <c r="R136" s="233">
        <v>2102</v>
      </c>
      <c r="S136" s="253">
        <v>20000</v>
      </c>
      <c r="U136" s="253">
        <v>-4229.79</v>
      </c>
      <c r="V136" s="253">
        <v>2072080.16</v>
      </c>
      <c r="W136" s="74">
        <v>879311.83</v>
      </c>
      <c r="X136" s="74">
        <v>21800</v>
      </c>
      <c r="Y136" s="74">
        <v>647.36</v>
      </c>
      <c r="AA136" s="74">
        <v>404995.5</v>
      </c>
      <c r="AB136" s="74">
        <v>208100</v>
      </c>
      <c r="AC136" s="91">
        <v>797645.5</v>
      </c>
      <c r="AD136" s="91">
        <v>1385</v>
      </c>
      <c r="AF136" s="91">
        <v>450720.11</v>
      </c>
      <c r="AG136" s="91">
        <v>74488.39</v>
      </c>
      <c r="AK136" s="268">
        <f t="shared" si="13"/>
        <v>688337.17999999993</v>
      </c>
      <c r="AL136" s="269">
        <f t="shared" si="14"/>
        <v>61717.22</v>
      </c>
      <c r="AM136" s="293">
        <f t="shared" si="15"/>
        <v>626619.96</v>
      </c>
      <c r="AN136" s="288">
        <f t="shared" si="16"/>
        <v>1514854.69</v>
      </c>
      <c r="AO136" s="296">
        <f t="shared" si="17"/>
        <v>1324238.9999999998</v>
      </c>
      <c r="AP136" s="270">
        <f t="shared" si="18"/>
        <v>190615.69000000018</v>
      </c>
    </row>
    <row r="137" spans="1:42" ht="15" thickBot="1" x14ac:dyDescent="0.25">
      <c r="A137" s="258" t="s">
        <v>326</v>
      </c>
      <c r="B137" s="258" t="s">
        <v>47</v>
      </c>
      <c r="C137" s="297">
        <v>7302</v>
      </c>
      <c r="D137" s="298" t="s">
        <v>938</v>
      </c>
      <c r="E137" s="253" t="s">
        <v>2719</v>
      </c>
      <c r="F137" s="90">
        <v>646241.89</v>
      </c>
      <c r="G137" s="90">
        <v>24420</v>
      </c>
      <c r="H137" s="90">
        <v>486906.05</v>
      </c>
      <c r="K137" s="253">
        <v>432352.53</v>
      </c>
      <c r="L137" s="253">
        <v>32533.27</v>
      </c>
      <c r="P137" s="233">
        <v>95631.92</v>
      </c>
      <c r="R137" s="233">
        <v>2007</v>
      </c>
      <c r="U137" s="253">
        <v>89964.71</v>
      </c>
      <c r="V137" s="253">
        <v>3517785.78</v>
      </c>
      <c r="W137" s="74">
        <v>2140707.4300000002</v>
      </c>
      <c r="Y137" s="74">
        <v>761.26</v>
      </c>
      <c r="AA137" s="74">
        <v>971189.1</v>
      </c>
      <c r="AB137" s="74">
        <v>206000</v>
      </c>
      <c r="AC137" s="91">
        <v>1495709.1</v>
      </c>
      <c r="AF137" s="91">
        <v>556787.72</v>
      </c>
      <c r="AG137" s="91">
        <v>35696.480000000003</v>
      </c>
      <c r="AK137" s="268">
        <f t="shared" si="13"/>
        <v>1157567.94</v>
      </c>
      <c r="AL137" s="269">
        <f t="shared" si="14"/>
        <v>97638.92</v>
      </c>
      <c r="AM137" s="293">
        <f t="shared" si="15"/>
        <v>1059929.02</v>
      </c>
      <c r="AN137" s="288">
        <f t="shared" si="16"/>
        <v>3318657.79</v>
      </c>
      <c r="AO137" s="296">
        <f t="shared" si="17"/>
        <v>2088193.3</v>
      </c>
      <c r="AP137" s="270">
        <f t="shared" si="18"/>
        <v>1230464.49</v>
      </c>
    </row>
    <row r="138" spans="1:42" ht="15" thickBot="1" x14ac:dyDescent="0.25">
      <c r="A138" s="258" t="s">
        <v>326</v>
      </c>
      <c r="B138" s="258" t="s">
        <v>47</v>
      </c>
      <c r="C138" s="297">
        <v>3122</v>
      </c>
      <c r="D138" s="298" t="s">
        <v>939</v>
      </c>
      <c r="E138" s="253" t="s">
        <v>2720</v>
      </c>
      <c r="F138" s="90">
        <v>538162.01</v>
      </c>
      <c r="G138" s="90">
        <v>59000</v>
      </c>
      <c r="H138" s="90">
        <v>226267.22</v>
      </c>
      <c r="K138" s="253">
        <v>730646.22</v>
      </c>
      <c r="L138" s="253">
        <v>233674.9</v>
      </c>
      <c r="O138" s="233">
        <v>79960</v>
      </c>
      <c r="P138" s="233">
        <v>70784.55</v>
      </c>
      <c r="R138" s="233">
        <v>1713</v>
      </c>
      <c r="S138" s="253">
        <v>101860</v>
      </c>
      <c r="U138" s="253">
        <v>-254056.76</v>
      </c>
      <c r="V138" s="253">
        <v>2461639.23</v>
      </c>
      <c r="W138" s="74">
        <v>846788.72</v>
      </c>
      <c r="Y138" s="74">
        <v>633.6</v>
      </c>
      <c r="AA138" s="74">
        <v>871426.5</v>
      </c>
      <c r="AB138" s="74">
        <v>206000</v>
      </c>
      <c r="AC138" s="91">
        <v>1248363.5</v>
      </c>
      <c r="AD138" s="91">
        <v>600</v>
      </c>
      <c r="AF138" s="91">
        <v>549655.41</v>
      </c>
      <c r="AG138" s="91">
        <v>87776.639999999999</v>
      </c>
      <c r="AK138" s="268">
        <f t="shared" si="13"/>
        <v>823429.23</v>
      </c>
      <c r="AL138" s="269">
        <f t="shared" si="14"/>
        <v>152457.54999999999</v>
      </c>
      <c r="AM138" s="293">
        <f t="shared" si="15"/>
        <v>670971.67999999993</v>
      </c>
      <c r="AN138" s="288">
        <f t="shared" si="16"/>
        <v>1924848.8199999998</v>
      </c>
      <c r="AO138" s="296">
        <f t="shared" si="17"/>
        <v>1886395.55</v>
      </c>
      <c r="AP138" s="270">
        <f t="shared" si="18"/>
        <v>38453.269999999786</v>
      </c>
    </row>
    <row r="139" spans="1:42" ht="15" thickBot="1" x14ac:dyDescent="0.25">
      <c r="A139" s="258" t="s">
        <v>326</v>
      </c>
      <c r="B139" s="258" t="s">
        <v>47</v>
      </c>
      <c r="C139" s="297">
        <v>3540</v>
      </c>
      <c r="D139" s="298" t="s">
        <v>940</v>
      </c>
      <c r="E139" s="253" t="s">
        <v>2721</v>
      </c>
      <c r="F139" s="90">
        <v>386753.51</v>
      </c>
      <c r="G139" s="90">
        <v>16968.400000000001</v>
      </c>
      <c r="H139" s="90">
        <v>108369.95</v>
      </c>
      <c r="K139" s="253">
        <v>2091959.16</v>
      </c>
      <c r="L139" s="253">
        <v>22827.919999999998</v>
      </c>
      <c r="O139" s="233">
        <v>0</v>
      </c>
      <c r="P139" s="233">
        <v>61519.37</v>
      </c>
      <c r="R139" s="233">
        <v>2632</v>
      </c>
      <c r="S139" s="253">
        <v>49470</v>
      </c>
      <c r="T139" s="253">
        <v>-313129.26</v>
      </c>
      <c r="U139" s="253">
        <v>76707.3</v>
      </c>
      <c r="V139" s="253">
        <v>1490475.39</v>
      </c>
      <c r="W139" s="74">
        <v>1213396.3500000001</v>
      </c>
      <c r="X139" s="74">
        <v>62920</v>
      </c>
      <c r="Y139" s="74">
        <v>322.17</v>
      </c>
      <c r="AA139" s="74">
        <v>631461.80000000005</v>
      </c>
      <c r="AB139" s="74">
        <v>264670</v>
      </c>
      <c r="AC139" s="91">
        <v>1189221.8</v>
      </c>
      <c r="AF139" s="91">
        <v>714425.17</v>
      </c>
      <c r="AG139" s="91">
        <v>151153.17000000001</v>
      </c>
      <c r="AJ139" s="91">
        <v>50000</v>
      </c>
      <c r="AK139" s="268">
        <f t="shared" si="13"/>
        <v>512091.86000000004</v>
      </c>
      <c r="AL139" s="269">
        <f t="shared" si="14"/>
        <v>64151.37</v>
      </c>
      <c r="AM139" s="293">
        <f t="shared" si="15"/>
        <v>447940.49000000005</v>
      </c>
      <c r="AN139" s="288">
        <f t="shared" si="16"/>
        <v>2172770.3200000003</v>
      </c>
      <c r="AO139" s="296">
        <f t="shared" si="17"/>
        <v>2104800.14</v>
      </c>
      <c r="AP139" s="270">
        <f t="shared" si="18"/>
        <v>67970.180000000168</v>
      </c>
    </row>
    <row r="140" spans="1:42" ht="15" thickBot="1" x14ac:dyDescent="0.25">
      <c r="A140" s="258" t="s">
        <v>326</v>
      </c>
      <c r="B140" s="258" t="s">
        <v>47</v>
      </c>
      <c r="C140" s="297">
        <v>8043</v>
      </c>
      <c r="D140" s="298" t="s">
        <v>941</v>
      </c>
      <c r="E140" s="253" t="s">
        <v>2722</v>
      </c>
      <c r="F140" s="90">
        <v>740376.4</v>
      </c>
      <c r="G140" s="90">
        <v>24208.65</v>
      </c>
      <c r="H140" s="90">
        <v>331383.38</v>
      </c>
      <c r="K140" s="253">
        <v>184204</v>
      </c>
      <c r="L140" s="253">
        <v>617681.77</v>
      </c>
      <c r="O140" s="233">
        <v>0</v>
      </c>
      <c r="P140" s="233">
        <v>54362.52</v>
      </c>
      <c r="R140" s="233">
        <v>3342</v>
      </c>
      <c r="S140" s="253">
        <v>341640</v>
      </c>
      <c r="T140" s="253">
        <v>-278782.13</v>
      </c>
      <c r="U140" s="253">
        <v>61716.160000000003</v>
      </c>
      <c r="V140" s="253">
        <v>3511106.83</v>
      </c>
      <c r="W140" s="74">
        <v>1685983.17</v>
      </c>
      <c r="AA140" s="74">
        <v>840914</v>
      </c>
      <c r="AB140" s="74">
        <v>206000</v>
      </c>
      <c r="AC140" s="91">
        <v>1555100</v>
      </c>
      <c r="AF140" s="91">
        <v>1015466.66</v>
      </c>
      <c r="AG140" s="91">
        <v>35171.94</v>
      </c>
      <c r="AK140" s="268">
        <f t="shared" si="13"/>
        <v>1095968.4300000002</v>
      </c>
      <c r="AL140" s="269">
        <f t="shared" si="14"/>
        <v>57704.52</v>
      </c>
      <c r="AM140" s="293">
        <f t="shared" si="15"/>
        <v>1038263.9100000001</v>
      </c>
      <c r="AN140" s="288">
        <f t="shared" si="16"/>
        <v>2732897.17</v>
      </c>
      <c r="AO140" s="296">
        <f t="shared" si="17"/>
        <v>2605738.6</v>
      </c>
      <c r="AP140" s="270">
        <f t="shared" si="18"/>
        <v>127158.56999999983</v>
      </c>
    </row>
    <row r="141" spans="1:42" ht="15" thickBot="1" x14ac:dyDescent="0.25">
      <c r="A141" s="258" t="s">
        <v>326</v>
      </c>
      <c r="B141" s="258" t="s">
        <v>47</v>
      </c>
      <c r="C141" s="297">
        <v>4264</v>
      </c>
      <c r="D141" s="298" t="s">
        <v>942</v>
      </c>
      <c r="E141" s="253" t="s">
        <v>2723</v>
      </c>
      <c r="F141" s="90">
        <v>597923.32999999996</v>
      </c>
      <c r="G141" s="90">
        <v>146423</v>
      </c>
      <c r="H141" s="90">
        <v>153388.46</v>
      </c>
      <c r="K141" s="253">
        <v>422330.23</v>
      </c>
      <c r="L141" s="253">
        <v>70884.44</v>
      </c>
      <c r="O141" s="233">
        <v>0</v>
      </c>
      <c r="P141" s="233">
        <v>94691.65</v>
      </c>
      <c r="R141" s="233">
        <v>819</v>
      </c>
      <c r="S141" s="253">
        <v>88375</v>
      </c>
      <c r="U141" s="253">
        <v>-352</v>
      </c>
      <c r="V141" s="253">
        <v>1290976.01</v>
      </c>
      <c r="W141" s="74">
        <v>1232565.0900000001</v>
      </c>
      <c r="X141" s="74">
        <v>18000</v>
      </c>
      <c r="Y141" s="74">
        <v>938.33</v>
      </c>
      <c r="AA141" s="74">
        <v>1114636.5</v>
      </c>
      <c r="AB141" s="74">
        <v>210800</v>
      </c>
      <c r="AC141" s="91">
        <v>1381470.5</v>
      </c>
      <c r="AF141" s="91">
        <v>626038.54</v>
      </c>
      <c r="AG141" s="91">
        <v>117865.96</v>
      </c>
      <c r="AK141" s="268">
        <f t="shared" si="13"/>
        <v>897734.78999999992</v>
      </c>
      <c r="AL141" s="269">
        <f t="shared" si="14"/>
        <v>95510.65</v>
      </c>
      <c r="AM141" s="293">
        <f t="shared" si="15"/>
        <v>802224.1399999999</v>
      </c>
      <c r="AN141" s="288">
        <f t="shared" si="16"/>
        <v>2576939.92</v>
      </c>
      <c r="AO141" s="296">
        <f t="shared" si="17"/>
        <v>2125375</v>
      </c>
      <c r="AP141" s="270">
        <f t="shared" si="18"/>
        <v>451564.91999999993</v>
      </c>
    </row>
    <row r="142" spans="1:42" ht="15" thickBot="1" x14ac:dyDescent="0.25">
      <c r="A142" s="258" t="s">
        <v>326</v>
      </c>
      <c r="B142" s="258" t="s">
        <v>47</v>
      </c>
      <c r="C142" s="297">
        <v>4475</v>
      </c>
      <c r="D142" s="298" t="s">
        <v>943</v>
      </c>
      <c r="E142" s="253" t="s">
        <v>2724</v>
      </c>
      <c r="F142" s="90">
        <v>451253.78</v>
      </c>
      <c r="G142" s="90">
        <v>11200</v>
      </c>
      <c r="H142" s="90">
        <v>164389.1</v>
      </c>
      <c r="K142" s="253">
        <v>453270.2</v>
      </c>
      <c r="L142" s="253">
        <v>36345.300000000003</v>
      </c>
      <c r="O142" s="233">
        <v>0</v>
      </c>
      <c r="P142" s="233">
        <v>79566.3</v>
      </c>
      <c r="R142" s="233">
        <v>2351</v>
      </c>
      <c r="U142" s="253">
        <v>15158.14</v>
      </c>
      <c r="V142" s="253">
        <v>431311.75</v>
      </c>
      <c r="W142" s="74">
        <v>1885093.92</v>
      </c>
      <c r="Y142" s="74">
        <v>541.29</v>
      </c>
      <c r="AA142" s="74">
        <v>596694</v>
      </c>
      <c r="AB142" s="74">
        <v>206000</v>
      </c>
      <c r="AC142" s="91">
        <v>1116696</v>
      </c>
      <c r="AD142" s="91">
        <v>1700</v>
      </c>
      <c r="AF142" s="91">
        <v>466501.55</v>
      </c>
      <c r="AG142" s="91">
        <v>106432.89</v>
      </c>
      <c r="AK142" s="268">
        <f t="shared" si="13"/>
        <v>626842.88</v>
      </c>
      <c r="AL142" s="269">
        <f t="shared" si="14"/>
        <v>81917.3</v>
      </c>
      <c r="AM142" s="293">
        <f t="shared" si="15"/>
        <v>544925.57999999996</v>
      </c>
      <c r="AN142" s="288">
        <f t="shared" si="16"/>
        <v>2688329.21</v>
      </c>
      <c r="AO142" s="296">
        <f t="shared" si="17"/>
        <v>1691330.44</v>
      </c>
      <c r="AP142" s="270">
        <f t="shared" si="18"/>
        <v>996998.77</v>
      </c>
    </row>
    <row r="143" spans="1:42" ht="15" thickBot="1" x14ac:dyDescent="0.25">
      <c r="A143" s="258" t="s">
        <v>326</v>
      </c>
      <c r="B143" s="258" t="s">
        <v>47</v>
      </c>
      <c r="C143" s="297">
        <v>4153</v>
      </c>
      <c r="D143" s="298" t="s">
        <v>944</v>
      </c>
      <c r="E143" s="253" t="s">
        <v>2725</v>
      </c>
      <c r="F143" s="90">
        <v>501227.81</v>
      </c>
      <c r="G143" s="90">
        <v>41621.35</v>
      </c>
      <c r="H143" s="90">
        <v>171011.5</v>
      </c>
      <c r="K143" s="253">
        <v>675088.94</v>
      </c>
      <c r="L143" s="253">
        <v>115798.49</v>
      </c>
      <c r="O143" s="233">
        <v>0</v>
      </c>
      <c r="P143" s="233">
        <v>77053.11</v>
      </c>
      <c r="R143" s="233">
        <v>1533</v>
      </c>
      <c r="S143" s="253">
        <v>52300</v>
      </c>
      <c r="U143" s="253">
        <v>102514.45</v>
      </c>
      <c r="V143" s="253">
        <v>2115546</v>
      </c>
      <c r="W143" s="74">
        <v>1071235.72</v>
      </c>
      <c r="X143" s="74">
        <v>12600</v>
      </c>
      <c r="Y143" s="74">
        <v>634.33000000000004</v>
      </c>
      <c r="AA143" s="74">
        <v>674173.5</v>
      </c>
      <c r="AB143" s="74">
        <v>217800</v>
      </c>
      <c r="AC143" s="91">
        <v>1056483.5</v>
      </c>
      <c r="AF143" s="91">
        <v>604180.67000000004</v>
      </c>
      <c r="AG143" s="91">
        <v>91792.49</v>
      </c>
      <c r="AK143" s="268">
        <f t="shared" si="13"/>
        <v>713860.66</v>
      </c>
      <c r="AL143" s="269">
        <f t="shared" si="14"/>
        <v>78586.11</v>
      </c>
      <c r="AM143" s="293">
        <f t="shared" si="15"/>
        <v>635274.55000000005</v>
      </c>
      <c r="AN143" s="288">
        <f t="shared" si="16"/>
        <v>1976443.55</v>
      </c>
      <c r="AO143" s="296">
        <f t="shared" si="17"/>
        <v>1752456.66</v>
      </c>
      <c r="AP143" s="270">
        <f t="shared" si="18"/>
        <v>223986.89000000013</v>
      </c>
    </row>
    <row r="144" spans="1:42" ht="15" thickBot="1" x14ac:dyDescent="0.25">
      <c r="A144" s="258" t="s">
        <v>326</v>
      </c>
      <c r="B144" s="258" t="s">
        <v>47</v>
      </c>
      <c r="C144" s="297">
        <v>2552</v>
      </c>
      <c r="D144" s="298" t="s">
        <v>945</v>
      </c>
      <c r="E144" s="253" t="s">
        <v>2726</v>
      </c>
      <c r="F144" s="90">
        <v>314664.24</v>
      </c>
      <c r="G144" s="90">
        <v>7000</v>
      </c>
      <c r="H144" s="90">
        <v>111988.58</v>
      </c>
      <c r="K144" s="253">
        <v>1241920.3</v>
      </c>
      <c r="L144" s="253">
        <v>13349.82</v>
      </c>
      <c r="O144" s="233">
        <v>0</v>
      </c>
      <c r="P144" s="233">
        <v>57865.51</v>
      </c>
      <c r="R144" s="233">
        <v>1186</v>
      </c>
      <c r="U144" s="253">
        <v>45030.15</v>
      </c>
      <c r="V144" s="253">
        <v>2263113.85</v>
      </c>
      <c r="W144" s="74">
        <v>705122.08</v>
      </c>
      <c r="Y144" s="74">
        <v>311.3</v>
      </c>
      <c r="AA144" s="74">
        <v>691898.5</v>
      </c>
      <c r="AB144" s="74">
        <v>206000</v>
      </c>
      <c r="AC144" s="91">
        <v>1003138.5</v>
      </c>
      <c r="AD144" s="91">
        <v>4160</v>
      </c>
      <c r="AF144" s="91">
        <v>380203.64</v>
      </c>
      <c r="AG144" s="91">
        <v>105061.11</v>
      </c>
      <c r="AK144" s="268">
        <f t="shared" si="13"/>
        <v>433652.82</v>
      </c>
      <c r="AL144" s="269">
        <f t="shared" si="14"/>
        <v>59051.51</v>
      </c>
      <c r="AM144" s="293">
        <f t="shared" si="15"/>
        <v>374601.31</v>
      </c>
      <c r="AN144" s="288">
        <f t="shared" si="16"/>
        <v>1603331.88</v>
      </c>
      <c r="AO144" s="296">
        <f t="shared" si="17"/>
        <v>1492563.2500000002</v>
      </c>
      <c r="AP144" s="270">
        <f t="shared" si="18"/>
        <v>110768.62999999966</v>
      </c>
    </row>
    <row r="145" spans="1:42" ht="15" thickBot="1" x14ac:dyDescent="0.25">
      <c r="A145" s="258" t="s">
        <v>326</v>
      </c>
      <c r="B145" s="258" t="s">
        <v>47</v>
      </c>
      <c r="C145" s="297">
        <v>5199</v>
      </c>
      <c r="D145" s="298" t="s">
        <v>946</v>
      </c>
      <c r="E145" s="253" t="s">
        <v>2727</v>
      </c>
      <c r="F145" s="90">
        <v>402161.16</v>
      </c>
      <c r="G145" s="90">
        <v>20693.5</v>
      </c>
      <c r="H145" s="90">
        <v>306522.93</v>
      </c>
      <c r="K145" s="253">
        <v>725509</v>
      </c>
      <c r="L145" s="253">
        <v>27956.3</v>
      </c>
      <c r="O145" s="233">
        <v>0</v>
      </c>
      <c r="P145" s="233">
        <v>85028.83</v>
      </c>
      <c r="R145" s="233">
        <v>2189</v>
      </c>
      <c r="S145" s="253">
        <v>10000</v>
      </c>
      <c r="U145" s="253">
        <v>140107.18</v>
      </c>
      <c r="V145" s="253">
        <v>2512572.4500000002</v>
      </c>
      <c r="W145" s="74">
        <v>1168865.76</v>
      </c>
      <c r="X145" s="74">
        <v>47000</v>
      </c>
      <c r="Y145" s="74">
        <v>502.5</v>
      </c>
      <c r="AA145" s="74">
        <v>1116668</v>
      </c>
      <c r="AB145" s="74">
        <v>206000</v>
      </c>
      <c r="AC145" s="91">
        <v>1618968</v>
      </c>
      <c r="AD145" s="91">
        <v>960</v>
      </c>
      <c r="AF145" s="91">
        <v>591249.87</v>
      </c>
      <c r="AG145" s="91">
        <v>38220.69</v>
      </c>
      <c r="AI145" s="91">
        <v>175798.35</v>
      </c>
      <c r="AK145" s="268">
        <f t="shared" si="13"/>
        <v>729377.59</v>
      </c>
      <c r="AL145" s="269">
        <f t="shared" si="14"/>
        <v>87217.83</v>
      </c>
      <c r="AM145" s="293">
        <f t="shared" si="15"/>
        <v>642159.76</v>
      </c>
      <c r="AN145" s="288">
        <f t="shared" si="16"/>
        <v>2539036.2599999998</v>
      </c>
      <c r="AO145" s="296">
        <f t="shared" si="17"/>
        <v>2425196.91</v>
      </c>
      <c r="AP145" s="270">
        <f t="shared" si="18"/>
        <v>113839.34999999963</v>
      </c>
    </row>
    <row r="146" spans="1:42" ht="15" thickBot="1" x14ac:dyDescent="0.25">
      <c r="A146" s="258" t="s">
        <v>326</v>
      </c>
      <c r="B146" s="258" t="s">
        <v>47</v>
      </c>
      <c r="C146" s="297">
        <v>7299</v>
      </c>
      <c r="D146" s="298" t="s">
        <v>947</v>
      </c>
      <c r="E146" s="253" t="s">
        <v>2728</v>
      </c>
      <c r="F146" s="90">
        <v>657714.88</v>
      </c>
      <c r="G146" s="90">
        <v>40521.19</v>
      </c>
      <c r="H146" s="90">
        <v>175457.79</v>
      </c>
      <c r="K146" s="253">
        <v>1977464.32</v>
      </c>
      <c r="L146" s="253">
        <v>758120.54</v>
      </c>
      <c r="O146" s="233">
        <v>0</v>
      </c>
      <c r="P146" s="233">
        <v>92144.16</v>
      </c>
      <c r="R146" s="233">
        <v>2562</v>
      </c>
      <c r="U146" s="253">
        <v>216126.25</v>
      </c>
      <c r="V146" s="253">
        <v>1298036.29</v>
      </c>
      <c r="W146" s="74">
        <v>1524034.03</v>
      </c>
      <c r="Y146" s="74">
        <v>509.25</v>
      </c>
      <c r="AA146" s="74">
        <v>807900.5</v>
      </c>
      <c r="AB146" s="74">
        <v>301700</v>
      </c>
      <c r="AC146" s="91">
        <v>1294470.5</v>
      </c>
      <c r="AF146" s="91">
        <v>685296.31</v>
      </c>
      <c r="AG146" s="91">
        <v>276286.89</v>
      </c>
      <c r="AK146" s="268">
        <f t="shared" si="13"/>
        <v>873693.8600000001</v>
      </c>
      <c r="AL146" s="269">
        <f t="shared" si="14"/>
        <v>94706.16</v>
      </c>
      <c r="AM146" s="293">
        <f t="shared" si="15"/>
        <v>778987.70000000007</v>
      </c>
      <c r="AN146" s="288">
        <f t="shared" si="16"/>
        <v>2634143.7800000003</v>
      </c>
      <c r="AO146" s="296">
        <f t="shared" si="17"/>
        <v>2256053.7000000002</v>
      </c>
      <c r="AP146" s="270">
        <f t="shared" si="18"/>
        <v>378090.08000000007</v>
      </c>
    </row>
    <row r="147" spans="1:42" ht="15" thickBot="1" x14ac:dyDescent="0.25">
      <c r="A147" s="258" t="s">
        <v>330</v>
      </c>
      <c r="B147" s="258" t="s">
        <v>48</v>
      </c>
      <c r="C147" s="297">
        <v>3325</v>
      </c>
      <c r="D147" s="298" t="s">
        <v>948</v>
      </c>
      <c r="E147" s="253" t="s">
        <v>2729</v>
      </c>
      <c r="F147" s="90">
        <v>346591.31</v>
      </c>
      <c r="G147" s="90">
        <v>38351.599999999999</v>
      </c>
      <c r="H147" s="90">
        <v>591634.31999999995</v>
      </c>
      <c r="K147" s="253">
        <v>774610</v>
      </c>
      <c r="L147" s="253">
        <v>304311.83</v>
      </c>
      <c r="O147" s="233">
        <v>63</v>
      </c>
      <c r="P147" s="233">
        <v>73107.58</v>
      </c>
      <c r="U147" s="253">
        <v>301959.06</v>
      </c>
      <c r="V147" s="253">
        <v>1854562.35</v>
      </c>
      <c r="W147" s="74">
        <v>1137558.58</v>
      </c>
      <c r="X147" s="74">
        <v>44280</v>
      </c>
      <c r="Y147" s="74">
        <v>1640.25</v>
      </c>
      <c r="AA147" s="74">
        <v>531163.5</v>
      </c>
      <c r="AB147" s="74">
        <v>71228.800000000003</v>
      </c>
      <c r="AC147" s="91">
        <v>1134693.5</v>
      </c>
      <c r="AF147" s="91">
        <v>592243.27</v>
      </c>
      <c r="AG147" s="91">
        <v>132159.23000000001</v>
      </c>
      <c r="AK147" s="268">
        <f t="shared" si="13"/>
        <v>976577.23</v>
      </c>
      <c r="AL147" s="269">
        <f t="shared" si="14"/>
        <v>73170.58</v>
      </c>
      <c r="AM147" s="293">
        <f t="shared" si="15"/>
        <v>903406.65</v>
      </c>
      <c r="AN147" s="288">
        <f t="shared" si="16"/>
        <v>1785871.1300000001</v>
      </c>
      <c r="AO147" s="296">
        <f t="shared" si="17"/>
        <v>1859096</v>
      </c>
      <c r="AP147" s="270">
        <f t="shared" si="18"/>
        <v>-73224.869999999879</v>
      </c>
    </row>
    <row r="148" spans="1:42" ht="15" thickBot="1" x14ac:dyDescent="0.25">
      <c r="A148" s="258" t="s">
        <v>330</v>
      </c>
      <c r="B148" s="258" t="s">
        <v>48</v>
      </c>
      <c r="C148" s="297">
        <v>5397</v>
      </c>
      <c r="D148" s="298" t="s">
        <v>949</v>
      </c>
      <c r="E148" s="253" t="s">
        <v>2730</v>
      </c>
      <c r="F148" s="90">
        <v>1675753.28</v>
      </c>
      <c r="G148" s="90">
        <v>49159.35</v>
      </c>
      <c r="H148" s="90">
        <v>64923.22</v>
      </c>
      <c r="K148" s="253">
        <v>906247.47</v>
      </c>
      <c r="L148" s="253">
        <v>424975.16</v>
      </c>
      <c r="O148" s="233">
        <v>0</v>
      </c>
      <c r="P148" s="233">
        <v>112100</v>
      </c>
      <c r="U148" s="253">
        <v>486310.76</v>
      </c>
      <c r="V148" s="253">
        <v>3974625.34</v>
      </c>
      <c r="W148" s="74">
        <v>1751384.76</v>
      </c>
      <c r="X148" s="74">
        <v>237850</v>
      </c>
      <c r="Y148" s="74">
        <v>2154.7399999999998</v>
      </c>
      <c r="AA148" s="74">
        <v>616444.5</v>
      </c>
      <c r="AB148" s="74">
        <v>98808.960000000006</v>
      </c>
      <c r="AC148" s="91">
        <v>1224724.5</v>
      </c>
      <c r="AF148" s="91">
        <v>593119.28</v>
      </c>
      <c r="AG148" s="91">
        <v>211507.98</v>
      </c>
      <c r="AJ148" s="91">
        <v>800</v>
      </c>
      <c r="AK148" s="268">
        <f t="shared" si="13"/>
        <v>1789835.85</v>
      </c>
      <c r="AL148" s="269">
        <f t="shared" si="14"/>
        <v>112100</v>
      </c>
      <c r="AM148" s="293">
        <f t="shared" si="15"/>
        <v>1677735.85</v>
      </c>
      <c r="AN148" s="288">
        <f t="shared" si="16"/>
        <v>2706642.96</v>
      </c>
      <c r="AO148" s="296">
        <f t="shared" si="17"/>
        <v>2030151.76</v>
      </c>
      <c r="AP148" s="270">
        <f t="shared" si="18"/>
        <v>676491.2</v>
      </c>
    </row>
    <row r="149" spans="1:42" ht="15" thickBot="1" x14ac:dyDescent="0.25">
      <c r="A149" s="258" t="s">
        <v>330</v>
      </c>
      <c r="B149" s="258" t="s">
        <v>48</v>
      </c>
      <c r="C149" s="297">
        <v>2048</v>
      </c>
      <c r="D149" s="298" t="s">
        <v>950</v>
      </c>
      <c r="E149" s="253" t="s">
        <v>2731</v>
      </c>
      <c r="F149" s="90">
        <v>794972.98</v>
      </c>
      <c r="G149" s="90">
        <v>6124</v>
      </c>
      <c r="H149" s="90">
        <v>63322.47</v>
      </c>
      <c r="K149" s="253">
        <v>1051670.58</v>
      </c>
      <c r="L149" s="253">
        <v>305238.15999999997</v>
      </c>
      <c r="M149" s="253">
        <v>3500</v>
      </c>
      <c r="O149" s="233">
        <v>4800</v>
      </c>
      <c r="P149" s="233">
        <v>47482.6</v>
      </c>
      <c r="U149" s="253">
        <v>128779.28</v>
      </c>
      <c r="V149" s="253">
        <v>2427116.52</v>
      </c>
      <c r="W149" s="74">
        <v>680458.35</v>
      </c>
      <c r="X149" s="74">
        <v>180850</v>
      </c>
      <c r="Y149" s="74">
        <v>883.88</v>
      </c>
      <c r="AA149" s="74">
        <v>1204989.8</v>
      </c>
      <c r="AB149" s="74">
        <v>78762.44</v>
      </c>
      <c r="AC149" s="91">
        <v>1381039.8</v>
      </c>
      <c r="AF149" s="91">
        <v>426541.72</v>
      </c>
      <c r="AG149" s="91">
        <v>152329.04</v>
      </c>
      <c r="AJ149" s="91">
        <v>2200</v>
      </c>
      <c r="AK149" s="268">
        <f t="shared" si="13"/>
        <v>864419.45</v>
      </c>
      <c r="AL149" s="269">
        <f t="shared" si="14"/>
        <v>52282.6</v>
      </c>
      <c r="AM149" s="293">
        <f t="shared" si="15"/>
        <v>812136.85</v>
      </c>
      <c r="AN149" s="288">
        <f t="shared" si="16"/>
        <v>2145944.4700000002</v>
      </c>
      <c r="AO149" s="296">
        <f t="shared" si="17"/>
        <v>1962110.56</v>
      </c>
      <c r="AP149" s="270">
        <f t="shared" si="18"/>
        <v>183833.91000000015</v>
      </c>
    </row>
    <row r="150" spans="1:42" ht="15" thickBot="1" x14ac:dyDescent="0.25">
      <c r="A150" s="258" t="s">
        <v>330</v>
      </c>
      <c r="B150" s="258" t="s">
        <v>48</v>
      </c>
      <c r="C150" s="297">
        <v>5559</v>
      </c>
      <c r="D150" s="298" t="s">
        <v>951</v>
      </c>
      <c r="E150" s="253" t="s">
        <v>2732</v>
      </c>
      <c r="F150" s="90">
        <v>1262912.78</v>
      </c>
      <c r="G150" s="90">
        <v>14687.34</v>
      </c>
      <c r="H150" s="90">
        <v>262987.17</v>
      </c>
      <c r="K150" s="253">
        <v>872010.88</v>
      </c>
      <c r="L150" s="253">
        <v>481609.95</v>
      </c>
      <c r="O150" s="233">
        <v>440</v>
      </c>
      <c r="P150" s="233">
        <v>107150</v>
      </c>
      <c r="R150" s="233">
        <v>2005.62</v>
      </c>
      <c r="U150" s="253">
        <v>502435.42</v>
      </c>
      <c r="V150" s="253">
        <v>2538450.7999999998</v>
      </c>
      <c r="W150" s="74">
        <v>819756.27</v>
      </c>
      <c r="X150" s="74">
        <v>264900</v>
      </c>
      <c r="Y150" s="74">
        <v>1421.8</v>
      </c>
      <c r="AA150" s="74">
        <v>1471336.5</v>
      </c>
      <c r="AB150" s="74">
        <v>148843.76</v>
      </c>
      <c r="AC150" s="91">
        <v>1762820.5</v>
      </c>
      <c r="AF150" s="91">
        <v>532509.82999999996</v>
      </c>
      <c r="AG150" s="91">
        <v>211691.62</v>
      </c>
      <c r="AK150" s="268">
        <f t="shared" si="13"/>
        <v>1540587.29</v>
      </c>
      <c r="AL150" s="269">
        <f t="shared" si="14"/>
        <v>109595.62</v>
      </c>
      <c r="AM150" s="293">
        <f t="shared" si="15"/>
        <v>1430991.67</v>
      </c>
      <c r="AN150" s="288">
        <f t="shared" si="16"/>
        <v>2706258.33</v>
      </c>
      <c r="AO150" s="296">
        <f t="shared" si="17"/>
        <v>2507021.9500000002</v>
      </c>
      <c r="AP150" s="270">
        <f t="shared" si="18"/>
        <v>199236.37999999989</v>
      </c>
    </row>
    <row r="151" spans="1:42" ht="15" thickBot="1" x14ac:dyDescent="0.25">
      <c r="A151" s="258" t="s">
        <v>330</v>
      </c>
      <c r="B151" s="258" t="s">
        <v>48</v>
      </c>
      <c r="C151" s="297">
        <v>3394</v>
      </c>
      <c r="D151" s="298" t="s">
        <v>952</v>
      </c>
      <c r="E151" s="253" t="s">
        <v>2733</v>
      </c>
      <c r="F151" s="90">
        <v>1119441.6399999999</v>
      </c>
      <c r="G151" s="90">
        <v>55632.35</v>
      </c>
      <c r="H151" s="90">
        <v>371742.84</v>
      </c>
      <c r="K151" s="253">
        <v>1036428.87</v>
      </c>
      <c r="L151" s="253">
        <v>393830.54</v>
      </c>
      <c r="O151" s="233">
        <v>6760</v>
      </c>
      <c r="P151" s="233">
        <v>445984.26</v>
      </c>
      <c r="U151" s="253">
        <v>291191.95</v>
      </c>
      <c r="V151" s="253">
        <v>3053279.47</v>
      </c>
      <c r="W151" s="74">
        <v>1470353.48</v>
      </c>
      <c r="X151" s="74">
        <v>136900</v>
      </c>
      <c r="Y151" s="74">
        <v>1396.8</v>
      </c>
      <c r="AA151" s="74">
        <v>729890</v>
      </c>
      <c r="AB151" s="74">
        <v>219400.44</v>
      </c>
      <c r="AC151" s="91">
        <v>1223194</v>
      </c>
      <c r="AF151" s="91">
        <v>882246.27</v>
      </c>
      <c r="AG151" s="91">
        <v>105832.27</v>
      </c>
      <c r="AK151" s="268">
        <f t="shared" si="13"/>
        <v>1546816.83</v>
      </c>
      <c r="AL151" s="269">
        <f t="shared" si="14"/>
        <v>452744.26</v>
      </c>
      <c r="AM151" s="293">
        <f t="shared" si="15"/>
        <v>1094072.57</v>
      </c>
      <c r="AN151" s="288">
        <f t="shared" si="16"/>
        <v>2557940.7200000002</v>
      </c>
      <c r="AO151" s="296">
        <f t="shared" si="17"/>
        <v>2211272.54</v>
      </c>
      <c r="AP151" s="270">
        <f t="shared" si="18"/>
        <v>346668.18000000017</v>
      </c>
    </row>
    <row r="152" spans="1:42" ht="15" thickBot="1" x14ac:dyDescent="0.25">
      <c r="A152" s="258" t="s">
        <v>330</v>
      </c>
      <c r="B152" s="258" t="s">
        <v>48</v>
      </c>
      <c r="C152" s="297">
        <v>4182</v>
      </c>
      <c r="D152" s="298" t="s">
        <v>953</v>
      </c>
      <c r="E152" s="253" t="s">
        <v>2734</v>
      </c>
      <c r="F152" s="90">
        <v>835700.45</v>
      </c>
      <c r="G152" s="90">
        <v>14018.69</v>
      </c>
      <c r="H152" s="90">
        <v>53175.11</v>
      </c>
      <c r="K152" s="253">
        <v>254487.74</v>
      </c>
      <c r="L152" s="253">
        <v>187584.53</v>
      </c>
      <c r="P152" s="233">
        <v>81318.98</v>
      </c>
      <c r="U152" s="253">
        <v>411308.96</v>
      </c>
      <c r="V152" s="253">
        <v>1819262.69</v>
      </c>
      <c r="W152" s="74">
        <v>1044233.21</v>
      </c>
      <c r="X152" s="74">
        <v>248770</v>
      </c>
      <c r="Y152" s="74">
        <v>743.16</v>
      </c>
      <c r="AA152" s="74">
        <v>740964</v>
      </c>
      <c r="AB152" s="74">
        <v>124150.56</v>
      </c>
      <c r="AC152" s="91">
        <v>1240614</v>
      </c>
      <c r="AF152" s="91">
        <v>508473.99</v>
      </c>
      <c r="AG152" s="91">
        <v>68354.02</v>
      </c>
      <c r="AK152" s="268">
        <f t="shared" si="13"/>
        <v>902894.24999999988</v>
      </c>
      <c r="AL152" s="269">
        <f t="shared" si="14"/>
        <v>81318.98</v>
      </c>
      <c r="AM152" s="293">
        <f t="shared" si="15"/>
        <v>821575.2699999999</v>
      </c>
      <c r="AN152" s="288">
        <f t="shared" si="16"/>
        <v>2158860.9299999997</v>
      </c>
      <c r="AO152" s="296">
        <f t="shared" si="17"/>
        <v>1817442.01</v>
      </c>
      <c r="AP152" s="270">
        <f t="shared" si="18"/>
        <v>341418.91999999969</v>
      </c>
    </row>
    <row r="153" spans="1:42" ht="15" thickBot="1" x14ac:dyDescent="0.25">
      <c r="A153" s="258" t="s">
        <v>330</v>
      </c>
      <c r="B153" s="258" t="s">
        <v>48</v>
      </c>
      <c r="C153" s="297">
        <v>4497</v>
      </c>
      <c r="D153" s="298" t="s">
        <v>954</v>
      </c>
      <c r="E153" s="253" t="s">
        <v>2735</v>
      </c>
      <c r="F153" s="90">
        <v>430411</v>
      </c>
      <c r="G153" s="90">
        <v>12439.95</v>
      </c>
      <c r="H153" s="90">
        <v>536910.85</v>
      </c>
      <c r="K153" s="253">
        <v>983593.39</v>
      </c>
      <c r="L153" s="253">
        <v>164938.04</v>
      </c>
      <c r="O153" s="233">
        <v>14155</v>
      </c>
      <c r="P153" s="233">
        <v>87872</v>
      </c>
      <c r="U153" s="253">
        <v>363417.3</v>
      </c>
      <c r="V153" s="253">
        <v>2522678.58</v>
      </c>
      <c r="W153" s="74">
        <v>661274.77</v>
      </c>
      <c r="X153" s="74">
        <v>232610</v>
      </c>
      <c r="Y153" s="74">
        <v>444.56</v>
      </c>
      <c r="AA153" s="74">
        <v>1344465.5</v>
      </c>
      <c r="AB153" s="74">
        <v>76699.240000000005</v>
      </c>
      <c r="AC153" s="91">
        <v>1630675.5</v>
      </c>
      <c r="AF153" s="91">
        <v>657010.38</v>
      </c>
      <c r="AG153" s="91">
        <v>150415.57999999999</v>
      </c>
      <c r="AK153" s="268">
        <f t="shared" si="13"/>
        <v>979761.8</v>
      </c>
      <c r="AL153" s="269">
        <f t="shared" si="14"/>
        <v>102027</v>
      </c>
      <c r="AM153" s="293">
        <f t="shared" si="15"/>
        <v>877734.8</v>
      </c>
      <c r="AN153" s="288">
        <f t="shared" si="16"/>
        <v>2315494.0700000003</v>
      </c>
      <c r="AO153" s="296">
        <f t="shared" si="17"/>
        <v>2438101.46</v>
      </c>
      <c r="AP153" s="270">
        <f t="shared" si="18"/>
        <v>-122607.38999999966</v>
      </c>
    </row>
    <row r="154" spans="1:42" ht="15" thickBot="1" x14ac:dyDescent="0.25">
      <c r="A154" s="258" t="s">
        <v>330</v>
      </c>
      <c r="B154" s="258" t="s">
        <v>48</v>
      </c>
      <c r="C154" s="297">
        <v>4239</v>
      </c>
      <c r="D154" s="298" t="s">
        <v>955</v>
      </c>
      <c r="E154" s="253" t="s">
        <v>2736</v>
      </c>
      <c r="F154" s="90">
        <v>515836.46</v>
      </c>
      <c r="G154" s="90">
        <v>2840</v>
      </c>
      <c r="H154" s="90">
        <v>106113.58</v>
      </c>
      <c r="K154" s="253">
        <v>1194901.58</v>
      </c>
      <c r="L154" s="253">
        <v>292898.28999999998</v>
      </c>
      <c r="O154" s="233">
        <v>25400</v>
      </c>
      <c r="P154" s="233">
        <v>71651.3</v>
      </c>
      <c r="U154" s="253">
        <v>324338.53000000003</v>
      </c>
      <c r="V154" s="253">
        <v>4801199.47</v>
      </c>
      <c r="W154" s="74">
        <v>794397.79</v>
      </c>
      <c r="Y154" s="74">
        <v>650.20000000000005</v>
      </c>
      <c r="AA154" s="74">
        <v>253113</v>
      </c>
      <c r="AB154" s="74">
        <v>112353.36</v>
      </c>
      <c r="AC154" s="91">
        <v>606333</v>
      </c>
      <c r="AF154" s="91">
        <v>550241.78</v>
      </c>
      <c r="AG154" s="91">
        <v>248488.38</v>
      </c>
      <c r="AK154" s="268">
        <f t="shared" si="13"/>
        <v>624790.04</v>
      </c>
      <c r="AL154" s="269">
        <f t="shared" si="14"/>
        <v>97051.3</v>
      </c>
      <c r="AM154" s="293">
        <f t="shared" si="15"/>
        <v>527738.74</v>
      </c>
      <c r="AN154" s="288">
        <f t="shared" si="16"/>
        <v>1160514.3500000001</v>
      </c>
      <c r="AO154" s="296">
        <f t="shared" si="17"/>
        <v>1405063.1600000001</v>
      </c>
      <c r="AP154" s="270">
        <f t="shared" si="18"/>
        <v>-244548.81000000006</v>
      </c>
    </row>
    <row r="155" spans="1:42" ht="15" thickBot="1" x14ac:dyDescent="0.25">
      <c r="A155" s="258" t="s">
        <v>330</v>
      </c>
      <c r="B155" s="258" t="s">
        <v>48</v>
      </c>
      <c r="C155" s="297">
        <v>3891</v>
      </c>
      <c r="D155" s="298" t="s">
        <v>956</v>
      </c>
      <c r="E155" s="253" t="s">
        <v>2737</v>
      </c>
      <c r="F155" s="90">
        <v>168658.76</v>
      </c>
      <c r="G155" s="90">
        <v>27596.55</v>
      </c>
      <c r="H155" s="90">
        <v>352583.83</v>
      </c>
      <c r="K155" s="253">
        <v>1513890.36</v>
      </c>
      <c r="L155" s="253">
        <v>221058.49</v>
      </c>
      <c r="O155" s="233">
        <v>24500</v>
      </c>
      <c r="P155" s="233">
        <v>153722.78</v>
      </c>
      <c r="R155" s="233">
        <v>1747</v>
      </c>
      <c r="U155" s="253">
        <v>1077311.21</v>
      </c>
      <c r="V155" s="253">
        <v>5209136.26</v>
      </c>
      <c r="W155" s="74">
        <v>985216.33</v>
      </c>
      <c r="Y155" s="74">
        <v>311.26</v>
      </c>
      <c r="AA155" s="74">
        <v>1070814.5</v>
      </c>
      <c r="AB155" s="74">
        <v>98503.12</v>
      </c>
      <c r="AC155" s="91">
        <v>1463614.5</v>
      </c>
      <c r="AF155" s="91">
        <v>528077.02</v>
      </c>
      <c r="AG155" s="91">
        <v>278884.71999999997</v>
      </c>
      <c r="AK155" s="268">
        <f t="shared" si="13"/>
        <v>548839.14</v>
      </c>
      <c r="AL155" s="269">
        <f t="shared" si="14"/>
        <v>179969.78</v>
      </c>
      <c r="AM155" s="293">
        <f t="shared" si="15"/>
        <v>368869.36</v>
      </c>
      <c r="AN155" s="288">
        <f t="shared" si="16"/>
        <v>2154845.21</v>
      </c>
      <c r="AO155" s="296">
        <f t="shared" si="17"/>
        <v>2270576.2400000002</v>
      </c>
      <c r="AP155" s="270">
        <f t="shared" si="18"/>
        <v>-115731.03000000026</v>
      </c>
    </row>
    <row r="156" spans="1:42" ht="15" thickBot="1" x14ac:dyDescent="0.25">
      <c r="A156" s="258" t="s">
        <v>330</v>
      </c>
      <c r="B156" s="258" t="s">
        <v>48</v>
      </c>
      <c r="C156" s="297">
        <v>3687</v>
      </c>
      <c r="D156" s="298" t="s">
        <v>957</v>
      </c>
      <c r="E156" s="253" t="s">
        <v>2738</v>
      </c>
      <c r="F156" s="90">
        <v>576237.21</v>
      </c>
      <c r="G156" s="90">
        <v>16478.150000000001</v>
      </c>
      <c r="H156" s="90">
        <v>272268.3</v>
      </c>
      <c r="K156" s="253">
        <v>898791.34</v>
      </c>
      <c r="L156" s="253">
        <v>146771.07999999999</v>
      </c>
      <c r="O156" s="233">
        <v>3500</v>
      </c>
      <c r="P156" s="233">
        <v>124673.54</v>
      </c>
      <c r="U156" s="253">
        <v>365666.13</v>
      </c>
      <c r="V156" s="253">
        <v>2453318.4700000002</v>
      </c>
      <c r="W156" s="74">
        <v>632761.21</v>
      </c>
      <c r="Y156" s="74">
        <v>906.87</v>
      </c>
      <c r="AA156" s="74">
        <v>602952</v>
      </c>
      <c r="AB156" s="74">
        <v>96082.42</v>
      </c>
      <c r="AC156" s="91">
        <v>761828.5</v>
      </c>
      <c r="AF156" s="91">
        <v>596147.91</v>
      </c>
      <c r="AG156" s="91">
        <v>153766.39000000001</v>
      </c>
      <c r="AK156" s="268">
        <f t="shared" si="13"/>
        <v>864983.65999999992</v>
      </c>
      <c r="AL156" s="269">
        <f t="shared" si="14"/>
        <v>128173.54</v>
      </c>
      <c r="AM156" s="293">
        <f t="shared" si="15"/>
        <v>736810.11999999988</v>
      </c>
      <c r="AN156" s="288">
        <f t="shared" si="16"/>
        <v>1332702.5</v>
      </c>
      <c r="AO156" s="296">
        <f t="shared" si="17"/>
        <v>1511742.8000000003</v>
      </c>
      <c r="AP156" s="270">
        <f t="shared" si="18"/>
        <v>-179040.30000000028</v>
      </c>
    </row>
    <row r="157" spans="1:42" ht="15" thickBot="1" x14ac:dyDescent="0.25">
      <c r="A157" s="258" t="s">
        <v>330</v>
      </c>
      <c r="B157" s="258" t="s">
        <v>48</v>
      </c>
      <c r="C157" s="297">
        <v>7013</v>
      </c>
      <c r="D157" s="298" t="s">
        <v>958</v>
      </c>
      <c r="E157" s="253" t="s">
        <v>2739</v>
      </c>
      <c r="F157" s="90">
        <v>851817.27</v>
      </c>
      <c r="G157" s="90">
        <v>81504.83</v>
      </c>
      <c r="H157" s="90">
        <v>405206.73</v>
      </c>
      <c r="K157" s="253">
        <v>327906.40000000002</v>
      </c>
      <c r="L157" s="253">
        <v>1346520.74</v>
      </c>
      <c r="O157" s="233">
        <v>39040</v>
      </c>
      <c r="P157" s="233">
        <v>109094.58</v>
      </c>
      <c r="S157" s="253">
        <v>3100</v>
      </c>
      <c r="U157" s="253">
        <v>558350.16</v>
      </c>
      <c r="V157" s="253">
        <v>4517827.99</v>
      </c>
      <c r="W157" s="74">
        <v>1436100.49</v>
      </c>
      <c r="Y157" s="74">
        <v>1570.42</v>
      </c>
      <c r="AA157" s="74">
        <v>1062225.5</v>
      </c>
      <c r="AB157" s="74">
        <v>168086.57</v>
      </c>
      <c r="AC157" s="91">
        <v>1514136.95</v>
      </c>
      <c r="AF157" s="91">
        <v>846116.93</v>
      </c>
      <c r="AG157" s="91">
        <v>235933.21</v>
      </c>
      <c r="AJ157" s="91">
        <v>2884</v>
      </c>
      <c r="AK157" s="268">
        <f t="shared" si="13"/>
        <v>1338528.83</v>
      </c>
      <c r="AL157" s="269">
        <f t="shared" si="14"/>
        <v>148134.58000000002</v>
      </c>
      <c r="AM157" s="293">
        <f t="shared" si="15"/>
        <v>1190394.25</v>
      </c>
      <c r="AN157" s="288">
        <f t="shared" si="16"/>
        <v>2667982.98</v>
      </c>
      <c r="AO157" s="296">
        <f t="shared" si="17"/>
        <v>2599071.09</v>
      </c>
      <c r="AP157" s="270">
        <f t="shared" si="18"/>
        <v>68911.89000000013</v>
      </c>
    </row>
    <row r="158" spans="1:42" ht="15" thickBot="1" x14ac:dyDescent="0.25">
      <c r="A158" s="258" t="s">
        <v>330</v>
      </c>
      <c r="B158" s="258" t="s">
        <v>48</v>
      </c>
      <c r="C158" s="297">
        <v>4588</v>
      </c>
      <c r="D158" s="298" t="s">
        <v>959</v>
      </c>
      <c r="E158" s="253" t="s">
        <v>2740</v>
      </c>
      <c r="F158" s="90">
        <v>750002.42</v>
      </c>
      <c r="G158" s="90">
        <v>4967.5</v>
      </c>
      <c r="H158" s="90">
        <v>58952.28</v>
      </c>
      <c r="K158" s="253">
        <v>687954.61</v>
      </c>
      <c r="L158" s="253">
        <v>245847.61</v>
      </c>
      <c r="O158" s="233">
        <v>0</v>
      </c>
      <c r="P158" s="233">
        <v>77014.41</v>
      </c>
      <c r="U158" s="253">
        <v>385962.23</v>
      </c>
      <c r="V158" s="253">
        <v>3061336.79</v>
      </c>
      <c r="W158" s="74">
        <v>955749.62</v>
      </c>
      <c r="X158" s="74">
        <v>125450</v>
      </c>
      <c r="Y158" s="74">
        <v>1095.43</v>
      </c>
      <c r="AA158" s="74">
        <v>857307.5</v>
      </c>
      <c r="AB158" s="74">
        <v>203320.08</v>
      </c>
      <c r="AC158" s="91">
        <v>1221317.5</v>
      </c>
      <c r="AF158" s="91">
        <v>622104.21</v>
      </c>
      <c r="AG158" s="91">
        <v>176482.74</v>
      </c>
      <c r="AK158" s="268">
        <f t="shared" si="13"/>
        <v>813922.20000000007</v>
      </c>
      <c r="AL158" s="269">
        <f t="shared" si="14"/>
        <v>77014.41</v>
      </c>
      <c r="AM158" s="293">
        <f t="shared" si="15"/>
        <v>736907.79</v>
      </c>
      <c r="AN158" s="288">
        <f t="shared" si="16"/>
        <v>2142922.63</v>
      </c>
      <c r="AO158" s="296">
        <f t="shared" si="17"/>
        <v>2019904.45</v>
      </c>
      <c r="AP158" s="270">
        <f t="shared" si="18"/>
        <v>123018.17999999993</v>
      </c>
    </row>
    <row r="159" spans="1:42" ht="15" thickBot="1" x14ac:dyDescent="0.25">
      <c r="A159" s="258" t="s">
        <v>330</v>
      </c>
      <c r="B159" s="258" t="s">
        <v>48</v>
      </c>
      <c r="C159" s="297">
        <v>2353</v>
      </c>
      <c r="D159" s="298" t="s">
        <v>960</v>
      </c>
      <c r="E159" s="253" t="s">
        <v>2741</v>
      </c>
      <c r="F159" s="90">
        <v>495506.85</v>
      </c>
      <c r="G159" s="90">
        <v>37565.4</v>
      </c>
      <c r="H159" s="90">
        <v>240350.03</v>
      </c>
      <c r="K159" s="253">
        <v>1761241.79</v>
      </c>
      <c r="L159" s="253">
        <v>571112.85</v>
      </c>
      <c r="O159" s="233">
        <v>0</v>
      </c>
      <c r="P159" s="233">
        <v>191701.99</v>
      </c>
      <c r="U159" s="253">
        <v>200726.69</v>
      </c>
      <c r="V159" s="253">
        <v>2227904.62</v>
      </c>
      <c r="W159" s="74">
        <v>880194.24</v>
      </c>
      <c r="X159" s="74">
        <v>83763</v>
      </c>
      <c r="Y159" s="74">
        <v>394.48</v>
      </c>
      <c r="AA159" s="74">
        <v>752348.8</v>
      </c>
      <c r="AB159" s="74">
        <v>75636.960000000006</v>
      </c>
      <c r="AC159" s="91">
        <v>1089268.8</v>
      </c>
      <c r="AD159" s="91">
        <v>8532</v>
      </c>
      <c r="AF159" s="91">
        <v>461035.12</v>
      </c>
      <c r="AG159" s="91">
        <v>42910.8</v>
      </c>
      <c r="AK159" s="268">
        <f t="shared" si="13"/>
        <v>773422.28</v>
      </c>
      <c r="AL159" s="269">
        <f t="shared" si="14"/>
        <v>191701.99</v>
      </c>
      <c r="AM159" s="293">
        <f t="shared" si="15"/>
        <v>581720.29</v>
      </c>
      <c r="AN159" s="288">
        <f t="shared" si="16"/>
        <v>1792337.48</v>
      </c>
      <c r="AO159" s="296">
        <f t="shared" si="17"/>
        <v>1601746.72</v>
      </c>
      <c r="AP159" s="270">
        <f t="shared" si="18"/>
        <v>190590.76</v>
      </c>
    </row>
    <row r="160" spans="1:42" ht="15" thickBot="1" x14ac:dyDescent="0.25">
      <c r="A160" s="258" t="s">
        <v>330</v>
      </c>
      <c r="B160" s="258" t="s">
        <v>48</v>
      </c>
      <c r="C160" s="297">
        <v>3206</v>
      </c>
      <c r="D160" s="298" t="s">
        <v>961</v>
      </c>
      <c r="E160" s="253" t="s">
        <v>2742</v>
      </c>
      <c r="F160" s="90">
        <v>698069.89</v>
      </c>
      <c r="G160" s="90">
        <v>66754.100000000006</v>
      </c>
      <c r="H160" s="90">
        <v>347271.34</v>
      </c>
      <c r="K160" s="253">
        <v>1398520.79</v>
      </c>
      <c r="L160" s="253">
        <v>304235.90000000002</v>
      </c>
      <c r="O160" s="233">
        <v>2500</v>
      </c>
      <c r="P160" s="233">
        <v>123825.2</v>
      </c>
      <c r="U160" s="253">
        <v>249455.07</v>
      </c>
      <c r="V160" s="253">
        <v>1652500.79</v>
      </c>
      <c r="W160" s="74">
        <v>994615.75</v>
      </c>
      <c r="X160" s="74">
        <v>207300</v>
      </c>
      <c r="Y160" s="74">
        <v>945.67</v>
      </c>
      <c r="AA160" s="74">
        <v>437402</v>
      </c>
      <c r="AB160" s="74">
        <v>66862.100000000006</v>
      </c>
      <c r="AC160" s="91">
        <v>853392</v>
      </c>
      <c r="AF160" s="91">
        <v>509618.28</v>
      </c>
      <c r="AG160" s="91">
        <v>129943.03</v>
      </c>
      <c r="AK160" s="268">
        <f t="shared" si="13"/>
        <v>1112095.33</v>
      </c>
      <c r="AL160" s="269">
        <f t="shared" si="14"/>
        <v>126325.2</v>
      </c>
      <c r="AM160" s="293">
        <f t="shared" si="15"/>
        <v>985770.13000000012</v>
      </c>
      <c r="AN160" s="288">
        <f t="shared" si="16"/>
        <v>1707125.52</v>
      </c>
      <c r="AO160" s="296">
        <f t="shared" si="17"/>
        <v>1492953.31</v>
      </c>
      <c r="AP160" s="270">
        <f t="shared" si="18"/>
        <v>214172.20999999996</v>
      </c>
    </row>
    <row r="161" spans="1:43" ht="15" thickBot="1" x14ac:dyDescent="0.25">
      <c r="A161" s="258" t="s">
        <v>330</v>
      </c>
      <c r="B161" s="258" t="s">
        <v>48</v>
      </c>
      <c r="C161" s="297">
        <v>2498</v>
      </c>
      <c r="D161" s="298" t="s">
        <v>962</v>
      </c>
      <c r="E161" s="253" t="s">
        <v>2743</v>
      </c>
      <c r="F161" s="90">
        <v>745127.86</v>
      </c>
      <c r="G161" s="90">
        <v>0</v>
      </c>
      <c r="H161" s="90">
        <v>53878.96</v>
      </c>
      <c r="K161" s="253">
        <v>1149093.23</v>
      </c>
      <c r="L161" s="253">
        <v>421384.66</v>
      </c>
      <c r="P161" s="233">
        <v>129118.57</v>
      </c>
      <c r="U161" s="253">
        <v>218921.19</v>
      </c>
      <c r="V161" s="253">
        <v>2038406.69</v>
      </c>
      <c r="W161" s="74">
        <v>609507.97</v>
      </c>
      <c r="X161" s="74">
        <v>169060</v>
      </c>
      <c r="Y161" s="74">
        <v>1057.46</v>
      </c>
      <c r="AA161" s="74">
        <v>645940</v>
      </c>
      <c r="AB161" s="74">
        <v>57992.480000000003</v>
      </c>
      <c r="AC161" s="91">
        <v>870535</v>
      </c>
      <c r="AE161" s="91">
        <v>18280</v>
      </c>
      <c r="AF161" s="91">
        <v>318394.67</v>
      </c>
      <c r="AG161" s="91">
        <v>276458.63</v>
      </c>
      <c r="AK161" s="268">
        <f t="shared" si="13"/>
        <v>799006.82</v>
      </c>
      <c r="AL161" s="269">
        <f t="shared" si="14"/>
        <v>129118.57</v>
      </c>
      <c r="AM161" s="293">
        <f t="shared" si="15"/>
        <v>669888.25</v>
      </c>
      <c r="AN161" s="288">
        <f t="shared" si="16"/>
        <v>1483557.91</v>
      </c>
      <c r="AO161" s="296">
        <f t="shared" si="17"/>
        <v>1483668.2999999998</v>
      </c>
      <c r="AP161" s="270">
        <f t="shared" si="18"/>
        <v>-110.38999999989755</v>
      </c>
    </row>
    <row r="162" spans="1:43" ht="15" thickBot="1" x14ac:dyDescent="0.25">
      <c r="A162" s="258" t="s">
        <v>330</v>
      </c>
      <c r="B162" s="258" t="s">
        <v>48</v>
      </c>
      <c r="C162" s="297">
        <v>4052</v>
      </c>
      <c r="D162" s="298" t="s">
        <v>963</v>
      </c>
      <c r="E162" s="253" t="s">
        <v>2744</v>
      </c>
      <c r="F162" s="90">
        <v>801528.35</v>
      </c>
      <c r="G162" s="90">
        <v>3217.39</v>
      </c>
      <c r="H162" s="90">
        <v>81814.75</v>
      </c>
      <c r="K162" s="253">
        <v>1148060.31</v>
      </c>
      <c r="L162" s="253">
        <v>424329.23</v>
      </c>
      <c r="O162" s="233">
        <v>0</v>
      </c>
      <c r="P162" s="233">
        <v>79350</v>
      </c>
      <c r="U162" s="253">
        <v>442700.66</v>
      </c>
      <c r="V162" s="253">
        <v>2546107.46</v>
      </c>
      <c r="W162" s="74">
        <v>1048341.27</v>
      </c>
      <c r="X162" s="74">
        <v>84030</v>
      </c>
      <c r="Y162" s="74">
        <v>1005.65</v>
      </c>
      <c r="AA162" s="74">
        <v>661822</v>
      </c>
      <c r="AB162" s="74">
        <v>170391.75</v>
      </c>
      <c r="AC162" s="91">
        <v>1086408.75</v>
      </c>
      <c r="AF162" s="91">
        <v>557211.99</v>
      </c>
      <c r="AG162" s="91">
        <v>172985.4</v>
      </c>
      <c r="AJ162" s="91">
        <v>14368</v>
      </c>
      <c r="AK162" s="268">
        <f t="shared" si="13"/>
        <v>886560.49</v>
      </c>
      <c r="AL162" s="269">
        <f t="shared" si="14"/>
        <v>79350</v>
      </c>
      <c r="AM162" s="293">
        <f t="shared" si="15"/>
        <v>807210.49</v>
      </c>
      <c r="AN162" s="288">
        <f t="shared" si="16"/>
        <v>1965590.67</v>
      </c>
      <c r="AO162" s="296">
        <f t="shared" si="17"/>
        <v>1830974.14</v>
      </c>
      <c r="AP162" s="270">
        <f t="shared" si="18"/>
        <v>134616.53000000003</v>
      </c>
    </row>
    <row r="163" spans="1:43" ht="15" thickBot="1" x14ac:dyDescent="0.25">
      <c r="A163" s="258" t="s">
        <v>330</v>
      </c>
      <c r="B163" s="258" t="s">
        <v>48</v>
      </c>
      <c r="C163" s="297">
        <v>2478</v>
      </c>
      <c r="D163" s="298" t="s">
        <v>964</v>
      </c>
      <c r="E163" s="253" t="s">
        <v>2745</v>
      </c>
      <c r="F163" s="90">
        <v>347162.17</v>
      </c>
      <c r="G163" s="90">
        <v>17516.98</v>
      </c>
      <c r="H163" s="90">
        <v>44248.52</v>
      </c>
      <c r="K163" s="253">
        <v>288170.8</v>
      </c>
      <c r="L163" s="253">
        <v>477949.2</v>
      </c>
      <c r="O163" s="233">
        <v>9154</v>
      </c>
      <c r="P163" s="233">
        <v>87850</v>
      </c>
      <c r="U163" s="253">
        <v>263762.55</v>
      </c>
      <c r="V163" s="253">
        <v>2320392.7599999998</v>
      </c>
      <c r="W163" s="74">
        <v>891400.89</v>
      </c>
      <c r="X163" s="74">
        <v>75000</v>
      </c>
      <c r="Y163" s="74">
        <v>561.19000000000005</v>
      </c>
      <c r="AA163" s="74">
        <v>484396.5</v>
      </c>
      <c r="AB163" s="74">
        <v>162817.24</v>
      </c>
      <c r="AC163" s="91">
        <v>814136.5</v>
      </c>
      <c r="AF163" s="91">
        <v>655863.17000000004</v>
      </c>
      <c r="AG163" s="91">
        <v>155735.07</v>
      </c>
      <c r="AK163" s="268">
        <f t="shared" si="13"/>
        <v>408927.67</v>
      </c>
      <c r="AL163" s="269">
        <f t="shared" si="14"/>
        <v>97004</v>
      </c>
      <c r="AM163" s="293">
        <f t="shared" si="15"/>
        <v>311923.67</v>
      </c>
      <c r="AN163" s="288">
        <f t="shared" si="16"/>
        <v>1614175.82</v>
      </c>
      <c r="AO163" s="296">
        <f t="shared" si="17"/>
        <v>1625734.74</v>
      </c>
      <c r="AP163" s="270">
        <f t="shared" si="18"/>
        <v>-11558.919999999925</v>
      </c>
    </row>
    <row r="164" spans="1:43" ht="15" thickBot="1" x14ac:dyDescent="0.25">
      <c r="A164" s="258" t="s">
        <v>330</v>
      </c>
      <c r="B164" s="258" t="s">
        <v>48</v>
      </c>
      <c r="C164" s="297">
        <v>2353</v>
      </c>
      <c r="D164" s="298" t="s">
        <v>965</v>
      </c>
      <c r="E164" s="253" t="s">
        <v>2794</v>
      </c>
      <c r="F164" s="90">
        <v>797082.57</v>
      </c>
      <c r="G164" s="90">
        <v>16079.5</v>
      </c>
      <c r="H164" s="90">
        <v>154630.71</v>
      </c>
      <c r="K164" s="253">
        <v>1075706.8500000001</v>
      </c>
      <c r="L164" s="253">
        <v>430895.69</v>
      </c>
      <c r="O164" s="233">
        <v>26980</v>
      </c>
      <c r="P164" s="233">
        <v>63516.3</v>
      </c>
      <c r="U164" s="253">
        <v>254035.98</v>
      </c>
      <c r="V164" s="253">
        <v>2754433.99</v>
      </c>
      <c r="W164" s="74">
        <v>895303.45</v>
      </c>
      <c r="X164" s="74">
        <v>51665</v>
      </c>
      <c r="Y164" s="74">
        <v>988.37</v>
      </c>
      <c r="AA164" s="74">
        <v>662270</v>
      </c>
      <c r="AB164" s="74">
        <v>90274.12</v>
      </c>
      <c r="AC164" s="91">
        <v>1015850</v>
      </c>
      <c r="AF164" s="91">
        <v>437168.98</v>
      </c>
      <c r="AG164" s="91">
        <v>226371.41</v>
      </c>
      <c r="AJ164" s="91">
        <v>11870</v>
      </c>
      <c r="AK164" s="268">
        <f t="shared" si="13"/>
        <v>967792.77999999991</v>
      </c>
      <c r="AL164" s="269">
        <f t="shared" si="14"/>
        <v>90496.3</v>
      </c>
      <c r="AM164" s="293">
        <f t="shared" si="15"/>
        <v>877296.47999999986</v>
      </c>
      <c r="AN164" s="288">
        <f t="shared" si="16"/>
        <v>1700500.94</v>
      </c>
      <c r="AO164" s="296">
        <f t="shared" si="17"/>
        <v>1691260.39</v>
      </c>
      <c r="AP164" s="270">
        <f t="shared" si="18"/>
        <v>9240.5500000000466</v>
      </c>
    </row>
    <row r="165" spans="1:43" ht="15" thickBot="1" x14ac:dyDescent="0.25">
      <c r="A165" s="258" t="s">
        <v>330</v>
      </c>
      <c r="B165" s="258" t="s">
        <v>48</v>
      </c>
      <c r="C165" s="297">
        <v>5363</v>
      </c>
      <c r="D165" s="298" t="s">
        <v>966</v>
      </c>
      <c r="E165" s="253" t="s">
        <v>2798</v>
      </c>
      <c r="F165" s="90">
        <v>679449</v>
      </c>
      <c r="G165" s="90">
        <v>0</v>
      </c>
      <c r="H165" s="90">
        <v>71305.100000000006</v>
      </c>
      <c r="K165" s="253">
        <v>527410</v>
      </c>
      <c r="L165" s="253">
        <v>235369.8</v>
      </c>
      <c r="O165" s="233">
        <v>44181</v>
      </c>
      <c r="P165" s="233">
        <v>95135.2</v>
      </c>
      <c r="Q165" s="233">
        <v>16900</v>
      </c>
      <c r="U165" s="253">
        <v>739953.83</v>
      </c>
      <c r="V165" s="253">
        <v>4164124</v>
      </c>
      <c r="W165" s="74">
        <v>1127060.17</v>
      </c>
      <c r="X165" s="74">
        <v>227360</v>
      </c>
      <c r="Y165" s="74">
        <v>1210.75</v>
      </c>
      <c r="AA165" s="74">
        <v>2078370</v>
      </c>
      <c r="AB165" s="74">
        <v>100724</v>
      </c>
      <c r="AC165" s="91">
        <v>2433300</v>
      </c>
      <c r="AF165" s="91">
        <v>1119406.8500000001</v>
      </c>
      <c r="AG165" s="91">
        <v>57464.19</v>
      </c>
      <c r="AK165" s="268">
        <f t="shared" si="13"/>
        <v>750754.1</v>
      </c>
      <c r="AL165" s="269">
        <f t="shared" si="14"/>
        <v>156216.20000000001</v>
      </c>
      <c r="AM165" s="293">
        <f t="shared" si="15"/>
        <v>594537.89999999991</v>
      </c>
      <c r="AN165" s="288">
        <f t="shared" si="16"/>
        <v>3534724.92</v>
      </c>
      <c r="AO165" s="296">
        <f t="shared" si="17"/>
        <v>3610171.04</v>
      </c>
      <c r="AP165" s="270">
        <f t="shared" si="18"/>
        <v>-75446.120000000112</v>
      </c>
    </row>
    <row r="166" spans="1:43" ht="15" thickBot="1" x14ac:dyDescent="0.25">
      <c r="A166" s="258" t="s">
        <v>330</v>
      </c>
      <c r="B166" s="258" t="s">
        <v>48</v>
      </c>
      <c r="C166" s="297">
        <v>2121</v>
      </c>
      <c r="D166" s="298" t="s">
        <v>967</v>
      </c>
      <c r="E166" s="253" t="s">
        <v>2802</v>
      </c>
      <c r="F166" s="90">
        <v>443455.31</v>
      </c>
      <c r="G166" s="90">
        <v>2430.31</v>
      </c>
      <c r="H166" s="90">
        <v>364798.67</v>
      </c>
      <c r="K166" s="253">
        <v>947617.38</v>
      </c>
      <c r="L166" s="253">
        <v>420763.09</v>
      </c>
      <c r="O166" s="233">
        <v>0</v>
      </c>
      <c r="P166" s="233">
        <v>154846.20000000001</v>
      </c>
      <c r="U166" s="253">
        <v>216016.07</v>
      </c>
      <c r="V166" s="253">
        <v>3254719.47</v>
      </c>
      <c r="W166" s="74">
        <v>828838.1</v>
      </c>
      <c r="Y166" s="74">
        <v>755.84</v>
      </c>
      <c r="AA166" s="74">
        <v>466210.5</v>
      </c>
      <c r="AB166" s="74">
        <v>23269.84</v>
      </c>
      <c r="AC166" s="91">
        <v>715550.5</v>
      </c>
      <c r="AF166" s="91">
        <v>333611.43</v>
      </c>
      <c r="AG166" s="91">
        <v>186543.77</v>
      </c>
      <c r="AJ166" s="91">
        <v>4800</v>
      </c>
      <c r="AK166" s="268">
        <f t="shared" si="13"/>
        <v>810684.29</v>
      </c>
      <c r="AL166" s="269">
        <f t="shared" si="14"/>
        <v>154846.20000000001</v>
      </c>
      <c r="AM166" s="293">
        <f t="shared" si="15"/>
        <v>655838.09000000008</v>
      </c>
      <c r="AN166" s="288">
        <f t="shared" si="16"/>
        <v>1319074.28</v>
      </c>
      <c r="AO166" s="296">
        <f t="shared" si="17"/>
        <v>1240505.7</v>
      </c>
      <c r="AP166" s="270">
        <f t="shared" si="18"/>
        <v>78568.580000000075</v>
      </c>
    </row>
    <row r="167" spans="1:43" ht="15" thickBot="1" x14ac:dyDescent="0.25">
      <c r="A167" s="258" t="s">
        <v>332</v>
      </c>
      <c r="B167" s="258" t="s">
        <v>49</v>
      </c>
      <c r="C167" s="297">
        <v>5006</v>
      </c>
      <c r="D167" s="298" t="s">
        <v>968</v>
      </c>
      <c r="E167" s="253" t="s">
        <v>2746</v>
      </c>
      <c r="F167" s="90">
        <v>666563.93999999994</v>
      </c>
      <c r="G167" s="90">
        <v>601518.89</v>
      </c>
      <c r="H167" s="90">
        <v>67580.759999999995</v>
      </c>
      <c r="I167" s="90">
        <v>0</v>
      </c>
      <c r="J167" s="253">
        <v>0</v>
      </c>
      <c r="K167" s="253">
        <v>429396.74</v>
      </c>
      <c r="L167" s="253">
        <v>539496.79</v>
      </c>
      <c r="M167" s="253">
        <v>0</v>
      </c>
      <c r="N167" s="253">
        <v>0</v>
      </c>
      <c r="O167" s="233">
        <v>3000</v>
      </c>
      <c r="P167" s="233">
        <v>86341.63</v>
      </c>
      <c r="Q167" s="233">
        <v>0</v>
      </c>
      <c r="R167" s="233">
        <v>1927.16</v>
      </c>
      <c r="S167" s="253">
        <v>0</v>
      </c>
      <c r="T167" s="253">
        <v>38010.5</v>
      </c>
      <c r="U167" s="253">
        <v>20750</v>
      </c>
      <c r="V167" s="253">
        <v>4774273.9400000004</v>
      </c>
      <c r="W167" s="74">
        <v>1210446.81</v>
      </c>
      <c r="X167" s="74">
        <v>22234</v>
      </c>
      <c r="Y167" s="74">
        <v>1137.0899999999999</v>
      </c>
      <c r="AA167" s="74">
        <v>461065.5</v>
      </c>
      <c r="AB167" s="74">
        <v>83000</v>
      </c>
      <c r="AC167" s="91">
        <v>779994.5</v>
      </c>
      <c r="AF167" s="91">
        <v>462013.82</v>
      </c>
      <c r="AG167" s="91">
        <v>195343.7</v>
      </c>
      <c r="AK167" s="268">
        <f t="shared" si="13"/>
        <v>1335663.5900000001</v>
      </c>
      <c r="AL167" s="269">
        <f t="shared" si="14"/>
        <v>91268.790000000008</v>
      </c>
      <c r="AM167" s="293">
        <f t="shared" si="15"/>
        <v>1244394.8</v>
      </c>
      <c r="AN167" s="288">
        <f t="shared" si="16"/>
        <v>1777883.4000000001</v>
      </c>
      <c r="AO167" s="296">
        <f t="shared" si="17"/>
        <v>1437352.02</v>
      </c>
      <c r="AP167" s="270">
        <f t="shared" si="18"/>
        <v>340531.38000000012</v>
      </c>
    </row>
    <row r="168" spans="1:43" ht="15" thickBot="1" x14ac:dyDescent="0.25">
      <c r="A168" s="258" t="s">
        <v>332</v>
      </c>
      <c r="B168" s="258" t="s">
        <v>49</v>
      </c>
      <c r="C168" s="297">
        <v>2343</v>
      </c>
      <c r="D168" s="298" t="s">
        <v>969</v>
      </c>
      <c r="E168" s="253" t="s">
        <v>2747</v>
      </c>
      <c r="F168" s="90">
        <v>411699.67</v>
      </c>
      <c r="G168" s="90">
        <v>26494.95</v>
      </c>
      <c r="H168" s="90">
        <v>37599.49</v>
      </c>
      <c r="K168" s="253">
        <v>853223.53</v>
      </c>
      <c r="L168" s="253">
        <v>363308.69</v>
      </c>
      <c r="O168" s="233">
        <v>3000</v>
      </c>
      <c r="P168" s="233">
        <v>45849.25</v>
      </c>
      <c r="R168" s="233">
        <v>149.54</v>
      </c>
      <c r="T168" s="253">
        <v>-260256.04</v>
      </c>
      <c r="U168" s="253">
        <v>-2650</v>
      </c>
      <c r="V168" s="253">
        <v>3320080.98</v>
      </c>
      <c r="W168" s="74">
        <v>642995.62</v>
      </c>
      <c r="X168" s="74">
        <v>52765</v>
      </c>
      <c r="Y168" s="74">
        <v>448.24</v>
      </c>
      <c r="AA168" s="74">
        <v>1086415.5</v>
      </c>
      <c r="AB168" s="74">
        <v>50680</v>
      </c>
      <c r="AC168" s="91">
        <v>1231035.5</v>
      </c>
      <c r="AF168" s="91">
        <v>363440.18</v>
      </c>
      <c r="AG168" s="91">
        <v>196406.17</v>
      </c>
      <c r="AK168" s="268">
        <f t="shared" si="13"/>
        <v>475794.11</v>
      </c>
      <c r="AL168" s="269">
        <f t="shared" si="14"/>
        <v>48998.79</v>
      </c>
      <c r="AM168" s="293">
        <f t="shared" si="15"/>
        <v>426795.32</v>
      </c>
      <c r="AN168" s="288">
        <f t="shared" si="16"/>
        <v>1833304.3599999999</v>
      </c>
      <c r="AO168" s="296">
        <f t="shared" si="17"/>
        <v>1790881.8499999999</v>
      </c>
      <c r="AP168" s="270">
        <f t="shared" si="18"/>
        <v>42422.510000000009</v>
      </c>
    </row>
    <row r="169" spans="1:43" ht="15" thickBot="1" x14ac:dyDescent="0.25">
      <c r="A169" s="258" t="s">
        <v>332</v>
      </c>
      <c r="B169" s="258" t="s">
        <v>49</v>
      </c>
      <c r="C169" s="297">
        <v>2524</v>
      </c>
      <c r="D169" s="298" t="s">
        <v>970</v>
      </c>
      <c r="E169" s="253" t="s">
        <v>2748</v>
      </c>
      <c r="F169" s="90">
        <v>349036.2</v>
      </c>
      <c r="G169" s="90">
        <v>230609.44</v>
      </c>
      <c r="H169" s="90">
        <v>23936.02</v>
      </c>
      <c r="K169" s="253">
        <v>813975.24</v>
      </c>
      <c r="L169" s="253">
        <v>285710.17</v>
      </c>
      <c r="O169" s="233">
        <v>3000</v>
      </c>
      <c r="P169" s="233">
        <v>40496.980000000003</v>
      </c>
      <c r="R169" s="233">
        <v>1275.7</v>
      </c>
      <c r="T169" s="253">
        <v>-239048.11</v>
      </c>
      <c r="U169" s="253">
        <v>21100</v>
      </c>
      <c r="V169" s="253">
        <v>2333757.04</v>
      </c>
      <c r="W169" s="74">
        <v>845840.42</v>
      </c>
      <c r="X169" s="74">
        <v>151390</v>
      </c>
      <c r="Y169" s="74">
        <v>421.56</v>
      </c>
      <c r="AA169" s="74">
        <v>813890</v>
      </c>
      <c r="AB169" s="74">
        <v>57500</v>
      </c>
      <c r="AC169" s="91">
        <v>1043480</v>
      </c>
      <c r="AF169" s="91">
        <v>518982.81</v>
      </c>
      <c r="AG169" s="91">
        <v>156191.81</v>
      </c>
      <c r="AK169" s="268">
        <f t="shared" si="13"/>
        <v>603581.66</v>
      </c>
      <c r="AL169" s="269">
        <f t="shared" si="14"/>
        <v>44772.68</v>
      </c>
      <c r="AM169" s="293">
        <f t="shared" si="15"/>
        <v>558808.98</v>
      </c>
      <c r="AN169" s="288">
        <f t="shared" si="16"/>
        <v>1869041.98</v>
      </c>
      <c r="AO169" s="296">
        <f t="shared" si="17"/>
        <v>1718654.62</v>
      </c>
      <c r="AP169" s="270">
        <f t="shared" si="18"/>
        <v>150387.35999999987</v>
      </c>
    </row>
    <row r="170" spans="1:43" ht="15" thickBot="1" x14ac:dyDescent="0.25">
      <c r="A170" s="258" t="s">
        <v>332</v>
      </c>
      <c r="B170" s="258" t="s">
        <v>49</v>
      </c>
      <c r="C170" s="297">
        <v>6272</v>
      </c>
      <c r="D170" s="298" t="s">
        <v>971</v>
      </c>
      <c r="E170" s="253" t="s">
        <v>2749</v>
      </c>
      <c r="F170" s="90">
        <v>1586645.5</v>
      </c>
      <c r="G170" s="90">
        <v>438122.76</v>
      </c>
      <c r="H170" s="90">
        <v>118672.53</v>
      </c>
      <c r="K170" s="253">
        <v>128653.48</v>
      </c>
      <c r="L170" s="253">
        <v>245564.26</v>
      </c>
      <c r="O170" s="233">
        <v>3090</v>
      </c>
      <c r="P170" s="233">
        <v>81774.06</v>
      </c>
      <c r="R170" s="233">
        <v>0</v>
      </c>
      <c r="T170" s="253">
        <v>541546.69999999995</v>
      </c>
      <c r="U170" s="253">
        <v>57090.99</v>
      </c>
      <c r="V170" s="253">
        <v>2500833.27</v>
      </c>
      <c r="W170" s="74">
        <v>1503536.23</v>
      </c>
      <c r="X170" s="74">
        <v>330531</v>
      </c>
      <c r="Y170" s="74">
        <v>3008.74</v>
      </c>
      <c r="AA170" s="74">
        <v>791434</v>
      </c>
      <c r="AB170" s="74">
        <v>95700</v>
      </c>
      <c r="AC170" s="91">
        <v>1315446</v>
      </c>
      <c r="AF170" s="91">
        <v>881319.12</v>
      </c>
      <c r="AG170" s="91">
        <v>105087.29</v>
      </c>
      <c r="AK170" s="268">
        <f t="shared" si="13"/>
        <v>2143440.79</v>
      </c>
      <c r="AL170" s="269">
        <f t="shared" si="14"/>
        <v>84864.06</v>
      </c>
      <c r="AM170" s="293">
        <f t="shared" si="15"/>
        <v>2058576.73</v>
      </c>
      <c r="AN170" s="288">
        <f t="shared" si="16"/>
        <v>2724209.9699999997</v>
      </c>
      <c r="AO170" s="296">
        <f t="shared" si="17"/>
        <v>2301852.41</v>
      </c>
      <c r="AP170" s="270">
        <f t="shared" si="18"/>
        <v>422357.55999999959</v>
      </c>
    </row>
    <row r="171" spans="1:43" ht="15" thickBot="1" x14ac:dyDescent="0.25">
      <c r="A171" s="258" t="s">
        <v>332</v>
      </c>
      <c r="B171" s="258" t="s">
        <v>49</v>
      </c>
      <c r="C171" s="297">
        <v>5818</v>
      </c>
      <c r="D171" s="298" t="s">
        <v>972</v>
      </c>
      <c r="E171" s="253" t="s">
        <v>2750</v>
      </c>
      <c r="F171" s="90">
        <v>1933727.71</v>
      </c>
      <c r="G171" s="90">
        <v>2685575.94</v>
      </c>
      <c r="H171" s="90">
        <v>124001.89</v>
      </c>
      <c r="K171" s="253">
        <v>538815.74</v>
      </c>
      <c r="L171" s="253">
        <v>667444.89</v>
      </c>
      <c r="O171" s="233">
        <v>2950</v>
      </c>
      <c r="P171" s="233">
        <v>128087.02</v>
      </c>
      <c r="R171" s="233">
        <v>2529.54</v>
      </c>
      <c r="S171" s="253">
        <v>800</v>
      </c>
      <c r="T171" s="253">
        <v>1408404.31</v>
      </c>
      <c r="U171" s="253">
        <v>41253.370000000003</v>
      </c>
      <c r="V171" s="253">
        <v>1757956.06</v>
      </c>
      <c r="W171" s="74">
        <v>2387808.92</v>
      </c>
      <c r="X171" s="74">
        <v>354661</v>
      </c>
      <c r="Y171" s="74">
        <v>3749.78</v>
      </c>
      <c r="AA171" s="74">
        <v>860338.5</v>
      </c>
      <c r="AB171" s="74">
        <v>103200</v>
      </c>
      <c r="AC171" s="91">
        <v>1208288.5</v>
      </c>
      <c r="AF171" s="91">
        <v>1161681.4099999999</v>
      </c>
      <c r="AG171" s="91">
        <v>240891.86</v>
      </c>
      <c r="AJ171" s="91">
        <v>48600</v>
      </c>
      <c r="AK171" s="268">
        <f t="shared" si="13"/>
        <v>4743305.54</v>
      </c>
      <c r="AL171" s="269">
        <f t="shared" si="14"/>
        <v>133566.56</v>
      </c>
      <c r="AM171" s="293">
        <f t="shared" si="15"/>
        <v>4609738.9800000004</v>
      </c>
      <c r="AN171" s="288">
        <f t="shared" si="16"/>
        <v>3709758.1999999997</v>
      </c>
      <c r="AO171" s="296">
        <f t="shared" si="17"/>
        <v>2659461.77</v>
      </c>
      <c r="AP171" s="270">
        <f t="shared" si="18"/>
        <v>1050296.4299999997</v>
      </c>
    </row>
    <row r="172" spans="1:43" ht="15" thickBot="1" x14ac:dyDescent="0.25">
      <c r="A172" s="258" t="s">
        <v>332</v>
      </c>
      <c r="B172" s="258" t="s">
        <v>49</v>
      </c>
      <c r="C172" s="297">
        <v>3371</v>
      </c>
      <c r="D172" s="298" t="s">
        <v>973</v>
      </c>
      <c r="E172" s="253" t="s">
        <v>2751</v>
      </c>
      <c r="F172" s="90">
        <v>337736.22</v>
      </c>
      <c r="G172" s="90">
        <v>210796.65</v>
      </c>
      <c r="H172" s="90">
        <v>22392.09</v>
      </c>
      <c r="K172" s="253">
        <v>837610.3</v>
      </c>
      <c r="L172" s="253">
        <v>214122.35</v>
      </c>
      <c r="O172" s="233">
        <v>3000</v>
      </c>
      <c r="P172" s="233">
        <v>40810.480000000003</v>
      </c>
      <c r="R172" s="233">
        <v>1343.74</v>
      </c>
      <c r="T172" s="253">
        <v>-310797.40000000002</v>
      </c>
      <c r="U172" s="253">
        <v>17801</v>
      </c>
      <c r="V172" s="253">
        <v>2321876.0699999998</v>
      </c>
      <c r="W172" s="74">
        <v>745247.06</v>
      </c>
      <c r="X172" s="74">
        <v>10000</v>
      </c>
      <c r="Y172" s="74">
        <v>676.61</v>
      </c>
      <c r="AA172" s="74">
        <v>589984.5</v>
      </c>
      <c r="AB172" s="74">
        <v>73200</v>
      </c>
      <c r="AC172" s="91">
        <v>774944.5</v>
      </c>
      <c r="AF172" s="91">
        <v>479829.66</v>
      </c>
      <c r="AG172" s="91">
        <v>161536.20000000001</v>
      </c>
      <c r="AJ172" s="91">
        <v>2160</v>
      </c>
      <c r="AK172" s="268">
        <f t="shared" si="13"/>
        <v>570924.96</v>
      </c>
      <c r="AL172" s="269">
        <f t="shared" si="14"/>
        <v>45154.22</v>
      </c>
      <c r="AM172" s="293">
        <f t="shared" si="15"/>
        <v>525770.74</v>
      </c>
      <c r="AN172" s="288">
        <f t="shared" si="16"/>
        <v>1419108.17</v>
      </c>
      <c r="AO172" s="296">
        <f t="shared" si="17"/>
        <v>1418470.3599999999</v>
      </c>
      <c r="AP172" s="270">
        <f t="shared" si="18"/>
        <v>637.81000000005588</v>
      </c>
    </row>
    <row r="173" spans="1:43" ht="15" thickBot="1" x14ac:dyDescent="0.25">
      <c r="A173" s="258" t="s">
        <v>332</v>
      </c>
      <c r="B173" s="258" t="s">
        <v>49</v>
      </c>
      <c r="C173" s="297">
        <v>4485</v>
      </c>
      <c r="D173" s="298" t="s">
        <v>974</v>
      </c>
      <c r="E173" s="253" t="s">
        <v>2752</v>
      </c>
      <c r="F173" s="90">
        <v>790522.73</v>
      </c>
      <c r="G173" s="90">
        <v>693580.80000000005</v>
      </c>
      <c r="H173" s="90">
        <v>35787.06</v>
      </c>
      <c r="K173" s="253">
        <v>367975.13</v>
      </c>
      <c r="L173" s="253">
        <v>157795.45000000001</v>
      </c>
      <c r="O173" s="233">
        <v>4000</v>
      </c>
      <c r="P173" s="233">
        <v>66355.86</v>
      </c>
      <c r="R173" s="233">
        <v>93.46</v>
      </c>
      <c r="T173" s="253">
        <v>98620.23</v>
      </c>
      <c r="U173" s="253">
        <v>56557.62</v>
      </c>
      <c r="V173" s="253">
        <v>2694098.62</v>
      </c>
      <c r="W173" s="74">
        <v>968842.52</v>
      </c>
      <c r="X173" s="74">
        <v>30000</v>
      </c>
      <c r="Y173" s="74">
        <v>1232.31</v>
      </c>
      <c r="AA173" s="74">
        <v>614078.5</v>
      </c>
      <c r="AB173" s="74">
        <v>83200</v>
      </c>
      <c r="AC173" s="91">
        <v>914308.5</v>
      </c>
      <c r="AE173" s="91">
        <v>6180</v>
      </c>
      <c r="AF173" s="91">
        <v>408353.62</v>
      </c>
      <c r="AG173" s="91">
        <v>151602.96</v>
      </c>
      <c r="AK173" s="268">
        <f t="shared" si="13"/>
        <v>1519890.59</v>
      </c>
      <c r="AL173" s="269">
        <f t="shared" si="14"/>
        <v>70449.320000000007</v>
      </c>
      <c r="AM173" s="293">
        <f t="shared" si="15"/>
        <v>1449441.27</v>
      </c>
      <c r="AN173" s="288">
        <f t="shared" si="16"/>
        <v>1697353.33</v>
      </c>
      <c r="AO173" s="296">
        <f t="shared" si="17"/>
        <v>1480445.08</v>
      </c>
      <c r="AP173" s="270">
        <f t="shared" si="18"/>
        <v>216908.25</v>
      </c>
    </row>
    <row r="174" spans="1:43" ht="15" thickBot="1" x14ac:dyDescent="0.25">
      <c r="A174" s="258" t="s">
        <v>332</v>
      </c>
      <c r="B174" s="258" t="s">
        <v>49</v>
      </c>
      <c r="C174" s="297">
        <v>2325</v>
      </c>
      <c r="D174" s="298" t="s">
        <v>975</v>
      </c>
      <c r="E174" s="253" t="s">
        <v>2792</v>
      </c>
      <c r="F174" s="90">
        <v>431087.61</v>
      </c>
      <c r="G174" s="90">
        <v>264059.25</v>
      </c>
      <c r="H174" s="90">
        <v>22861.040000000001</v>
      </c>
      <c r="K174" s="253">
        <v>601650.48</v>
      </c>
      <c r="L174" s="253">
        <v>218384.96</v>
      </c>
      <c r="P174" s="233">
        <v>28900</v>
      </c>
      <c r="T174" s="253">
        <v>50221.99</v>
      </c>
      <c r="U174" s="253">
        <v>13700</v>
      </c>
      <c r="V174" s="253">
        <v>2583494.75</v>
      </c>
      <c r="W174" s="74">
        <v>836468.54</v>
      </c>
      <c r="X174" s="74">
        <v>40000</v>
      </c>
      <c r="Y174" s="74">
        <v>676.39</v>
      </c>
      <c r="AA174" s="74">
        <v>243285</v>
      </c>
      <c r="AB174" s="74">
        <v>57000</v>
      </c>
      <c r="AC174" s="91">
        <v>608062</v>
      </c>
      <c r="AF174" s="91">
        <v>312161.57</v>
      </c>
      <c r="AG174" s="91">
        <v>99880.89</v>
      </c>
      <c r="AJ174" s="91">
        <v>1382.35</v>
      </c>
      <c r="AK174" s="268">
        <f t="shared" si="13"/>
        <v>718007.9</v>
      </c>
      <c r="AL174" s="269">
        <f t="shared" si="14"/>
        <v>28900</v>
      </c>
      <c r="AM174" s="293">
        <f t="shared" si="15"/>
        <v>689107.9</v>
      </c>
      <c r="AN174" s="288">
        <f t="shared" si="16"/>
        <v>1177429.9300000002</v>
      </c>
      <c r="AO174" s="296">
        <f t="shared" si="17"/>
        <v>1021486.81</v>
      </c>
      <c r="AP174" s="270">
        <f t="shared" si="18"/>
        <v>155943.12000000011</v>
      </c>
    </row>
    <row r="175" spans="1:43" ht="15" thickBot="1" x14ac:dyDescent="0.25">
      <c r="A175" s="258" t="s">
        <v>332</v>
      </c>
      <c r="B175" s="258" t="s">
        <v>49</v>
      </c>
      <c r="C175" s="297">
        <v>1480</v>
      </c>
      <c r="D175" s="298" t="s">
        <v>976</v>
      </c>
      <c r="E175" s="253" t="s">
        <v>2803</v>
      </c>
      <c r="F175" s="90">
        <v>413072.63</v>
      </c>
      <c r="G175" s="90">
        <v>40864.449999999997</v>
      </c>
      <c r="H175" s="90">
        <v>35044.47</v>
      </c>
      <c r="K175" s="253">
        <v>1204341.32</v>
      </c>
      <c r="L175" s="253">
        <v>68703.38</v>
      </c>
      <c r="P175" s="233">
        <v>33021.550000000003</v>
      </c>
      <c r="T175" s="253">
        <v>-227846.8</v>
      </c>
      <c r="U175" s="253">
        <v>27700</v>
      </c>
      <c r="V175" s="253">
        <v>2913433.4</v>
      </c>
      <c r="W175" s="74">
        <v>571954.43999999994</v>
      </c>
      <c r="X175" s="74">
        <v>83000</v>
      </c>
      <c r="Y175" s="74">
        <v>379.75</v>
      </c>
      <c r="AA175" s="74">
        <v>405720</v>
      </c>
      <c r="AB175" s="74">
        <v>47800</v>
      </c>
      <c r="AC175" s="91">
        <v>533190</v>
      </c>
      <c r="AE175" s="91">
        <v>12240</v>
      </c>
      <c r="AF175" s="91">
        <v>300602.14</v>
      </c>
      <c r="AG175" s="91">
        <v>92438.93</v>
      </c>
      <c r="AK175" s="268">
        <f t="shared" si="13"/>
        <v>488981.55000000005</v>
      </c>
      <c r="AL175" s="269">
        <f t="shared" si="14"/>
        <v>33021.550000000003</v>
      </c>
      <c r="AM175" s="293">
        <f t="shared" si="15"/>
        <v>455960.00000000006</v>
      </c>
      <c r="AN175" s="288">
        <f t="shared" si="16"/>
        <v>1108854.19</v>
      </c>
      <c r="AO175" s="296">
        <f t="shared" si="17"/>
        <v>938471.07000000007</v>
      </c>
      <c r="AP175" s="270">
        <f t="shared" si="18"/>
        <v>170383.11999999988</v>
      </c>
    </row>
    <row r="176" spans="1:43" ht="15.75" thickBot="1" x14ac:dyDescent="0.3">
      <c r="A176" s="258" t="s">
        <v>333</v>
      </c>
      <c r="B176" s="258" t="s">
        <v>50</v>
      </c>
      <c r="C176" s="297">
        <v>8344</v>
      </c>
      <c r="D176" s="298" t="s">
        <v>977</v>
      </c>
      <c r="E176" s="253" t="s">
        <v>17</v>
      </c>
      <c r="F176" s="90">
        <v>1638060.16</v>
      </c>
      <c r="G176" s="90">
        <v>1034281.34</v>
      </c>
      <c r="H176" s="90">
        <v>191282.17</v>
      </c>
      <c r="K176" s="253">
        <v>1045503.89</v>
      </c>
      <c r="L176" s="253">
        <v>428735.2</v>
      </c>
      <c r="O176" s="233">
        <v>0</v>
      </c>
      <c r="P176" s="233">
        <v>86984.61</v>
      </c>
      <c r="R176" s="233">
        <v>10180</v>
      </c>
      <c r="U176" s="253">
        <v>673951.84</v>
      </c>
      <c r="V176" s="253">
        <v>2535471.5499999998</v>
      </c>
      <c r="W176" s="74">
        <v>2776084.11</v>
      </c>
      <c r="Y176" s="74">
        <v>1272.3499999999999</v>
      </c>
      <c r="AA176" s="74">
        <v>330009</v>
      </c>
      <c r="AB176" s="74">
        <v>124</v>
      </c>
      <c r="AC176" s="91">
        <v>1031488</v>
      </c>
      <c r="AD176" s="91">
        <v>4670</v>
      </c>
      <c r="AF176" s="91">
        <v>1004306.04</v>
      </c>
      <c r="AG176" s="91">
        <v>224466.77</v>
      </c>
      <c r="AJ176" s="91">
        <v>180</v>
      </c>
      <c r="AK176" s="268">
        <f t="shared" si="13"/>
        <v>2863623.67</v>
      </c>
      <c r="AL176" s="269">
        <f t="shared" si="14"/>
        <v>97164.61</v>
      </c>
      <c r="AM176" s="293">
        <f t="shared" si="15"/>
        <v>2766459.06</v>
      </c>
      <c r="AN176" s="288">
        <f t="shared" si="16"/>
        <v>3107489.46</v>
      </c>
      <c r="AO176" s="296">
        <f t="shared" si="17"/>
        <v>2265110.81</v>
      </c>
      <c r="AP176" s="270">
        <f t="shared" si="18"/>
        <v>842378.64999999991</v>
      </c>
      <c r="AQ176" s="302" t="s">
        <v>17</v>
      </c>
    </row>
    <row r="177" spans="1:43" ht="15.75" thickBot="1" x14ac:dyDescent="0.3">
      <c r="A177" s="258" t="s">
        <v>333</v>
      </c>
      <c r="B177" s="258" t="s">
        <v>50</v>
      </c>
      <c r="C177" s="297">
        <v>3901</v>
      </c>
      <c r="D177" s="298" t="s">
        <v>978</v>
      </c>
      <c r="E177" s="253" t="s">
        <v>18</v>
      </c>
      <c r="F177" s="90">
        <v>633386.84</v>
      </c>
      <c r="G177" s="90">
        <v>36100</v>
      </c>
      <c r="H177" s="90">
        <v>318263.13</v>
      </c>
      <c r="K177" s="253">
        <v>357065.2</v>
      </c>
      <c r="L177" s="253">
        <v>380104.84</v>
      </c>
      <c r="O177" s="233">
        <v>2400</v>
      </c>
      <c r="P177" s="233">
        <v>45186.25</v>
      </c>
      <c r="Q177" s="233">
        <v>120410</v>
      </c>
      <c r="R177" s="233">
        <v>10000</v>
      </c>
      <c r="U177" s="253">
        <v>208817.42</v>
      </c>
      <c r="V177" s="253">
        <v>3491897.05</v>
      </c>
      <c r="W177" s="74">
        <v>1275837.5</v>
      </c>
      <c r="X177" s="74">
        <v>1800</v>
      </c>
      <c r="Y177" s="74">
        <v>951.67</v>
      </c>
      <c r="AA177" s="74">
        <v>885101.1</v>
      </c>
      <c r="AB177" s="74">
        <v>88800</v>
      </c>
      <c r="AC177" s="91">
        <v>1427101.1</v>
      </c>
      <c r="AD177" s="91">
        <v>6285</v>
      </c>
      <c r="AF177" s="91">
        <v>793269.9</v>
      </c>
      <c r="AG177" s="91">
        <v>133876.54999999999</v>
      </c>
      <c r="AK177" s="268">
        <f t="shared" si="13"/>
        <v>987749.97</v>
      </c>
      <c r="AL177" s="269">
        <f t="shared" si="14"/>
        <v>177996.25</v>
      </c>
      <c r="AM177" s="293">
        <f t="shared" si="15"/>
        <v>809753.72</v>
      </c>
      <c r="AN177" s="288">
        <f t="shared" si="16"/>
        <v>2252490.27</v>
      </c>
      <c r="AO177" s="296">
        <f t="shared" si="17"/>
        <v>2360532.5499999998</v>
      </c>
      <c r="AP177" s="270">
        <f t="shared" si="18"/>
        <v>-108042.2799999998</v>
      </c>
      <c r="AQ177" s="302" t="s">
        <v>18</v>
      </c>
    </row>
    <row r="178" spans="1:43" s="305" customFormat="1" ht="15.75" thickBot="1" x14ac:dyDescent="0.3">
      <c r="A178" s="258" t="s">
        <v>333</v>
      </c>
      <c r="B178" s="258" t="s">
        <v>50</v>
      </c>
      <c r="C178" s="297">
        <v>4653</v>
      </c>
      <c r="D178" s="298" t="s">
        <v>979</v>
      </c>
      <c r="E178" s="253" t="s">
        <v>2753</v>
      </c>
      <c r="F178" s="90">
        <v>1173676.94</v>
      </c>
      <c r="G178" s="90">
        <v>1615.75</v>
      </c>
      <c r="H178" s="90">
        <v>176706.41</v>
      </c>
      <c r="I178" s="90"/>
      <c r="J178" s="253"/>
      <c r="K178" s="253">
        <v>9409017.3100000005</v>
      </c>
      <c r="L178" s="253">
        <v>2693794.11</v>
      </c>
      <c r="M178" s="253"/>
      <c r="N178" s="253"/>
      <c r="O178" s="233">
        <v>24876.54</v>
      </c>
      <c r="P178" s="233">
        <v>125079.38</v>
      </c>
      <c r="Q178" s="233"/>
      <c r="R178" s="233">
        <v>2270.08</v>
      </c>
      <c r="S178" s="253"/>
      <c r="T178" s="253"/>
      <c r="U178" s="253">
        <v>104204.56</v>
      </c>
      <c r="V178" s="253">
        <v>2917750.69</v>
      </c>
      <c r="W178" s="74">
        <v>1736719.22</v>
      </c>
      <c r="X178" s="74">
        <v>1088927.3</v>
      </c>
      <c r="Y178" s="74">
        <v>719.41</v>
      </c>
      <c r="Z178" s="74"/>
      <c r="AA178" s="74">
        <v>2081987</v>
      </c>
      <c r="AB178" s="74">
        <v>18040</v>
      </c>
      <c r="AC178" s="91">
        <v>2683193</v>
      </c>
      <c r="AD178" s="91">
        <v>88650</v>
      </c>
      <c r="AE178" s="91"/>
      <c r="AF178" s="91">
        <v>1166756.75</v>
      </c>
      <c r="AG178" s="91">
        <v>1289190.95</v>
      </c>
      <c r="AH178" s="91"/>
      <c r="AI178" s="91">
        <v>444714.93</v>
      </c>
      <c r="AJ178" s="91"/>
      <c r="AK178" s="268">
        <f t="shared" si="13"/>
        <v>1351999.0999999999</v>
      </c>
      <c r="AL178" s="269">
        <f t="shared" si="14"/>
        <v>152226</v>
      </c>
      <c r="AM178" s="293">
        <f t="shared" si="15"/>
        <v>1199773.0999999999</v>
      </c>
      <c r="AN178" s="288">
        <f t="shared" si="16"/>
        <v>4926392.93</v>
      </c>
      <c r="AO178" s="296">
        <f t="shared" si="17"/>
        <v>5672505.6299999999</v>
      </c>
      <c r="AP178" s="303">
        <f t="shared" si="18"/>
        <v>-746112.70000000019</v>
      </c>
      <c r="AQ178" s="304"/>
    </row>
    <row r="179" spans="1:43" ht="15.75" thickBot="1" x14ac:dyDescent="0.3">
      <c r="A179" s="258" t="s">
        <v>333</v>
      </c>
      <c r="B179" s="258" t="s">
        <v>50</v>
      </c>
      <c r="C179" s="297">
        <v>4479</v>
      </c>
      <c r="D179" s="298" t="s">
        <v>980</v>
      </c>
      <c r="E179" s="253" t="s">
        <v>19</v>
      </c>
      <c r="F179" s="90">
        <v>1201304.31</v>
      </c>
      <c r="G179" s="90">
        <v>21300</v>
      </c>
      <c r="H179" s="90">
        <v>84803.37</v>
      </c>
      <c r="K179" s="253">
        <v>207137.45</v>
      </c>
      <c r="L179" s="253">
        <v>220837.84</v>
      </c>
      <c r="O179" s="233">
        <v>2619</v>
      </c>
      <c r="P179" s="233">
        <v>29924.3</v>
      </c>
      <c r="Q179" s="233">
        <v>65000</v>
      </c>
      <c r="S179" s="253">
        <v>215000</v>
      </c>
      <c r="U179" s="253">
        <v>88947.48</v>
      </c>
      <c r="V179" s="253">
        <v>3101018.9</v>
      </c>
      <c r="W179" s="74">
        <v>762741.5</v>
      </c>
      <c r="X179" s="74">
        <v>1000000</v>
      </c>
      <c r="Y179" s="74">
        <v>445.4</v>
      </c>
      <c r="AB179" s="74">
        <v>6000</v>
      </c>
      <c r="AC179" s="91">
        <v>255900</v>
      </c>
      <c r="AD179" s="91">
        <v>11320</v>
      </c>
      <c r="AF179" s="91">
        <v>391847.42</v>
      </c>
      <c r="AG179" s="91">
        <v>212978.04</v>
      </c>
      <c r="AK179" s="268">
        <f t="shared" si="13"/>
        <v>1307407.6800000002</v>
      </c>
      <c r="AL179" s="269">
        <f t="shared" si="14"/>
        <v>97543.3</v>
      </c>
      <c r="AM179" s="293">
        <f t="shared" si="15"/>
        <v>1209864.3800000001</v>
      </c>
      <c r="AN179" s="288">
        <f t="shared" si="16"/>
        <v>1769186.9</v>
      </c>
      <c r="AO179" s="296">
        <f t="shared" si="17"/>
        <v>872045.46</v>
      </c>
      <c r="AP179" s="270">
        <f t="shared" si="18"/>
        <v>897141.44</v>
      </c>
      <c r="AQ179" s="306" t="s">
        <v>19</v>
      </c>
    </row>
    <row r="180" spans="1:43" ht="15.75" thickBot="1" x14ac:dyDescent="0.3">
      <c r="A180" s="258" t="s">
        <v>333</v>
      </c>
      <c r="B180" s="258" t="s">
        <v>50</v>
      </c>
      <c r="C180" s="297">
        <v>5054</v>
      </c>
      <c r="D180" s="298" t="s">
        <v>981</v>
      </c>
      <c r="E180" s="253" t="s">
        <v>20</v>
      </c>
      <c r="F180" s="90">
        <v>817952.16</v>
      </c>
      <c r="G180" s="90">
        <v>25489.8</v>
      </c>
      <c r="H180" s="90">
        <v>214375.23</v>
      </c>
      <c r="K180" s="253">
        <v>57319.42</v>
      </c>
      <c r="L180" s="253">
        <v>822218.4</v>
      </c>
      <c r="O180" s="233">
        <v>0</v>
      </c>
      <c r="P180" s="233">
        <v>44772.81</v>
      </c>
      <c r="Q180" s="233">
        <v>74960</v>
      </c>
      <c r="R180" s="233">
        <v>12995.11</v>
      </c>
      <c r="U180" s="253">
        <v>337180.58</v>
      </c>
      <c r="V180" s="253">
        <v>254405.43</v>
      </c>
      <c r="W180" s="74">
        <v>1622896.02</v>
      </c>
      <c r="Y180" s="74">
        <v>1139.53</v>
      </c>
      <c r="AA180" s="74">
        <v>1001183.4</v>
      </c>
      <c r="AB180" s="74">
        <v>87600</v>
      </c>
      <c r="AC180" s="91">
        <v>1594753.4</v>
      </c>
      <c r="AF180" s="91">
        <v>517334.28</v>
      </c>
      <c r="AG180" s="91">
        <v>195531.81</v>
      </c>
      <c r="AK180" s="268">
        <f t="shared" si="13"/>
        <v>1057817.1900000002</v>
      </c>
      <c r="AL180" s="269">
        <f t="shared" si="14"/>
        <v>132727.91999999998</v>
      </c>
      <c r="AM180" s="293">
        <f t="shared" si="15"/>
        <v>925089.27000000025</v>
      </c>
      <c r="AN180" s="288">
        <f t="shared" si="16"/>
        <v>2712818.95</v>
      </c>
      <c r="AO180" s="296">
        <f t="shared" si="17"/>
        <v>2307619.4899999998</v>
      </c>
      <c r="AP180" s="270">
        <f t="shared" si="18"/>
        <v>405199.46000000043</v>
      </c>
      <c r="AQ180" s="302" t="s">
        <v>20</v>
      </c>
    </row>
    <row r="181" spans="1:43" ht="15.75" thickBot="1" x14ac:dyDescent="0.3">
      <c r="A181" s="258" t="s">
        <v>333</v>
      </c>
      <c r="B181" s="258" t="s">
        <v>50</v>
      </c>
      <c r="C181" s="297">
        <v>5698</v>
      </c>
      <c r="D181" s="298" t="s">
        <v>982</v>
      </c>
      <c r="E181" s="253" t="s">
        <v>21</v>
      </c>
      <c r="F181" s="90">
        <v>655053.47</v>
      </c>
      <c r="G181" s="90">
        <v>67470</v>
      </c>
      <c r="H181" s="90">
        <v>100938.89</v>
      </c>
      <c r="K181" s="253">
        <v>1342663.41</v>
      </c>
      <c r="L181" s="253">
        <v>301649.26</v>
      </c>
      <c r="O181" s="233">
        <v>155100</v>
      </c>
      <c r="P181" s="233">
        <v>64962.6</v>
      </c>
      <c r="Q181" s="233">
        <v>118960</v>
      </c>
      <c r="R181" s="233">
        <v>11955.57</v>
      </c>
      <c r="U181" s="253">
        <v>359552.37</v>
      </c>
      <c r="V181" s="253">
        <v>4470863.96</v>
      </c>
      <c r="W181" s="74">
        <v>2160457.9500000002</v>
      </c>
      <c r="Y181" s="74">
        <v>985.7</v>
      </c>
      <c r="AA181" s="74">
        <v>1469589.61</v>
      </c>
      <c r="AB181" s="74">
        <v>96800</v>
      </c>
      <c r="AC181" s="91">
        <v>2057029.61</v>
      </c>
      <c r="AD181" s="91">
        <v>4240</v>
      </c>
      <c r="AF181" s="91">
        <v>496922.8</v>
      </c>
      <c r="AG181" s="91">
        <v>117094.39999999999</v>
      </c>
      <c r="AK181" s="268">
        <f t="shared" si="13"/>
        <v>823462.36</v>
      </c>
      <c r="AL181" s="269">
        <f t="shared" si="14"/>
        <v>350978.17</v>
      </c>
      <c r="AM181" s="293">
        <f t="shared" si="15"/>
        <v>472484.19</v>
      </c>
      <c r="AN181" s="288">
        <f t="shared" si="16"/>
        <v>3727833.2600000007</v>
      </c>
      <c r="AO181" s="296">
        <f t="shared" si="17"/>
        <v>2675286.81</v>
      </c>
      <c r="AP181" s="270">
        <f t="shared" si="18"/>
        <v>1052546.4500000007</v>
      </c>
      <c r="AQ181" s="302" t="s">
        <v>21</v>
      </c>
    </row>
    <row r="182" spans="1:43" ht="15.75" thickBot="1" x14ac:dyDescent="0.3">
      <c r="A182" s="258" t="s">
        <v>333</v>
      </c>
      <c r="B182" s="258" t="s">
        <v>50</v>
      </c>
      <c r="C182" s="297">
        <v>5218</v>
      </c>
      <c r="D182" s="298" t="s">
        <v>983</v>
      </c>
      <c r="E182" s="253" t="s">
        <v>22</v>
      </c>
      <c r="F182" s="90">
        <v>659075.51</v>
      </c>
      <c r="G182" s="90">
        <v>38633.5</v>
      </c>
      <c r="H182" s="90">
        <v>193199.42</v>
      </c>
      <c r="K182" s="253">
        <v>96515.33</v>
      </c>
      <c r="L182" s="253">
        <v>157553.71</v>
      </c>
      <c r="O182" s="233">
        <v>13448</v>
      </c>
      <c r="P182" s="233">
        <v>133764.59</v>
      </c>
      <c r="Q182" s="233">
        <v>68000</v>
      </c>
      <c r="R182" s="233">
        <v>14176.6</v>
      </c>
      <c r="U182" s="253">
        <v>-399088.77</v>
      </c>
      <c r="V182" s="253">
        <v>1315785.06</v>
      </c>
      <c r="W182" s="74">
        <v>1163706.98</v>
      </c>
      <c r="Y182" s="74">
        <v>1079.94</v>
      </c>
      <c r="AA182" s="74">
        <v>1562255.4</v>
      </c>
      <c r="AB182" s="74">
        <v>90000</v>
      </c>
      <c r="AC182" s="91">
        <v>2022784.4</v>
      </c>
      <c r="AF182" s="91">
        <v>598560.52</v>
      </c>
      <c r="AG182" s="91">
        <v>143056.41</v>
      </c>
      <c r="AK182" s="268">
        <f t="shared" si="13"/>
        <v>890908.43</v>
      </c>
      <c r="AL182" s="269">
        <f t="shared" si="14"/>
        <v>229389.19</v>
      </c>
      <c r="AM182" s="293">
        <f t="shared" si="15"/>
        <v>661519.24</v>
      </c>
      <c r="AN182" s="288">
        <f t="shared" si="16"/>
        <v>2817042.32</v>
      </c>
      <c r="AO182" s="296">
        <f t="shared" si="17"/>
        <v>2764401.33</v>
      </c>
      <c r="AP182" s="270">
        <f t="shared" si="18"/>
        <v>52640.989999999758</v>
      </c>
      <c r="AQ182" s="302" t="s">
        <v>22</v>
      </c>
    </row>
    <row r="183" spans="1:43" ht="15.75" thickBot="1" x14ac:dyDescent="0.3">
      <c r="A183" s="258" t="s">
        <v>333</v>
      </c>
      <c r="B183" s="258" t="s">
        <v>50</v>
      </c>
      <c r="C183" s="297">
        <v>6468</v>
      </c>
      <c r="D183" s="298" t="s">
        <v>984</v>
      </c>
      <c r="E183" s="253" t="s">
        <v>23</v>
      </c>
      <c r="F183" s="90">
        <v>1204160.58</v>
      </c>
      <c r="G183" s="90">
        <v>3212.75</v>
      </c>
      <c r="H183" s="90">
        <v>286571.18</v>
      </c>
      <c r="K183" s="253">
        <v>898321.8</v>
      </c>
      <c r="L183" s="253">
        <v>395947.53</v>
      </c>
      <c r="O183" s="233">
        <v>1500</v>
      </c>
      <c r="P183" s="233">
        <v>49629.31</v>
      </c>
      <c r="Q183" s="233">
        <v>204145</v>
      </c>
      <c r="R183" s="233">
        <v>51246.45</v>
      </c>
      <c r="U183" s="253">
        <v>342193.35</v>
      </c>
      <c r="V183" s="253">
        <v>1137972.49</v>
      </c>
      <c r="W183" s="74">
        <v>1544007.79</v>
      </c>
      <c r="X183" s="74">
        <v>95335</v>
      </c>
      <c r="Y183" s="74">
        <v>1545.45</v>
      </c>
      <c r="AA183" s="74">
        <v>1095906.73</v>
      </c>
      <c r="AB183" s="74">
        <v>84000</v>
      </c>
      <c r="AC183" s="91">
        <v>1667896.73</v>
      </c>
      <c r="AD183" s="91">
        <v>380</v>
      </c>
      <c r="AF183" s="91">
        <v>696578.66</v>
      </c>
      <c r="AG183" s="91">
        <v>153767.93</v>
      </c>
      <c r="AJ183" s="91">
        <v>171750</v>
      </c>
      <c r="AK183" s="268">
        <f t="shared" si="13"/>
        <v>1493944.51</v>
      </c>
      <c r="AL183" s="269">
        <f t="shared" si="14"/>
        <v>306520.76</v>
      </c>
      <c r="AM183" s="293">
        <f t="shared" si="15"/>
        <v>1187423.75</v>
      </c>
      <c r="AN183" s="288">
        <f t="shared" si="16"/>
        <v>2820794.9699999997</v>
      </c>
      <c r="AO183" s="296">
        <f t="shared" si="17"/>
        <v>2690373.3200000003</v>
      </c>
      <c r="AP183" s="270">
        <f t="shared" si="18"/>
        <v>130421.64999999944</v>
      </c>
      <c r="AQ183" s="302" t="s">
        <v>23</v>
      </c>
    </row>
    <row r="184" spans="1:43" ht="15.75" thickBot="1" x14ac:dyDescent="0.3">
      <c r="A184" s="258" t="s">
        <v>333</v>
      </c>
      <c r="B184" s="258" t="s">
        <v>50</v>
      </c>
      <c r="C184" s="297">
        <v>8206</v>
      </c>
      <c r="D184" s="298" t="s">
        <v>985</v>
      </c>
      <c r="E184" s="253" t="s">
        <v>24</v>
      </c>
      <c r="F184" s="90">
        <v>1535451.32</v>
      </c>
      <c r="G184" s="90">
        <v>43649.09</v>
      </c>
      <c r="H184" s="90">
        <v>128887.29</v>
      </c>
      <c r="K184" s="253">
        <v>1850201.92</v>
      </c>
      <c r="L184" s="253">
        <v>672362.83</v>
      </c>
      <c r="O184" s="233">
        <v>4500</v>
      </c>
      <c r="P184" s="233">
        <v>55970.05</v>
      </c>
      <c r="Q184" s="233">
        <v>13000</v>
      </c>
      <c r="R184" s="233">
        <v>14595.7</v>
      </c>
      <c r="U184" s="253">
        <v>850704.83</v>
      </c>
      <c r="V184" s="253">
        <v>1899168.01</v>
      </c>
      <c r="W184" s="74">
        <v>2326390.65</v>
      </c>
      <c r="Y184" s="74">
        <v>2276.1</v>
      </c>
      <c r="AA184" s="74">
        <v>654347.80000000005</v>
      </c>
      <c r="AB184" s="74">
        <v>106800</v>
      </c>
      <c r="AC184" s="91">
        <v>1372787.8</v>
      </c>
      <c r="AD184" s="91">
        <v>10720</v>
      </c>
      <c r="AF184" s="91">
        <v>994620.75</v>
      </c>
      <c r="AG184" s="91">
        <v>212483.72</v>
      </c>
      <c r="AK184" s="268">
        <f t="shared" si="13"/>
        <v>1707987.7000000002</v>
      </c>
      <c r="AL184" s="269">
        <f t="shared" si="14"/>
        <v>88065.75</v>
      </c>
      <c r="AM184" s="293">
        <f t="shared" si="15"/>
        <v>1619921.9500000002</v>
      </c>
      <c r="AN184" s="288">
        <f t="shared" si="16"/>
        <v>3089814.55</v>
      </c>
      <c r="AO184" s="296">
        <f t="shared" si="17"/>
        <v>2590612.27</v>
      </c>
      <c r="AP184" s="270">
        <f t="shared" si="18"/>
        <v>499202.2799999998</v>
      </c>
      <c r="AQ184" s="302" t="s">
        <v>24</v>
      </c>
    </row>
    <row r="185" spans="1:43" ht="15.75" thickBot="1" x14ac:dyDescent="0.3">
      <c r="A185" s="258" t="s">
        <v>333</v>
      </c>
      <c r="B185" s="258" t="s">
        <v>50</v>
      </c>
      <c r="C185" s="297">
        <v>4682</v>
      </c>
      <c r="D185" s="298" t="s">
        <v>986</v>
      </c>
      <c r="E185" s="253" t="s">
        <v>25</v>
      </c>
      <c r="F185" s="90">
        <v>491901.91</v>
      </c>
      <c r="G185" s="90">
        <v>20466.46</v>
      </c>
      <c r="H185" s="90">
        <v>226710.81</v>
      </c>
      <c r="K185" s="253">
        <v>833380.69</v>
      </c>
      <c r="L185" s="253">
        <v>303656.62</v>
      </c>
      <c r="O185" s="233">
        <v>30400</v>
      </c>
      <c r="P185" s="233">
        <v>49002.94</v>
      </c>
      <c r="Q185" s="233">
        <v>65120</v>
      </c>
      <c r="R185" s="233">
        <v>10739.68</v>
      </c>
      <c r="U185" s="253">
        <v>176094.12</v>
      </c>
      <c r="V185" s="253">
        <v>4128965.53</v>
      </c>
      <c r="W185" s="74">
        <v>1289740.5</v>
      </c>
      <c r="X185" s="74">
        <v>210000</v>
      </c>
      <c r="Y185" s="74">
        <v>825.62</v>
      </c>
      <c r="AA185" s="74">
        <v>553105</v>
      </c>
      <c r="AB185" s="74">
        <v>90400</v>
      </c>
      <c r="AC185" s="91">
        <v>1001275</v>
      </c>
      <c r="AD185" s="91">
        <v>1080</v>
      </c>
      <c r="AF185" s="91">
        <v>778504.26</v>
      </c>
      <c r="AG185" s="91">
        <v>120428.67</v>
      </c>
      <c r="AK185" s="268">
        <f t="shared" si="13"/>
        <v>739079.17999999993</v>
      </c>
      <c r="AL185" s="269">
        <f t="shared" si="14"/>
        <v>155262.62</v>
      </c>
      <c r="AM185" s="293">
        <f t="shared" si="15"/>
        <v>583816.55999999994</v>
      </c>
      <c r="AN185" s="288">
        <f t="shared" si="16"/>
        <v>2144071.12</v>
      </c>
      <c r="AO185" s="296">
        <f t="shared" si="17"/>
        <v>1901287.93</v>
      </c>
      <c r="AP185" s="270">
        <f t="shared" si="18"/>
        <v>242783.19000000018</v>
      </c>
      <c r="AQ185" s="302" t="s">
        <v>25</v>
      </c>
    </row>
    <row r="186" spans="1:43" ht="15.75" thickBot="1" x14ac:dyDescent="0.3">
      <c r="A186" s="258" t="s">
        <v>333</v>
      </c>
      <c r="B186" s="258" t="s">
        <v>50</v>
      </c>
      <c r="C186" s="297">
        <v>5558</v>
      </c>
      <c r="D186" s="298" t="s">
        <v>987</v>
      </c>
      <c r="E186" s="253" t="s">
        <v>26</v>
      </c>
      <c r="F186" s="90">
        <v>700049.22</v>
      </c>
      <c r="G186" s="90">
        <v>27940.2</v>
      </c>
      <c r="H186" s="90">
        <v>224823.65</v>
      </c>
      <c r="K186" s="253">
        <v>262097.14</v>
      </c>
      <c r="L186" s="253">
        <v>594685.47</v>
      </c>
      <c r="O186" s="233">
        <v>0</v>
      </c>
      <c r="P186" s="233">
        <v>49407.3</v>
      </c>
      <c r="Q186" s="233">
        <v>31900</v>
      </c>
      <c r="R186" s="233">
        <v>10700</v>
      </c>
      <c r="S186" s="253">
        <v>74000</v>
      </c>
      <c r="U186" s="253">
        <v>319017.68</v>
      </c>
      <c r="V186" s="253">
        <v>1898710.57</v>
      </c>
      <c r="W186" s="74">
        <v>1560411.96</v>
      </c>
      <c r="X186" s="74">
        <v>63000</v>
      </c>
      <c r="Y186" s="74">
        <v>936.99</v>
      </c>
      <c r="AA186" s="74">
        <v>1269394</v>
      </c>
      <c r="AB186" s="74">
        <v>45000</v>
      </c>
      <c r="AC186" s="91">
        <v>1760254</v>
      </c>
      <c r="AD186" s="91">
        <v>7850</v>
      </c>
      <c r="AF186" s="91">
        <v>565874.77</v>
      </c>
      <c r="AG186" s="91">
        <v>80160.5</v>
      </c>
      <c r="AK186" s="268">
        <f t="shared" si="13"/>
        <v>952813.07</v>
      </c>
      <c r="AL186" s="269">
        <f t="shared" si="14"/>
        <v>92007.3</v>
      </c>
      <c r="AM186" s="293">
        <f t="shared" si="15"/>
        <v>860805.7699999999</v>
      </c>
      <c r="AN186" s="288">
        <f t="shared" si="16"/>
        <v>2938742.95</v>
      </c>
      <c r="AO186" s="296">
        <f t="shared" si="17"/>
        <v>2414139.27</v>
      </c>
      <c r="AP186" s="270">
        <f t="shared" si="18"/>
        <v>524603.68000000017</v>
      </c>
      <c r="AQ186" s="302" t="s">
        <v>26</v>
      </c>
    </row>
    <row r="187" spans="1:43" ht="15.75" thickBot="1" x14ac:dyDescent="0.3">
      <c r="A187" s="258" t="s">
        <v>333</v>
      </c>
      <c r="B187" s="258" t="s">
        <v>50</v>
      </c>
      <c r="C187" s="297">
        <v>4731</v>
      </c>
      <c r="D187" s="298" t="s">
        <v>988</v>
      </c>
      <c r="E187" s="253" t="s">
        <v>27</v>
      </c>
      <c r="F187" s="90">
        <v>670932.67000000004</v>
      </c>
      <c r="G187" s="90">
        <v>6522.95</v>
      </c>
      <c r="H187" s="90">
        <v>74414.97</v>
      </c>
      <c r="K187" s="253">
        <v>176404.15</v>
      </c>
      <c r="L187" s="253">
        <v>637044.93000000005</v>
      </c>
      <c r="O187" s="233">
        <v>4500</v>
      </c>
      <c r="P187" s="233">
        <v>45173.7</v>
      </c>
      <c r="R187" s="233">
        <v>12628.57</v>
      </c>
      <c r="U187" s="253">
        <v>-651194.34</v>
      </c>
      <c r="V187" s="253">
        <v>2242933.0699999998</v>
      </c>
      <c r="W187" s="74">
        <v>1173540.71</v>
      </c>
      <c r="Y187" s="74">
        <v>762.7</v>
      </c>
      <c r="AA187" s="74">
        <v>1002247.9</v>
      </c>
      <c r="AB187" s="74">
        <v>91200</v>
      </c>
      <c r="AC187" s="91">
        <v>1488315.9</v>
      </c>
      <c r="AD187" s="91">
        <v>4625</v>
      </c>
      <c r="AF187" s="91">
        <v>476410.16</v>
      </c>
      <c r="AG187" s="91">
        <v>194832.13</v>
      </c>
      <c r="AI187" s="91">
        <v>81704.5</v>
      </c>
      <c r="AK187" s="268">
        <f t="shared" si="13"/>
        <v>751870.59</v>
      </c>
      <c r="AL187" s="269">
        <f t="shared" si="14"/>
        <v>62302.27</v>
      </c>
      <c r="AM187" s="293">
        <f t="shared" si="15"/>
        <v>689568.32</v>
      </c>
      <c r="AN187" s="288">
        <f t="shared" si="16"/>
        <v>2267751.31</v>
      </c>
      <c r="AO187" s="296">
        <f t="shared" si="17"/>
        <v>2245887.69</v>
      </c>
      <c r="AP187" s="270">
        <f t="shared" si="18"/>
        <v>21863.620000000112</v>
      </c>
      <c r="AQ187" s="302" t="s">
        <v>27</v>
      </c>
    </row>
    <row r="188" spans="1:43" ht="15.75" thickBot="1" x14ac:dyDescent="0.3">
      <c r="A188" s="258" t="s">
        <v>333</v>
      </c>
      <c r="B188" s="258" t="s">
        <v>50</v>
      </c>
      <c r="C188" s="297">
        <v>3338</v>
      </c>
      <c r="D188" s="298" t="s">
        <v>989</v>
      </c>
      <c r="E188" s="253" t="s">
        <v>2795</v>
      </c>
      <c r="F188" s="90">
        <v>401979.95</v>
      </c>
      <c r="G188" s="90">
        <v>19662.5</v>
      </c>
      <c r="H188" s="90">
        <v>147972.57</v>
      </c>
      <c r="K188" s="253">
        <v>818288.55</v>
      </c>
      <c r="L188" s="253">
        <v>397056.06</v>
      </c>
      <c r="O188" s="233">
        <v>15835</v>
      </c>
      <c r="P188" s="233">
        <v>36182</v>
      </c>
      <c r="Q188" s="233">
        <v>2720</v>
      </c>
      <c r="R188" s="233">
        <v>10568.63</v>
      </c>
      <c r="U188" s="253">
        <v>115328.68</v>
      </c>
      <c r="V188" s="253">
        <v>3605471.06</v>
      </c>
      <c r="W188" s="74">
        <v>1229908.46</v>
      </c>
      <c r="Y188" s="74">
        <v>347.23</v>
      </c>
      <c r="AA188" s="74">
        <v>741850</v>
      </c>
      <c r="AB188" s="74">
        <v>70800</v>
      </c>
      <c r="AC188" s="91">
        <v>1281900</v>
      </c>
      <c r="AD188" s="91">
        <v>4130</v>
      </c>
      <c r="AF188" s="91">
        <v>372561.54</v>
      </c>
      <c r="AG188" s="91">
        <v>195121.52</v>
      </c>
      <c r="AK188" s="268">
        <f t="shared" si="13"/>
        <v>569615.02</v>
      </c>
      <c r="AL188" s="269">
        <f t="shared" si="14"/>
        <v>65305.63</v>
      </c>
      <c r="AM188" s="293">
        <f t="shared" si="15"/>
        <v>504309.39</v>
      </c>
      <c r="AN188" s="288">
        <f t="shared" si="16"/>
        <v>2042905.69</v>
      </c>
      <c r="AO188" s="296">
        <f t="shared" si="17"/>
        <v>1853713.06</v>
      </c>
      <c r="AP188" s="270">
        <f t="shared" si="18"/>
        <v>189192.62999999989</v>
      </c>
      <c r="AQ188" s="302" t="s">
        <v>28</v>
      </c>
    </row>
    <row r="189" spans="1:43" s="296" customFormat="1" ht="15" thickBot="1" x14ac:dyDescent="0.25">
      <c r="A189" s="258" t="s">
        <v>333</v>
      </c>
      <c r="B189" s="258" t="s">
        <v>50</v>
      </c>
      <c r="C189" s="297">
        <v>6544</v>
      </c>
      <c r="D189" s="298" t="s">
        <v>990</v>
      </c>
      <c r="E189" s="253" t="s">
        <v>28</v>
      </c>
      <c r="F189" s="90">
        <v>866709.79</v>
      </c>
      <c r="G189" s="90">
        <v>155419.89000000001</v>
      </c>
      <c r="H189" s="90">
        <v>239602.68</v>
      </c>
      <c r="I189" s="90"/>
      <c r="J189" s="253"/>
      <c r="K189" s="253">
        <v>2025364.39</v>
      </c>
      <c r="L189" s="253">
        <v>404705.05</v>
      </c>
      <c r="M189" s="253"/>
      <c r="N189" s="253"/>
      <c r="O189" s="233">
        <v>2190</v>
      </c>
      <c r="P189" s="233">
        <v>48307.6</v>
      </c>
      <c r="Q189" s="233">
        <v>6000</v>
      </c>
      <c r="R189" s="233">
        <v>149051.67000000001</v>
      </c>
      <c r="S189" s="253"/>
      <c r="T189" s="253"/>
      <c r="U189" s="253">
        <v>384122.99</v>
      </c>
      <c r="V189" s="253">
        <v>3600900</v>
      </c>
      <c r="W189" s="74">
        <v>1501646.47</v>
      </c>
      <c r="X189" s="74"/>
      <c r="Y189" s="74">
        <v>1210.92</v>
      </c>
      <c r="Z189" s="74"/>
      <c r="AA189" s="74">
        <v>920331.6</v>
      </c>
      <c r="AB189" s="74">
        <v>526850</v>
      </c>
      <c r="AC189" s="91">
        <v>1399190.6</v>
      </c>
      <c r="AD189" s="91">
        <v>370</v>
      </c>
      <c r="AE189" s="91"/>
      <c r="AF189" s="91">
        <v>621218.19999999995</v>
      </c>
      <c r="AG189" s="91">
        <v>254542.51</v>
      </c>
      <c r="AH189" s="91"/>
      <c r="AI189" s="91"/>
      <c r="AJ189" s="91"/>
      <c r="AK189" s="268">
        <f t="shared" si="13"/>
        <v>1261732.3600000001</v>
      </c>
      <c r="AL189" s="269">
        <f t="shared" si="14"/>
        <v>205549.27000000002</v>
      </c>
      <c r="AM189" s="293">
        <f t="shared" si="15"/>
        <v>1056183.0900000001</v>
      </c>
      <c r="AN189" s="288">
        <f t="shared" si="16"/>
        <v>2950038.9899999998</v>
      </c>
      <c r="AO189" s="296">
        <f t="shared" si="17"/>
        <v>2275321.31</v>
      </c>
      <c r="AP189" s="270">
        <f t="shared" si="18"/>
        <v>674717.6799999997</v>
      </c>
      <c r="AQ189" s="295"/>
    </row>
    <row r="190" spans="1:43" ht="15" thickBot="1" x14ac:dyDescent="0.25">
      <c r="A190" s="258" t="s">
        <v>334</v>
      </c>
      <c r="B190" s="258" t="s">
        <v>51</v>
      </c>
      <c r="C190" s="297">
        <v>2511</v>
      </c>
      <c r="D190" s="298" t="s">
        <v>991</v>
      </c>
      <c r="E190" s="253" t="s">
        <v>2754</v>
      </c>
      <c r="F190" s="90">
        <v>459950.67</v>
      </c>
      <c r="G190" s="90">
        <v>6334</v>
      </c>
      <c r="H190" s="90">
        <v>107455.76</v>
      </c>
      <c r="K190" s="253">
        <v>710669.24</v>
      </c>
      <c r="L190" s="253">
        <v>63106.91</v>
      </c>
      <c r="O190" s="233">
        <v>0</v>
      </c>
      <c r="P190" s="233">
        <v>28156</v>
      </c>
      <c r="R190" s="233">
        <v>4447.67</v>
      </c>
      <c r="U190" s="253">
        <v>73283.149999999994</v>
      </c>
      <c r="V190" s="253">
        <v>2938659.03</v>
      </c>
      <c r="W190" s="74">
        <v>657518.37</v>
      </c>
      <c r="X190" s="74">
        <v>234130</v>
      </c>
      <c r="Y190" s="74">
        <v>701.62</v>
      </c>
      <c r="AA190" s="74">
        <v>984680.59</v>
      </c>
      <c r="AB190" s="74">
        <v>4500</v>
      </c>
      <c r="AC190" s="91">
        <v>1206741.5900000001</v>
      </c>
      <c r="AF190" s="91">
        <v>277246.42</v>
      </c>
      <c r="AG190" s="91">
        <v>127031.96</v>
      </c>
      <c r="AK190" s="268">
        <f t="shared" si="13"/>
        <v>573740.42999999993</v>
      </c>
      <c r="AL190" s="269">
        <f t="shared" si="14"/>
        <v>32603.67</v>
      </c>
      <c r="AM190" s="293">
        <f t="shared" si="15"/>
        <v>541136.75999999989</v>
      </c>
      <c r="AN190" s="288">
        <f t="shared" si="16"/>
        <v>1881530.58</v>
      </c>
      <c r="AO190" s="296">
        <f t="shared" si="17"/>
        <v>1611019.97</v>
      </c>
      <c r="AP190" s="270">
        <f t="shared" si="18"/>
        <v>270510.6100000001</v>
      </c>
      <c r="AQ190" s="296"/>
    </row>
    <row r="191" spans="1:43" ht="15" thickBot="1" x14ac:dyDescent="0.25">
      <c r="A191" s="258" t="s">
        <v>334</v>
      </c>
      <c r="B191" s="258" t="s">
        <v>51</v>
      </c>
      <c r="C191" s="297">
        <v>3129</v>
      </c>
      <c r="D191" s="298" t="s">
        <v>992</v>
      </c>
      <c r="E191" s="253" t="s">
        <v>2755</v>
      </c>
      <c r="F191" s="90">
        <v>88042.48</v>
      </c>
      <c r="G191" s="90">
        <v>1275.5</v>
      </c>
      <c r="H191" s="90">
        <v>181834.01</v>
      </c>
      <c r="K191" s="253">
        <v>1785911.56</v>
      </c>
      <c r="L191" s="253">
        <v>617070.04</v>
      </c>
      <c r="O191" s="233">
        <v>0</v>
      </c>
      <c r="P191" s="233">
        <v>37271.31</v>
      </c>
      <c r="R191" s="233">
        <v>686.27</v>
      </c>
      <c r="U191" s="253">
        <v>14700</v>
      </c>
      <c r="V191" s="253">
        <v>309271.51</v>
      </c>
      <c r="W191" s="74">
        <v>657532.57999999996</v>
      </c>
      <c r="Y191" s="74">
        <v>953.16</v>
      </c>
      <c r="AA191" s="74">
        <v>875768</v>
      </c>
      <c r="AB191" s="74">
        <v>94500</v>
      </c>
      <c r="AC191" s="91">
        <v>1130348</v>
      </c>
      <c r="AF191" s="91">
        <v>297148.90999999997</v>
      </c>
      <c r="AG191" s="91">
        <v>18012.259999999998</v>
      </c>
      <c r="AK191" s="268">
        <f t="shared" si="13"/>
        <v>271151.99</v>
      </c>
      <c r="AL191" s="269">
        <f t="shared" si="14"/>
        <v>37957.579999999994</v>
      </c>
      <c r="AM191" s="293">
        <f t="shared" si="15"/>
        <v>233194.41</v>
      </c>
      <c r="AN191" s="288">
        <f t="shared" si="16"/>
        <v>1628753.74</v>
      </c>
      <c r="AO191" s="296">
        <f t="shared" si="17"/>
        <v>1445509.17</v>
      </c>
      <c r="AP191" s="270">
        <f t="shared" si="18"/>
        <v>183244.57000000007</v>
      </c>
    </row>
    <row r="192" spans="1:43" ht="15" thickBot="1" x14ac:dyDescent="0.25">
      <c r="A192" s="258" t="s">
        <v>334</v>
      </c>
      <c r="B192" s="258" t="s">
        <v>51</v>
      </c>
      <c r="C192" s="297">
        <v>5633</v>
      </c>
      <c r="D192" s="298" t="s">
        <v>993</v>
      </c>
      <c r="E192" s="253" t="s">
        <v>2756</v>
      </c>
      <c r="F192" s="90">
        <v>39430.68</v>
      </c>
      <c r="G192" s="90">
        <v>5100</v>
      </c>
      <c r="H192" s="90">
        <v>95588.24</v>
      </c>
      <c r="K192" s="253">
        <v>2566416.0499999998</v>
      </c>
      <c r="L192" s="253">
        <v>300775.15999999997</v>
      </c>
      <c r="O192" s="233">
        <v>0</v>
      </c>
      <c r="P192" s="233">
        <v>41217</v>
      </c>
      <c r="R192" s="233">
        <v>773.64</v>
      </c>
      <c r="U192" s="253">
        <v>156494.44</v>
      </c>
      <c r="V192" s="253">
        <v>2920045.89</v>
      </c>
      <c r="W192" s="74">
        <v>897662.16</v>
      </c>
      <c r="Y192" s="74">
        <v>427.89</v>
      </c>
      <c r="AA192" s="74">
        <v>1397818.15</v>
      </c>
      <c r="AB192" s="74">
        <v>17240</v>
      </c>
      <c r="AC192" s="91">
        <v>1813848.15</v>
      </c>
      <c r="AF192" s="91">
        <v>427360.19</v>
      </c>
      <c r="AG192" s="91">
        <v>247191.55</v>
      </c>
      <c r="AK192" s="268">
        <f t="shared" si="13"/>
        <v>140118.92000000001</v>
      </c>
      <c r="AL192" s="269">
        <f t="shared" si="14"/>
        <v>41990.64</v>
      </c>
      <c r="AM192" s="293">
        <f t="shared" si="15"/>
        <v>98128.280000000013</v>
      </c>
      <c r="AN192" s="288">
        <f t="shared" si="16"/>
        <v>2313148.2000000002</v>
      </c>
      <c r="AO192" s="296">
        <f t="shared" si="17"/>
        <v>2488399.8899999997</v>
      </c>
      <c r="AP192" s="270">
        <f t="shared" si="18"/>
        <v>-175251.68999999948</v>
      </c>
    </row>
    <row r="193" spans="1:42" ht="15" thickBot="1" x14ac:dyDescent="0.25">
      <c r="A193" s="258" t="s">
        <v>334</v>
      </c>
      <c r="B193" s="258" t="s">
        <v>51</v>
      </c>
      <c r="C193" s="297">
        <v>1850</v>
      </c>
      <c r="D193" s="298" t="s">
        <v>994</v>
      </c>
      <c r="E193" s="253" t="s">
        <v>2757</v>
      </c>
      <c r="F193" s="90">
        <v>375974.64</v>
      </c>
      <c r="G193" s="90">
        <v>1691</v>
      </c>
      <c r="H193" s="90">
        <v>88922.27</v>
      </c>
      <c r="K193" s="253">
        <v>480288.96</v>
      </c>
      <c r="L193" s="253">
        <v>425927.17</v>
      </c>
      <c r="O193" s="233">
        <v>0</v>
      </c>
      <c r="P193" s="233">
        <v>32684.68</v>
      </c>
      <c r="R193" s="233">
        <v>707.59</v>
      </c>
      <c r="U193" s="253">
        <v>48312.09</v>
      </c>
      <c r="V193" s="253">
        <v>2662416.9900000002</v>
      </c>
      <c r="W193" s="74">
        <v>601914.41</v>
      </c>
      <c r="X193" s="74">
        <v>223874</v>
      </c>
      <c r="Y193" s="74">
        <v>873.43</v>
      </c>
      <c r="AA193" s="74">
        <v>546210</v>
      </c>
      <c r="AB193" s="74">
        <v>21000</v>
      </c>
      <c r="AC193" s="91">
        <v>775570</v>
      </c>
      <c r="AF193" s="91">
        <v>410742.83</v>
      </c>
      <c r="AG193" s="91">
        <v>103594.32</v>
      </c>
      <c r="AK193" s="268">
        <f t="shared" si="13"/>
        <v>466587.91000000003</v>
      </c>
      <c r="AL193" s="269">
        <f t="shared" si="14"/>
        <v>33392.269999999997</v>
      </c>
      <c r="AM193" s="293">
        <f t="shared" si="15"/>
        <v>433195.64</v>
      </c>
      <c r="AN193" s="288">
        <f t="shared" si="16"/>
        <v>1393871.84</v>
      </c>
      <c r="AO193" s="296">
        <f t="shared" si="17"/>
        <v>1289907.1500000001</v>
      </c>
      <c r="AP193" s="270">
        <f t="shared" si="18"/>
        <v>103964.68999999994</v>
      </c>
    </row>
    <row r="194" spans="1:42" ht="15" thickBot="1" x14ac:dyDescent="0.25">
      <c r="A194" s="258" t="s">
        <v>334</v>
      </c>
      <c r="B194" s="258" t="s">
        <v>51</v>
      </c>
      <c r="C194" s="297">
        <v>3330</v>
      </c>
      <c r="D194" s="298" t="s">
        <v>995</v>
      </c>
      <c r="E194" s="253" t="s">
        <v>2758</v>
      </c>
      <c r="F194" s="90">
        <v>580343.07999999996</v>
      </c>
      <c r="G194" s="90">
        <v>0</v>
      </c>
      <c r="H194" s="90">
        <v>42280.160000000003</v>
      </c>
      <c r="K194" s="253">
        <v>255144.5</v>
      </c>
      <c r="L194" s="253">
        <v>210037.58</v>
      </c>
      <c r="O194" s="233">
        <v>0</v>
      </c>
      <c r="P194" s="233">
        <v>43253.48</v>
      </c>
      <c r="R194" s="233">
        <v>163.78</v>
      </c>
      <c r="U194" s="253">
        <v>18000</v>
      </c>
      <c r="V194" s="253">
        <v>2577037.9500000002</v>
      </c>
      <c r="W194" s="74">
        <v>839701.73</v>
      </c>
      <c r="Y194" s="74">
        <v>1150.96</v>
      </c>
      <c r="AA194" s="74">
        <v>316515.5</v>
      </c>
      <c r="AC194" s="91">
        <v>719684.5</v>
      </c>
      <c r="AF194" s="91">
        <v>389161.29</v>
      </c>
      <c r="AG194" s="91">
        <v>108513.06</v>
      </c>
      <c r="AK194" s="268">
        <f t="shared" si="13"/>
        <v>622623.24</v>
      </c>
      <c r="AL194" s="269">
        <f t="shared" si="14"/>
        <v>43417.26</v>
      </c>
      <c r="AM194" s="293">
        <f t="shared" si="15"/>
        <v>579205.98</v>
      </c>
      <c r="AN194" s="288">
        <f t="shared" si="16"/>
        <v>1157368.19</v>
      </c>
      <c r="AO194" s="296">
        <f t="shared" si="17"/>
        <v>1217358.8500000001</v>
      </c>
      <c r="AP194" s="270">
        <f t="shared" si="18"/>
        <v>-59990.660000000149</v>
      </c>
    </row>
    <row r="195" spans="1:42" ht="15" thickBot="1" x14ac:dyDescent="0.25">
      <c r="A195" s="258" t="s">
        <v>342</v>
      </c>
      <c r="B195" s="258" t="s">
        <v>52</v>
      </c>
      <c r="C195" s="297">
        <v>3397</v>
      </c>
      <c r="D195" s="298" t="s">
        <v>996</v>
      </c>
      <c r="E195" s="253" t="s">
        <v>2759</v>
      </c>
      <c r="F195" s="90">
        <v>1390170.21</v>
      </c>
      <c r="G195" s="90">
        <v>14013</v>
      </c>
      <c r="H195" s="90">
        <v>116912.32000000001</v>
      </c>
      <c r="K195" s="253">
        <v>719118.94</v>
      </c>
      <c r="L195" s="253">
        <v>629578.01</v>
      </c>
      <c r="P195" s="233">
        <v>32800</v>
      </c>
      <c r="R195" s="233">
        <v>31738.25</v>
      </c>
      <c r="U195" s="253">
        <v>554040.53</v>
      </c>
      <c r="V195" s="253">
        <v>2987149.95</v>
      </c>
      <c r="W195" s="74">
        <v>1160630.3999999999</v>
      </c>
      <c r="X195" s="74">
        <v>118032</v>
      </c>
      <c r="Y195" s="74">
        <v>1984.22</v>
      </c>
      <c r="AA195" s="74">
        <v>493570</v>
      </c>
      <c r="AB195" s="74">
        <v>78400</v>
      </c>
      <c r="AC195" s="91">
        <v>903000</v>
      </c>
      <c r="AF195" s="91">
        <v>678574.1</v>
      </c>
      <c r="AG195" s="91">
        <v>209874.2</v>
      </c>
      <c r="AK195" s="268">
        <f t="shared" si="13"/>
        <v>1521095.53</v>
      </c>
      <c r="AL195" s="269">
        <f t="shared" si="14"/>
        <v>64538.25</v>
      </c>
      <c r="AM195" s="293">
        <f t="shared" si="15"/>
        <v>1456557.28</v>
      </c>
      <c r="AN195" s="288">
        <f t="shared" si="16"/>
        <v>1852616.6199999999</v>
      </c>
      <c r="AO195" s="296">
        <f t="shared" si="17"/>
        <v>1791448.3</v>
      </c>
      <c r="AP195" s="270">
        <f t="shared" si="18"/>
        <v>61168.319999999832</v>
      </c>
    </row>
    <row r="196" spans="1:42" ht="15" thickBot="1" x14ac:dyDescent="0.25">
      <c r="A196" s="258" t="s">
        <v>342</v>
      </c>
      <c r="B196" s="258" t="s">
        <v>52</v>
      </c>
      <c r="C196" s="297">
        <v>2599</v>
      </c>
      <c r="D196" s="298" t="s">
        <v>997</v>
      </c>
      <c r="E196" s="253" t="s">
        <v>2760</v>
      </c>
      <c r="F196" s="90">
        <v>951976.79</v>
      </c>
      <c r="G196" s="90">
        <v>25785.360000000001</v>
      </c>
      <c r="H196" s="90">
        <v>186245.18</v>
      </c>
      <c r="K196" s="253">
        <v>3292454.3</v>
      </c>
      <c r="L196" s="253">
        <v>310790.53000000003</v>
      </c>
      <c r="O196" s="233">
        <v>0</v>
      </c>
      <c r="P196" s="233">
        <v>0</v>
      </c>
      <c r="Q196" s="233">
        <v>51300</v>
      </c>
      <c r="R196" s="233">
        <v>2261.67</v>
      </c>
      <c r="U196" s="253">
        <v>178471.18</v>
      </c>
      <c r="V196" s="253">
        <v>2987149.95</v>
      </c>
      <c r="W196" s="74">
        <v>998544.62</v>
      </c>
      <c r="Y196" s="74">
        <v>1433.48</v>
      </c>
      <c r="AA196" s="74">
        <v>1089900</v>
      </c>
      <c r="AC196" s="91">
        <v>1132625</v>
      </c>
      <c r="AF196" s="91">
        <v>554849.87</v>
      </c>
      <c r="AG196" s="91">
        <v>4134.13</v>
      </c>
      <c r="AK196" s="268">
        <f t="shared" ref="AK196:AK222" si="19">SUM(F196:I196)</f>
        <v>1164007.33</v>
      </c>
      <c r="AL196" s="269">
        <f t="shared" si="14"/>
        <v>53561.67</v>
      </c>
      <c r="AM196" s="293">
        <f t="shared" si="15"/>
        <v>1110445.6600000001</v>
      </c>
      <c r="AN196" s="288">
        <f t="shared" si="16"/>
        <v>2089878.1</v>
      </c>
      <c r="AO196" s="296">
        <f t="shared" si="17"/>
        <v>1691609</v>
      </c>
      <c r="AP196" s="270">
        <f t="shared" si="18"/>
        <v>398269.10000000009</v>
      </c>
    </row>
    <row r="197" spans="1:42" ht="15" thickBot="1" x14ac:dyDescent="0.25">
      <c r="A197" s="258" t="s">
        <v>342</v>
      </c>
      <c r="B197" s="258" t="s">
        <v>52</v>
      </c>
      <c r="C197" s="297">
        <v>3184</v>
      </c>
      <c r="D197" s="298" t="s">
        <v>998</v>
      </c>
      <c r="E197" s="253" t="s">
        <v>2761</v>
      </c>
      <c r="F197" s="90">
        <v>900959.83</v>
      </c>
      <c r="G197" s="90">
        <v>5449</v>
      </c>
      <c r="H197" s="90">
        <v>76894.73</v>
      </c>
      <c r="K197" s="253">
        <v>687566.32</v>
      </c>
      <c r="L197" s="253">
        <v>209484.71</v>
      </c>
      <c r="O197" s="233">
        <v>0</v>
      </c>
      <c r="P197" s="233">
        <v>20112</v>
      </c>
      <c r="R197" s="233">
        <v>934.58</v>
      </c>
      <c r="U197" s="253">
        <v>321933.95</v>
      </c>
      <c r="V197" s="253">
        <v>2090614.96</v>
      </c>
      <c r="W197" s="74">
        <v>948469.48</v>
      </c>
      <c r="Y197" s="74">
        <v>1506.82</v>
      </c>
      <c r="AA197" s="74">
        <v>926480.8</v>
      </c>
      <c r="AB197" s="74">
        <v>62300</v>
      </c>
      <c r="AC197" s="91">
        <v>1294170.8</v>
      </c>
      <c r="AF197" s="91">
        <v>480253.16</v>
      </c>
      <c r="AG197" s="91">
        <v>118729.62</v>
      </c>
      <c r="AH197" s="91">
        <v>0</v>
      </c>
      <c r="AK197" s="268">
        <f t="shared" si="19"/>
        <v>983303.55999999994</v>
      </c>
      <c r="AL197" s="269">
        <f t="shared" ref="AL197:AL222" si="20">SUM(O197:R197)</f>
        <v>21046.58</v>
      </c>
      <c r="AM197" s="293">
        <f t="shared" ref="AM197:AM222" si="21">AK197-AL197</f>
        <v>962256.98</v>
      </c>
      <c r="AN197" s="288">
        <f t="shared" ref="AN197:AN222" si="22">SUM(W197:AB197)</f>
        <v>1938757.1</v>
      </c>
      <c r="AO197" s="296">
        <f t="shared" ref="AO197:AO222" si="23">SUM(AC197:AJ197)</f>
        <v>1893153.58</v>
      </c>
      <c r="AP197" s="270">
        <f t="shared" ref="AP197:AP222" si="24">AN197-AO197</f>
        <v>45603.520000000019</v>
      </c>
    </row>
    <row r="198" spans="1:42" ht="15" thickBot="1" x14ac:dyDescent="0.25">
      <c r="A198" s="258" t="s">
        <v>342</v>
      </c>
      <c r="B198" s="258" t="s">
        <v>52</v>
      </c>
      <c r="C198" s="297">
        <v>4760</v>
      </c>
      <c r="D198" s="298" t="s">
        <v>999</v>
      </c>
      <c r="E198" s="253" t="s">
        <v>2762</v>
      </c>
      <c r="F198" s="90">
        <v>1234699.22</v>
      </c>
      <c r="G198" s="90">
        <v>284972.21999999997</v>
      </c>
      <c r="H198" s="90">
        <v>105941.12</v>
      </c>
      <c r="K198" s="253">
        <v>558072.49</v>
      </c>
      <c r="L198" s="253">
        <v>528466.81999999995</v>
      </c>
      <c r="O198" s="233">
        <v>0</v>
      </c>
      <c r="P198" s="233">
        <v>91050</v>
      </c>
      <c r="R198" s="233">
        <v>1521.71</v>
      </c>
      <c r="U198" s="253">
        <v>-40532.050000000003</v>
      </c>
      <c r="V198" s="253">
        <v>433496.95</v>
      </c>
      <c r="W198" s="74">
        <v>1627370.48</v>
      </c>
      <c r="X198" s="74">
        <v>91600</v>
      </c>
      <c r="Y198" s="74">
        <v>1669.75</v>
      </c>
      <c r="AA198" s="74">
        <v>932540</v>
      </c>
      <c r="AB198" s="74">
        <v>95900</v>
      </c>
      <c r="AC198" s="91">
        <v>1272005</v>
      </c>
      <c r="AD198" s="91">
        <v>4736</v>
      </c>
      <c r="AF198" s="91">
        <v>757051.35</v>
      </c>
      <c r="AG198" s="91">
        <v>134214.62</v>
      </c>
      <c r="AK198" s="268">
        <f t="shared" si="19"/>
        <v>1625612.56</v>
      </c>
      <c r="AL198" s="269">
        <f t="shared" si="20"/>
        <v>92571.71</v>
      </c>
      <c r="AM198" s="293">
        <f t="shared" si="21"/>
        <v>1533040.85</v>
      </c>
      <c r="AN198" s="288">
        <f t="shared" si="22"/>
        <v>2749080.23</v>
      </c>
      <c r="AO198" s="296">
        <f t="shared" si="23"/>
        <v>2168006.9700000002</v>
      </c>
      <c r="AP198" s="270">
        <f t="shared" si="24"/>
        <v>581073.25999999978</v>
      </c>
    </row>
    <row r="199" spans="1:42" ht="15" thickBot="1" x14ac:dyDescent="0.25">
      <c r="A199" s="258" t="s">
        <v>345</v>
      </c>
      <c r="B199" s="258" t="s">
        <v>53</v>
      </c>
      <c r="C199" s="297">
        <v>3288</v>
      </c>
      <c r="D199" s="298" t="s">
        <v>1000</v>
      </c>
      <c r="E199" s="253" t="s">
        <v>2763</v>
      </c>
      <c r="F199" s="90">
        <v>855532.36</v>
      </c>
      <c r="G199" s="90">
        <v>0</v>
      </c>
      <c r="H199" s="90">
        <v>105326.89</v>
      </c>
      <c r="I199" s="90">
        <v>7374</v>
      </c>
      <c r="K199" s="253">
        <v>1014669.06</v>
      </c>
      <c r="L199" s="253">
        <v>-565407.36</v>
      </c>
      <c r="O199" s="233">
        <v>38500</v>
      </c>
      <c r="P199" s="233">
        <v>124782.11</v>
      </c>
      <c r="Q199" s="233">
        <v>7640</v>
      </c>
      <c r="U199" s="253">
        <v>-1731260.95</v>
      </c>
      <c r="V199" s="253">
        <v>4047651.72</v>
      </c>
      <c r="W199" s="74">
        <v>519007.45</v>
      </c>
      <c r="Y199" s="74">
        <v>1541.09</v>
      </c>
      <c r="AA199" s="74">
        <v>932680</v>
      </c>
      <c r="AC199" s="91">
        <v>1112130</v>
      </c>
      <c r="AE199" s="91">
        <v>7744</v>
      </c>
      <c r="AF199" s="91">
        <v>328420.27</v>
      </c>
      <c r="AG199" s="91">
        <v>874926.92</v>
      </c>
      <c r="AK199" s="268">
        <f t="shared" si="19"/>
        <v>968233.25</v>
      </c>
      <c r="AL199" s="269">
        <f t="shared" si="20"/>
        <v>170922.11</v>
      </c>
      <c r="AM199" s="293">
        <f t="shared" si="21"/>
        <v>797311.14</v>
      </c>
      <c r="AN199" s="288">
        <f t="shared" si="22"/>
        <v>1453228.54</v>
      </c>
      <c r="AO199" s="296">
        <f t="shared" si="23"/>
        <v>2323221.19</v>
      </c>
      <c r="AP199" s="270">
        <f t="shared" si="24"/>
        <v>-869992.64999999991</v>
      </c>
    </row>
    <row r="200" spans="1:42" ht="15" thickBot="1" x14ac:dyDescent="0.25">
      <c r="A200" s="258" t="s">
        <v>345</v>
      </c>
      <c r="B200" s="258" t="s">
        <v>53</v>
      </c>
      <c r="C200" s="297">
        <v>2561</v>
      </c>
      <c r="D200" s="298" t="s">
        <v>1001</v>
      </c>
      <c r="E200" s="253" t="s">
        <v>2764</v>
      </c>
      <c r="F200" s="90">
        <v>570872.30000000005</v>
      </c>
      <c r="G200" s="90">
        <v>0</v>
      </c>
      <c r="H200" s="90">
        <v>89329.98</v>
      </c>
      <c r="I200" s="90">
        <v>0</v>
      </c>
      <c r="K200" s="253">
        <v>807610.54</v>
      </c>
      <c r="L200" s="253">
        <v>297543.38</v>
      </c>
      <c r="O200" s="233">
        <v>3500</v>
      </c>
      <c r="P200" s="233">
        <v>81450.73</v>
      </c>
      <c r="U200" s="253">
        <v>898871.81</v>
      </c>
      <c r="V200" s="253">
        <v>769808.6</v>
      </c>
      <c r="W200" s="74">
        <v>659097.51</v>
      </c>
      <c r="Y200" s="74">
        <v>1000.18</v>
      </c>
      <c r="AA200" s="74">
        <v>697083.5</v>
      </c>
      <c r="AC200" s="91">
        <v>943973.5</v>
      </c>
      <c r="AF200" s="91">
        <v>316670.95</v>
      </c>
      <c r="AG200" s="91">
        <v>105261.38</v>
      </c>
      <c r="AK200" s="268">
        <f t="shared" si="19"/>
        <v>660202.28</v>
      </c>
      <c r="AL200" s="269">
        <f t="shared" si="20"/>
        <v>84950.73</v>
      </c>
      <c r="AM200" s="293">
        <f t="shared" si="21"/>
        <v>575251.55000000005</v>
      </c>
      <c r="AN200" s="288">
        <f t="shared" si="22"/>
        <v>1357181.19</v>
      </c>
      <c r="AO200" s="296">
        <f t="shared" si="23"/>
        <v>1365905.83</v>
      </c>
      <c r="AP200" s="270">
        <f t="shared" si="24"/>
        <v>-8724.6400000001304</v>
      </c>
    </row>
    <row r="201" spans="1:42" ht="15" thickBot="1" x14ac:dyDescent="0.25">
      <c r="A201" s="258" t="s">
        <v>345</v>
      </c>
      <c r="B201" s="258" t="s">
        <v>53</v>
      </c>
      <c r="C201" s="297">
        <v>3118</v>
      </c>
      <c r="D201" s="298" t="s">
        <v>1002</v>
      </c>
      <c r="E201" s="253" t="s">
        <v>2765</v>
      </c>
      <c r="F201" s="90">
        <v>410303.45</v>
      </c>
      <c r="G201" s="90">
        <v>138759.38</v>
      </c>
      <c r="H201" s="90">
        <v>76074.09</v>
      </c>
      <c r="I201" s="90">
        <v>0</v>
      </c>
      <c r="K201" s="253">
        <v>979907.43</v>
      </c>
      <c r="L201" s="253">
        <v>173795.73</v>
      </c>
      <c r="O201" s="233">
        <v>19580</v>
      </c>
      <c r="P201" s="233">
        <v>21150</v>
      </c>
      <c r="Q201" s="233">
        <v>57679</v>
      </c>
      <c r="U201" s="253">
        <v>1838407.9</v>
      </c>
      <c r="W201" s="74">
        <v>715484.71</v>
      </c>
      <c r="X201" s="74">
        <v>486480</v>
      </c>
      <c r="Y201" s="74">
        <v>636.15</v>
      </c>
      <c r="AA201" s="74">
        <v>715988</v>
      </c>
      <c r="AC201" s="91">
        <v>1079188</v>
      </c>
      <c r="AF201" s="91">
        <v>657888.37</v>
      </c>
      <c r="AG201" s="91">
        <v>94718.75</v>
      </c>
      <c r="AK201" s="268">
        <f t="shared" si="19"/>
        <v>625136.92000000004</v>
      </c>
      <c r="AL201" s="269">
        <f t="shared" si="20"/>
        <v>98409</v>
      </c>
      <c r="AM201" s="293">
        <f t="shared" si="21"/>
        <v>526727.92000000004</v>
      </c>
      <c r="AN201" s="288">
        <f t="shared" si="22"/>
        <v>1918588.8599999999</v>
      </c>
      <c r="AO201" s="296">
        <f t="shared" si="23"/>
        <v>1831795.12</v>
      </c>
      <c r="AP201" s="270">
        <f t="shared" si="24"/>
        <v>86793.739999999758</v>
      </c>
    </row>
    <row r="202" spans="1:42" ht="15" thickBot="1" x14ac:dyDescent="0.25">
      <c r="A202" s="258" t="s">
        <v>345</v>
      </c>
      <c r="B202" s="258" t="s">
        <v>53</v>
      </c>
      <c r="C202" s="297">
        <v>1408</v>
      </c>
      <c r="D202" s="298" t="s">
        <v>1003</v>
      </c>
      <c r="E202" s="253" t="s">
        <v>2766</v>
      </c>
      <c r="F202" s="90">
        <v>222042.43</v>
      </c>
      <c r="G202" s="90">
        <v>0</v>
      </c>
      <c r="H202" s="90">
        <v>32668.32</v>
      </c>
      <c r="I202" s="90">
        <v>0</v>
      </c>
      <c r="K202" s="253">
        <v>842319.99</v>
      </c>
      <c r="L202" s="253">
        <v>333538.88</v>
      </c>
      <c r="O202" s="233">
        <v>4000</v>
      </c>
      <c r="P202" s="233">
        <v>55100</v>
      </c>
      <c r="U202" s="253">
        <v>-537437.31000000006</v>
      </c>
      <c r="V202" s="253">
        <v>2464354.4300000002</v>
      </c>
      <c r="W202" s="74">
        <v>524134.44</v>
      </c>
      <c r="Y202" s="74">
        <v>470.54</v>
      </c>
      <c r="AA202" s="74">
        <v>577104.5</v>
      </c>
      <c r="AC202" s="91">
        <v>841754.5</v>
      </c>
      <c r="AF202" s="91">
        <v>255132.71</v>
      </c>
      <c r="AG202" s="91">
        <v>204950.2</v>
      </c>
      <c r="AK202" s="268">
        <f t="shared" si="19"/>
        <v>254710.75</v>
      </c>
      <c r="AL202" s="269">
        <f t="shared" si="20"/>
        <v>59100</v>
      </c>
      <c r="AM202" s="293">
        <f t="shared" si="21"/>
        <v>195610.75</v>
      </c>
      <c r="AN202" s="288">
        <f t="shared" si="22"/>
        <v>1101709.48</v>
      </c>
      <c r="AO202" s="296">
        <f t="shared" si="23"/>
        <v>1301837.4099999999</v>
      </c>
      <c r="AP202" s="270">
        <f t="shared" si="24"/>
        <v>-200127.92999999993</v>
      </c>
    </row>
    <row r="203" spans="1:42" ht="15" thickBot="1" x14ac:dyDescent="0.25">
      <c r="A203" s="258" t="s">
        <v>345</v>
      </c>
      <c r="B203" s="258" t="s">
        <v>53</v>
      </c>
      <c r="C203" s="297">
        <v>1888</v>
      </c>
      <c r="D203" s="298" t="s">
        <v>1004</v>
      </c>
      <c r="E203" s="253" t="s">
        <v>2767</v>
      </c>
      <c r="F203" s="90">
        <v>577006.75</v>
      </c>
      <c r="G203" s="90">
        <v>0</v>
      </c>
      <c r="H203" s="90">
        <v>191060.73</v>
      </c>
      <c r="K203" s="253">
        <v>1329435.1499999999</v>
      </c>
      <c r="L203" s="253">
        <v>218174.22</v>
      </c>
      <c r="O203" s="233">
        <v>76144</v>
      </c>
      <c r="P203" s="233">
        <v>120600</v>
      </c>
      <c r="U203" s="253">
        <v>1079706.33</v>
      </c>
      <c r="V203" s="253">
        <v>1488605.78</v>
      </c>
      <c r="W203" s="74">
        <v>525480.81999999995</v>
      </c>
      <c r="Y203" s="74">
        <v>1152.1199999999999</v>
      </c>
      <c r="AA203" s="74">
        <v>939253</v>
      </c>
      <c r="AC203" s="91">
        <v>1339043</v>
      </c>
      <c r="AF203" s="91">
        <v>323451.52000000002</v>
      </c>
      <c r="AG203" s="91">
        <v>182710.99</v>
      </c>
      <c r="AK203" s="268">
        <f t="shared" si="19"/>
        <v>768067.48</v>
      </c>
      <c r="AL203" s="269">
        <f t="shared" si="20"/>
        <v>196744</v>
      </c>
      <c r="AM203" s="293">
        <f t="shared" si="21"/>
        <v>571323.48</v>
      </c>
      <c r="AN203" s="288">
        <f t="shared" si="22"/>
        <v>1465885.94</v>
      </c>
      <c r="AO203" s="296">
        <f t="shared" si="23"/>
        <v>1845205.51</v>
      </c>
      <c r="AP203" s="270">
        <f t="shared" si="24"/>
        <v>-379319.57000000007</v>
      </c>
    </row>
    <row r="204" spans="1:42" ht="15" thickBot="1" x14ac:dyDescent="0.25">
      <c r="A204" s="258" t="s">
        <v>345</v>
      </c>
      <c r="B204" s="258" t="s">
        <v>53</v>
      </c>
      <c r="C204" s="297">
        <v>1058</v>
      </c>
      <c r="D204" s="298" t="s">
        <v>1005</v>
      </c>
      <c r="E204" s="253" t="s">
        <v>2768</v>
      </c>
      <c r="F204" s="90">
        <v>606148.72</v>
      </c>
      <c r="G204" s="90">
        <v>700</v>
      </c>
      <c r="H204" s="90">
        <v>1184.4000000000001</v>
      </c>
      <c r="I204" s="90">
        <v>1415</v>
      </c>
      <c r="K204" s="253">
        <v>240919.15</v>
      </c>
      <c r="L204" s="253">
        <v>134797.41</v>
      </c>
      <c r="O204" s="233">
        <v>55550</v>
      </c>
      <c r="P204" s="233">
        <v>18279.62</v>
      </c>
      <c r="Q204" s="233">
        <v>400</v>
      </c>
      <c r="U204" s="253">
        <v>-1592681.02</v>
      </c>
      <c r="V204" s="253">
        <v>2328715.77</v>
      </c>
      <c r="W204" s="74">
        <v>396021.61</v>
      </c>
      <c r="X204" s="74">
        <v>205800</v>
      </c>
      <c r="Y204" s="74">
        <v>940.05</v>
      </c>
      <c r="AA204" s="74">
        <v>730590</v>
      </c>
      <c r="AC204" s="91">
        <v>832760</v>
      </c>
      <c r="AF204" s="91">
        <v>270636.21999999997</v>
      </c>
      <c r="AG204" s="91">
        <v>46940.13</v>
      </c>
      <c r="AK204" s="268">
        <f t="shared" si="19"/>
        <v>609448.12</v>
      </c>
      <c r="AL204" s="269">
        <f t="shared" si="20"/>
        <v>74229.62</v>
      </c>
      <c r="AM204" s="293">
        <f t="shared" si="21"/>
        <v>535218.5</v>
      </c>
      <c r="AN204" s="288">
        <f t="shared" si="22"/>
        <v>1333351.6600000001</v>
      </c>
      <c r="AO204" s="296">
        <f t="shared" si="23"/>
        <v>1150336.3499999999</v>
      </c>
      <c r="AP204" s="270">
        <f t="shared" si="24"/>
        <v>183015.31000000029</v>
      </c>
    </row>
    <row r="205" spans="1:42" ht="15" thickBot="1" x14ac:dyDescent="0.25">
      <c r="A205" s="258" t="s">
        <v>345</v>
      </c>
      <c r="B205" s="258" t="s">
        <v>53</v>
      </c>
      <c r="C205" s="297">
        <v>3487</v>
      </c>
      <c r="D205" s="298" t="s">
        <v>1006</v>
      </c>
      <c r="E205" s="253" t="s">
        <v>2769</v>
      </c>
      <c r="F205" s="90">
        <v>748770.49</v>
      </c>
      <c r="G205" s="90">
        <v>0</v>
      </c>
      <c r="H205" s="90">
        <v>144160.35999999999</v>
      </c>
      <c r="K205" s="253">
        <v>2286778.91</v>
      </c>
      <c r="L205" s="253">
        <v>417008.83</v>
      </c>
      <c r="O205" s="233">
        <v>13500</v>
      </c>
      <c r="P205" s="233">
        <v>19020</v>
      </c>
      <c r="U205" s="253">
        <v>-320180.18</v>
      </c>
      <c r="V205" s="253">
        <v>4119895.74</v>
      </c>
      <c r="W205" s="74">
        <v>367930.26</v>
      </c>
      <c r="Y205" s="74">
        <v>1597.43</v>
      </c>
      <c r="AA205" s="74">
        <v>774879</v>
      </c>
      <c r="AC205" s="91">
        <v>910840.5</v>
      </c>
      <c r="AF205" s="91">
        <v>375918.16</v>
      </c>
      <c r="AG205" s="91">
        <v>52983.5</v>
      </c>
      <c r="AK205" s="268">
        <f t="shared" si="19"/>
        <v>892930.85</v>
      </c>
      <c r="AL205" s="269">
        <f t="shared" si="20"/>
        <v>32520</v>
      </c>
      <c r="AM205" s="293">
        <f t="shared" si="21"/>
        <v>860410.85</v>
      </c>
      <c r="AN205" s="288">
        <f t="shared" si="22"/>
        <v>1144406.69</v>
      </c>
      <c r="AO205" s="296">
        <f t="shared" si="23"/>
        <v>1339742.1599999999</v>
      </c>
      <c r="AP205" s="270">
        <f t="shared" si="24"/>
        <v>-195335.46999999997</v>
      </c>
    </row>
    <row r="206" spans="1:42" ht="15" thickBot="1" x14ac:dyDescent="0.25">
      <c r="A206" s="258" t="s">
        <v>345</v>
      </c>
      <c r="B206" s="258" t="s">
        <v>53</v>
      </c>
      <c r="C206" s="259">
        <v>2685</v>
      </c>
      <c r="D206" s="260" t="s">
        <v>1007</v>
      </c>
      <c r="E206" s="253" t="s">
        <v>2793</v>
      </c>
      <c r="F206" s="90">
        <v>817979.3</v>
      </c>
      <c r="G206" s="90">
        <v>44342.95</v>
      </c>
      <c r="H206" s="90">
        <v>117808.81</v>
      </c>
      <c r="K206" s="253">
        <v>622516.46</v>
      </c>
      <c r="L206" s="253">
        <v>48554.38</v>
      </c>
      <c r="O206" s="233">
        <v>22600</v>
      </c>
      <c r="P206" s="233">
        <v>68835.59</v>
      </c>
      <c r="U206" s="253">
        <v>-1374289.93</v>
      </c>
      <c r="V206" s="253">
        <v>2992215.82</v>
      </c>
      <c r="W206" s="74">
        <v>686862.65</v>
      </c>
      <c r="Y206" s="74">
        <v>1328.07</v>
      </c>
      <c r="AA206" s="74">
        <v>1347570</v>
      </c>
      <c r="AC206" s="91">
        <v>1483173</v>
      </c>
      <c r="AE206" s="91">
        <v>6664</v>
      </c>
      <c r="AF206" s="91">
        <v>324658.43</v>
      </c>
      <c r="AG206" s="91">
        <v>156914.60999999999</v>
      </c>
      <c r="AK206" s="268">
        <f t="shared" si="19"/>
        <v>980131.06</v>
      </c>
      <c r="AL206" s="269">
        <f t="shared" si="20"/>
        <v>91435.59</v>
      </c>
      <c r="AM206" s="293">
        <f t="shared" si="21"/>
        <v>888695.47000000009</v>
      </c>
      <c r="AN206" s="288">
        <f t="shared" si="22"/>
        <v>2035760.72</v>
      </c>
      <c r="AO206" s="296">
        <f t="shared" si="23"/>
        <v>1971410.04</v>
      </c>
      <c r="AP206" s="270">
        <f t="shared" si="24"/>
        <v>64350.679999999935</v>
      </c>
    </row>
    <row r="207" spans="1:42" s="280" customFormat="1" ht="15" thickBot="1" x14ac:dyDescent="0.25">
      <c r="A207" s="261" t="s">
        <v>345</v>
      </c>
      <c r="B207" s="261" t="s">
        <v>53</v>
      </c>
      <c r="C207" s="262">
        <v>996</v>
      </c>
      <c r="D207" s="263" t="s">
        <v>1008</v>
      </c>
      <c r="E207" s="253" t="s">
        <v>2804</v>
      </c>
      <c r="F207" s="90">
        <v>263853.27</v>
      </c>
      <c r="G207" s="90">
        <v>5400</v>
      </c>
      <c r="H207" s="90">
        <v>28041.05</v>
      </c>
      <c r="I207" s="90"/>
      <c r="J207" s="253"/>
      <c r="K207" s="253">
        <v>1233165.56</v>
      </c>
      <c r="L207" s="253">
        <v>195038.09</v>
      </c>
      <c r="M207" s="253"/>
      <c r="N207" s="253"/>
      <c r="O207" s="233">
        <v>4800</v>
      </c>
      <c r="P207" s="233">
        <v>19502.919999999998</v>
      </c>
      <c r="Q207" s="233"/>
      <c r="R207" s="233"/>
      <c r="S207" s="253"/>
      <c r="T207" s="253"/>
      <c r="U207" s="253">
        <v>1010547.35</v>
      </c>
      <c r="V207" s="253">
        <v>889745.48</v>
      </c>
      <c r="W207" s="74">
        <v>320308.65999999997</v>
      </c>
      <c r="X207" s="74">
        <v>91600</v>
      </c>
      <c r="Y207" s="74">
        <v>393.64</v>
      </c>
      <c r="Z207" s="74"/>
      <c r="AA207" s="74"/>
      <c r="AB207" s="74"/>
      <c r="AC207" s="91">
        <v>76710</v>
      </c>
      <c r="AD207" s="91"/>
      <c r="AE207" s="91">
        <v>11280</v>
      </c>
      <c r="AF207" s="91">
        <v>228391.2</v>
      </c>
      <c r="AG207" s="91">
        <v>92664.76</v>
      </c>
      <c r="AH207" s="91"/>
      <c r="AI207" s="91"/>
      <c r="AJ207" s="91"/>
      <c r="AK207" s="268">
        <f t="shared" si="19"/>
        <v>297294.32</v>
      </c>
      <c r="AL207" s="269">
        <f t="shared" si="20"/>
        <v>24302.92</v>
      </c>
      <c r="AM207" s="293">
        <f t="shared" si="21"/>
        <v>272991.40000000002</v>
      </c>
      <c r="AN207" s="288">
        <f t="shared" si="22"/>
        <v>412302.3</v>
      </c>
      <c r="AO207" s="296">
        <f t="shared" si="23"/>
        <v>409045.96</v>
      </c>
      <c r="AP207" s="299">
        <f t="shared" si="24"/>
        <v>3256.3399999999674</v>
      </c>
    </row>
    <row r="208" spans="1:42" ht="15" thickBot="1" x14ac:dyDescent="0.25">
      <c r="A208" s="258" t="s">
        <v>39</v>
      </c>
      <c r="B208" s="258" t="s">
        <v>40</v>
      </c>
      <c r="C208" s="259">
        <v>3443</v>
      </c>
      <c r="D208" s="260" t="s">
        <v>1009</v>
      </c>
      <c r="E208" s="253" t="s">
        <v>2770</v>
      </c>
      <c r="F208" s="90">
        <v>1031059.12</v>
      </c>
      <c r="G208" s="90">
        <v>4900</v>
      </c>
      <c r="H208" s="90">
        <v>85346.4</v>
      </c>
      <c r="K208" s="253">
        <v>1949992.66</v>
      </c>
      <c r="L208" s="253">
        <v>314260.89</v>
      </c>
      <c r="P208" s="233">
        <v>69977.5</v>
      </c>
      <c r="R208" s="233">
        <v>945</v>
      </c>
      <c r="U208" s="253">
        <v>4422.49</v>
      </c>
      <c r="V208" s="253">
        <v>574807.30000000005</v>
      </c>
      <c r="W208" s="74">
        <v>1150464.51</v>
      </c>
      <c r="Y208" s="74">
        <v>1327.9</v>
      </c>
      <c r="AA208" s="74">
        <v>1095182</v>
      </c>
      <c r="AB208" s="74">
        <v>78597</v>
      </c>
      <c r="AC208" s="91">
        <v>1229967</v>
      </c>
      <c r="AF208" s="91">
        <v>427934.88</v>
      </c>
      <c r="AG208" s="91">
        <v>198728.04</v>
      </c>
      <c r="AK208" s="268">
        <f t="shared" si="19"/>
        <v>1121305.52</v>
      </c>
      <c r="AL208" s="269">
        <f t="shared" si="20"/>
        <v>70922.5</v>
      </c>
      <c r="AM208" s="293">
        <f t="shared" si="21"/>
        <v>1050383.02</v>
      </c>
      <c r="AN208" s="288">
        <f t="shared" si="22"/>
        <v>2325571.41</v>
      </c>
      <c r="AO208" s="296">
        <f t="shared" si="23"/>
        <v>1856629.92</v>
      </c>
      <c r="AP208" s="270">
        <f t="shared" si="24"/>
        <v>468941.49000000022</v>
      </c>
    </row>
    <row r="209" spans="1:42" ht="15" thickBot="1" x14ac:dyDescent="0.25">
      <c r="A209" s="258" t="s">
        <v>39</v>
      </c>
      <c r="B209" s="258" t="s">
        <v>40</v>
      </c>
      <c r="C209" s="259">
        <v>2891</v>
      </c>
      <c r="D209" s="260" t="s">
        <v>1010</v>
      </c>
      <c r="E209" s="253" t="s">
        <v>2771</v>
      </c>
      <c r="F209" s="90">
        <v>597260.02</v>
      </c>
      <c r="G209" s="90">
        <v>13464</v>
      </c>
      <c r="H209" s="90">
        <v>61064.01</v>
      </c>
      <c r="K209" s="253">
        <v>-904145.27</v>
      </c>
      <c r="L209" s="253">
        <v>46320.76</v>
      </c>
      <c r="O209" s="233">
        <v>18750</v>
      </c>
      <c r="P209" s="233">
        <v>49793.72</v>
      </c>
      <c r="U209" s="253">
        <v>4286</v>
      </c>
      <c r="V209" s="253">
        <v>2085517.75</v>
      </c>
      <c r="W209" s="74">
        <v>1032940.61</v>
      </c>
      <c r="Y209" s="74">
        <v>885.46</v>
      </c>
      <c r="AA209" s="74">
        <v>236288</v>
      </c>
      <c r="AB209" s="74">
        <v>63000</v>
      </c>
      <c r="AC209" s="91">
        <v>484175</v>
      </c>
      <c r="AF209" s="91">
        <v>367218.35</v>
      </c>
      <c r="AG209" s="91">
        <v>189139.56</v>
      </c>
      <c r="AK209" s="268">
        <f t="shared" si="19"/>
        <v>671788.03</v>
      </c>
      <c r="AL209" s="269">
        <f t="shared" si="20"/>
        <v>68543.72</v>
      </c>
      <c r="AM209" s="293">
        <f t="shared" si="21"/>
        <v>603244.31000000006</v>
      </c>
      <c r="AN209" s="288">
        <f t="shared" si="22"/>
        <v>1333114.0699999998</v>
      </c>
      <c r="AO209" s="296">
        <f t="shared" si="23"/>
        <v>1040532.9099999999</v>
      </c>
      <c r="AP209" s="270">
        <f t="shared" si="24"/>
        <v>292581.15999999992</v>
      </c>
    </row>
    <row r="210" spans="1:42" ht="15" thickBot="1" x14ac:dyDescent="0.25">
      <c r="A210" s="258" t="s">
        <v>39</v>
      </c>
      <c r="B210" s="258" t="s">
        <v>40</v>
      </c>
      <c r="C210" s="259">
        <v>5426</v>
      </c>
      <c r="D210" s="260" t="s">
        <v>1011</v>
      </c>
      <c r="E210" s="253" t="s">
        <v>2772</v>
      </c>
      <c r="F210" s="90">
        <v>1477156.89</v>
      </c>
      <c r="G210" s="90">
        <v>45986</v>
      </c>
      <c r="H210" s="90">
        <v>149034.12</v>
      </c>
      <c r="K210" s="253">
        <v>859783.78</v>
      </c>
      <c r="L210" s="253">
        <v>411387.53</v>
      </c>
      <c r="O210" s="233">
        <v>935</v>
      </c>
      <c r="P210" s="233">
        <v>142416.78</v>
      </c>
      <c r="S210" s="253">
        <v>229744.26</v>
      </c>
      <c r="U210" s="253">
        <v>733.36</v>
      </c>
      <c r="V210" s="253">
        <v>2982894.62</v>
      </c>
      <c r="W210" s="74">
        <v>1304919.22</v>
      </c>
      <c r="X210" s="74">
        <v>71250</v>
      </c>
      <c r="Y210" s="74">
        <v>2293.6999999999998</v>
      </c>
      <c r="AA210" s="74">
        <v>1338055</v>
      </c>
      <c r="AC210" s="91">
        <v>1696598</v>
      </c>
      <c r="AF210" s="91">
        <v>534921.26</v>
      </c>
      <c r="AG210" s="91">
        <v>136268.32</v>
      </c>
      <c r="AK210" s="268">
        <f t="shared" si="19"/>
        <v>1672177.0099999998</v>
      </c>
      <c r="AL210" s="269">
        <f t="shared" si="20"/>
        <v>143351.78</v>
      </c>
      <c r="AM210" s="293">
        <f t="shared" si="21"/>
        <v>1528825.2299999997</v>
      </c>
      <c r="AN210" s="288">
        <f t="shared" si="22"/>
        <v>2716517.92</v>
      </c>
      <c r="AO210" s="296">
        <f t="shared" si="23"/>
        <v>2367787.5799999996</v>
      </c>
      <c r="AP210" s="270">
        <f t="shared" si="24"/>
        <v>348730.34000000032</v>
      </c>
    </row>
    <row r="211" spans="1:42" ht="15" thickBot="1" x14ac:dyDescent="0.25">
      <c r="A211" s="258" t="s">
        <v>39</v>
      </c>
      <c r="B211" s="258" t="s">
        <v>40</v>
      </c>
      <c r="C211" s="297">
        <v>3183</v>
      </c>
      <c r="D211" s="298" t="s">
        <v>1012</v>
      </c>
      <c r="E211" s="253" t="s">
        <v>2796</v>
      </c>
      <c r="F211" s="90">
        <v>695001.47</v>
      </c>
      <c r="G211" s="90">
        <v>2110</v>
      </c>
      <c r="H211" s="90">
        <v>64488.6</v>
      </c>
      <c r="K211" s="253">
        <v>2152361.0099999998</v>
      </c>
      <c r="L211" s="253">
        <v>173202.52</v>
      </c>
      <c r="O211" s="233">
        <v>15150</v>
      </c>
      <c r="P211" s="233">
        <v>115261.25</v>
      </c>
      <c r="U211" s="253">
        <v>21723.4</v>
      </c>
      <c r="V211" s="253">
        <v>2454994.11</v>
      </c>
      <c r="W211" s="74">
        <v>1044282.66</v>
      </c>
      <c r="Y211" s="74">
        <v>756.25</v>
      </c>
      <c r="AA211" s="74">
        <v>931868.1</v>
      </c>
      <c r="AB211" s="74">
        <v>73388</v>
      </c>
      <c r="AC211" s="91">
        <v>1098170.1000000001</v>
      </c>
      <c r="AF211" s="91">
        <v>462074.94</v>
      </c>
      <c r="AG211" s="91">
        <v>148982.19</v>
      </c>
      <c r="AK211" s="268">
        <f t="shared" si="19"/>
        <v>761600.07</v>
      </c>
      <c r="AL211" s="269">
        <f t="shared" si="20"/>
        <v>130411.25</v>
      </c>
      <c r="AM211" s="293">
        <f t="shared" si="21"/>
        <v>631188.81999999995</v>
      </c>
      <c r="AN211" s="288">
        <f t="shared" si="22"/>
        <v>2050295.01</v>
      </c>
      <c r="AO211" s="296">
        <f t="shared" si="23"/>
        <v>1709227.23</v>
      </c>
      <c r="AP211" s="270">
        <f t="shared" si="24"/>
        <v>341067.78</v>
      </c>
    </row>
    <row r="212" spans="1:42" ht="15" thickBot="1" x14ac:dyDescent="0.25">
      <c r="A212" s="258" t="s">
        <v>353</v>
      </c>
      <c r="B212" s="258" t="s">
        <v>54</v>
      </c>
      <c r="C212" s="297">
        <v>3850</v>
      </c>
      <c r="D212" s="298" t="s">
        <v>1013</v>
      </c>
      <c r="E212" s="253" t="s">
        <v>2773</v>
      </c>
      <c r="F212" s="90">
        <v>1457209.5</v>
      </c>
      <c r="G212" s="90">
        <v>230161.61</v>
      </c>
      <c r="H212" s="90">
        <v>122192.97</v>
      </c>
      <c r="K212" s="253">
        <v>1469157.03</v>
      </c>
      <c r="L212" s="253">
        <v>394227.61</v>
      </c>
      <c r="O212" s="233">
        <v>15122.1</v>
      </c>
      <c r="P212" s="233">
        <v>87079.84</v>
      </c>
      <c r="R212" s="233">
        <v>85.38</v>
      </c>
      <c r="U212" s="253">
        <v>3281871.5</v>
      </c>
      <c r="W212" s="74">
        <v>1491953.91</v>
      </c>
      <c r="X212" s="74">
        <v>99500</v>
      </c>
      <c r="Y212" s="74">
        <v>2100.37</v>
      </c>
      <c r="AA212" s="74">
        <v>880910</v>
      </c>
      <c r="AB212" s="74">
        <v>7020</v>
      </c>
      <c r="AC212" s="91">
        <v>1223000</v>
      </c>
      <c r="AD212" s="91">
        <v>1540</v>
      </c>
      <c r="AF212" s="91">
        <v>742990.21</v>
      </c>
      <c r="AG212" s="91">
        <v>138107.97</v>
      </c>
      <c r="AH212" s="91">
        <v>64178.2</v>
      </c>
      <c r="AK212" s="268">
        <f t="shared" si="19"/>
        <v>1809564.0799999998</v>
      </c>
      <c r="AL212" s="269">
        <f t="shared" si="20"/>
        <v>102287.32</v>
      </c>
      <c r="AM212" s="293">
        <f t="shared" si="21"/>
        <v>1707276.7599999998</v>
      </c>
      <c r="AN212" s="288">
        <f t="shared" si="22"/>
        <v>2481484.2800000003</v>
      </c>
      <c r="AO212" s="296">
        <f t="shared" si="23"/>
        <v>2169816.3800000004</v>
      </c>
      <c r="AP212" s="270">
        <f t="shared" si="24"/>
        <v>311667.89999999991</v>
      </c>
    </row>
    <row r="213" spans="1:42" ht="15" thickBot="1" x14ac:dyDescent="0.25">
      <c r="A213" s="258" t="s">
        <v>353</v>
      </c>
      <c r="B213" s="258" t="s">
        <v>54</v>
      </c>
      <c r="C213" s="297">
        <v>3381</v>
      </c>
      <c r="D213" s="298" t="s">
        <v>1014</v>
      </c>
      <c r="E213" s="253" t="s">
        <v>2774</v>
      </c>
      <c r="F213" s="90">
        <v>874085.97</v>
      </c>
      <c r="G213" s="90">
        <v>13225.5</v>
      </c>
      <c r="H213" s="90">
        <v>132749.32999999999</v>
      </c>
      <c r="K213" s="253">
        <v>594377.66</v>
      </c>
      <c r="L213" s="253">
        <v>450045.38</v>
      </c>
      <c r="O213" s="233">
        <v>0</v>
      </c>
      <c r="P213" s="233">
        <v>34680.28</v>
      </c>
      <c r="R213" s="233">
        <v>110.46</v>
      </c>
      <c r="U213" s="253">
        <v>1733966.78</v>
      </c>
      <c r="W213" s="74">
        <v>165968.07999999999</v>
      </c>
      <c r="Y213" s="74">
        <v>982.51</v>
      </c>
      <c r="AA213" s="74">
        <v>644000</v>
      </c>
      <c r="AB213" s="74">
        <v>967143.06</v>
      </c>
      <c r="AC213" s="91">
        <v>980805</v>
      </c>
      <c r="AF213" s="91">
        <v>367447.22</v>
      </c>
      <c r="AG213" s="91">
        <v>92251.199999999997</v>
      </c>
      <c r="AH213" s="91">
        <v>10550</v>
      </c>
      <c r="AJ213" s="91">
        <v>7449.91</v>
      </c>
      <c r="AK213" s="268">
        <f t="shared" si="19"/>
        <v>1020060.7999999999</v>
      </c>
      <c r="AL213" s="269">
        <f t="shared" si="20"/>
        <v>34790.74</v>
      </c>
      <c r="AM213" s="293">
        <f t="shared" si="21"/>
        <v>985270.05999999994</v>
      </c>
      <c r="AN213" s="288">
        <f t="shared" si="22"/>
        <v>1778093.65</v>
      </c>
      <c r="AO213" s="296">
        <f t="shared" si="23"/>
        <v>1458503.3299999998</v>
      </c>
      <c r="AP213" s="270">
        <f t="shared" si="24"/>
        <v>319590.32000000007</v>
      </c>
    </row>
    <row r="214" spans="1:42" ht="15" thickBot="1" x14ac:dyDescent="0.25">
      <c r="A214" s="258" t="s">
        <v>353</v>
      </c>
      <c r="B214" s="258" t="s">
        <v>54</v>
      </c>
      <c r="C214" s="297">
        <v>2640</v>
      </c>
      <c r="D214" s="298" t="s">
        <v>1015</v>
      </c>
      <c r="E214" s="253" t="s">
        <v>2775</v>
      </c>
      <c r="F214" s="90">
        <v>1034017</v>
      </c>
      <c r="G214" s="90">
        <v>294920.5</v>
      </c>
      <c r="H214" s="90">
        <v>106384.14</v>
      </c>
      <c r="K214" s="253">
        <v>1895801.71</v>
      </c>
      <c r="L214" s="253">
        <v>98597.82</v>
      </c>
      <c r="O214" s="233">
        <v>4556</v>
      </c>
      <c r="P214" s="233">
        <v>201759.38</v>
      </c>
      <c r="U214" s="253">
        <v>2788476.86</v>
      </c>
      <c r="W214" s="74">
        <v>1170920.3700000001</v>
      </c>
      <c r="AA214" s="74">
        <v>566020</v>
      </c>
      <c r="AB214" s="74">
        <v>56400</v>
      </c>
      <c r="AC214" s="91">
        <v>919232</v>
      </c>
      <c r="AD214" s="91">
        <v>4860</v>
      </c>
      <c r="AF214" s="91">
        <v>296774.75</v>
      </c>
      <c r="AG214" s="91">
        <v>111864.69</v>
      </c>
      <c r="AK214" s="268">
        <f t="shared" si="19"/>
        <v>1435321.64</v>
      </c>
      <c r="AL214" s="269">
        <f t="shared" si="20"/>
        <v>206315.38</v>
      </c>
      <c r="AM214" s="293">
        <f t="shared" si="21"/>
        <v>1229006.2599999998</v>
      </c>
      <c r="AN214" s="288">
        <f t="shared" si="22"/>
        <v>1793340.37</v>
      </c>
      <c r="AO214" s="296">
        <f t="shared" si="23"/>
        <v>1332731.44</v>
      </c>
      <c r="AP214" s="270">
        <f t="shared" si="24"/>
        <v>460608.93000000017</v>
      </c>
    </row>
    <row r="215" spans="1:42" ht="15" thickBot="1" x14ac:dyDescent="0.25">
      <c r="A215" s="258" t="s">
        <v>353</v>
      </c>
      <c r="B215" s="258" t="s">
        <v>54</v>
      </c>
      <c r="C215" s="297">
        <v>5792</v>
      </c>
      <c r="D215" s="298" t="s">
        <v>1016</v>
      </c>
      <c r="E215" s="253" t="s">
        <v>2776</v>
      </c>
      <c r="F215" s="90">
        <v>1961922.28</v>
      </c>
      <c r="G215" s="90">
        <v>29005.42</v>
      </c>
      <c r="H215" s="90">
        <v>148024.81</v>
      </c>
      <c r="K215" s="253">
        <v>1870617.16</v>
      </c>
      <c r="L215" s="253">
        <v>1012925.73</v>
      </c>
      <c r="O215" s="233">
        <v>3500</v>
      </c>
      <c r="P215" s="233">
        <v>49778.43</v>
      </c>
      <c r="R215" s="233">
        <v>1855.09</v>
      </c>
      <c r="U215" s="253">
        <v>-787794.2</v>
      </c>
      <c r="V215" s="253">
        <v>5060758.04</v>
      </c>
      <c r="W215" s="74">
        <v>2062131.21</v>
      </c>
      <c r="X215" s="74">
        <v>279043</v>
      </c>
      <c r="Y215" s="74">
        <v>2655.44</v>
      </c>
      <c r="Z215" s="74">
        <v>1295</v>
      </c>
      <c r="AA215" s="74">
        <v>1202630</v>
      </c>
      <c r="AB215" s="74">
        <v>87000</v>
      </c>
      <c r="AC215" s="91">
        <v>1781098</v>
      </c>
      <c r="AE215" s="91">
        <v>6260</v>
      </c>
      <c r="AF215" s="91">
        <v>950096.78</v>
      </c>
      <c r="AG215" s="91">
        <v>161908.45000000001</v>
      </c>
      <c r="AH215" s="91">
        <v>19635.080000000002</v>
      </c>
      <c r="AJ215" s="91">
        <v>3990</v>
      </c>
      <c r="AK215" s="268">
        <f t="shared" si="19"/>
        <v>2138952.5099999998</v>
      </c>
      <c r="AL215" s="269">
        <f t="shared" si="20"/>
        <v>55133.52</v>
      </c>
      <c r="AM215" s="293">
        <f t="shared" si="21"/>
        <v>2083818.9899999998</v>
      </c>
      <c r="AN215" s="288">
        <f t="shared" si="22"/>
        <v>3634754.65</v>
      </c>
      <c r="AO215" s="296">
        <f t="shared" si="23"/>
        <v>2922988.3100000005</v>
      </c>
      <c r="AP215" s="270">
        <f t="shared" si="24"/>
        <v>711766.33999999939</v>
      </c>
    </row>
    <row r="216" spans="1:42" ht="15" thickBot="1" x14ac:dyDescent="0.25">
      <c r="A216" s="258" t="s">
        <v>353</v>
      </c>
      <c r="B216" s="258" t="s">
        <v>54</v>
      </c>
      <c r="C216" s="297">
        <v>1533</v>
      </c>
      <c r="D216" s="298" t="s">
        <v>1017</v>
      </c>
      <c r="E216" s="253" t="s">
        <v>2797</v>
      </c>
      <c r="F216" s="90">
        <v>882661.65</v>
      </c>
      <c r="G216" s="90">
        <v>43521</v>
      </c>
      <c r="H216" s="90">
        <v>94163.08</v>
      </c>
      <c r="K216" s="253">
        <v>147066.1</v>
      </c>
      <c r="L216" s="253">
        <v>276197.28000000003</v>
      </c>
      <c r="O216" s="233">
        <v>0</v>
      </c>
      <c r="P216" s="233">
        <v>26231</v>
      </c>
      <c r="R216" s="233">
        <v>345.75</v>
      </c>
      <c r="U216" s="253">
        <v>-715799.46</v>
      </c>
      <c r="V216" s="253">
        <v>1741122.88</v>
      </c>
      <c r="W216" s="74">
        <v>983458.99</v>
      </c>
      <c r="X216" s="74">
        <v>13525</v>
      </c>
      <c r="Y216" s="74">
        <v>1019.01</v>
      </c>
      <c r="AA216" s="74">
        <v>599790</v>
      </c>
      <c r="AB216" s="74">
        <v>44500</v>
      </c>
      <c r="AC216" s="91">
        <v>897873</v>
      </c>
      <c r="AD216" s="91">
        <v>4130</v>
      </c>
      <c r="AF216" s="91">
        <v>265807.71999999997</v>
      </c>
      <c r="AG216" s="91">
        <v>74480.34</v>
      </c>
      <c r="AH216" s="91">
        <v>0</v>
      </c>
      <c r="AK216" s="268">
        <f t="shared" si="19"/>
        <v>1020345.73</v>
      </c>
      <c r="AL216" s="269">
        <f t="shared" si="20"/>
        <v>26576.75</v>
      </c>
      <c r="AM216" s="293">
        <f t="shared" si="21"/>
        <v>993768.98</v>
      </c>
      <c r="AN216" s="288">
        <f t="shared" si="22"/>
        <v>1642293</v>
      </c>
      <c r="AO216" s="296">
        <f t="shared" si="23"/>
        <v>1242291.06</v>
      </c>
      <c r="AP216" s="270">
        <f t="shared" si="24"/>
        <v>400001.93999999994</v>
      </c>
    </row>
    <row r="217" spans="1:42" ht="15" thickBot="1" x14ac:dyDescent="0.25">
      <c r="A217" s="258" t="s">
        <v>356</v>
      </c>
      <c r="B217" s="258" t="s">
        <v>43</v>
      </c>
      <c r="C217" s="297">
        <v>6007</v>
      </c>
      <c r="D217" s="298" t="s">
        <v>1018</v>
      </c>
      <c r="E217" s="253" t="s">
        <v>2652</v>
      </c>
      <c r="F217" s="90">
        <v>542974.29</v>
      </c>
      <c r="G217" s="90">
        <v>55705.5</v>
      </c>
      <c r="H217" s="90">
        <v>172239.85</v>
      </c>
      <c r="K217" s="253">
        <v>920601.96</v>
      </c>
      <c r="L217" s="253">
        <v>755928.07</v>
      </c>
      <c r="O217" s="233">
        <v>0</v>
      </c>
      <c r="P217" s="233">
        <v>59187.15</v>
      </c>
      <c r="R217" s="233">
        <v>280</v>
      </c>
      <c r="S217" s="253">
        <v>63250</v>
      </c>
      <c r="U217" s="253">
        <v>145207.03</v>
      </c>
      <c r="V217" s="253">
        <v>3760347.17</v>
      </c>
      <c r="W217" s="74">
        <v>1718843.49</v>
      </c>
      <c r="X217" s="74">
        <v>220460</v>
      </c>
      <c r="AA217" s="74">
        <v>899314.5</v>
      </c>
      <c r="AB217" s="74">
        <v>188800</v>
      </c>
      <c r="AC217" s="91">
        <v>1578294.5</v>
      </c>
      <c r="AF217" s="91">
        <v>722600.01</v>
      </c>
      <c r="AG217" s="91">
        <v>175627.98</v>
      </c>
      <c r="AK217" s="268">
        <f t="shared" si="19"/>
        <v>770919.64</v>
      </c>
      <c r="AL217" s="269">
        <f t="shared" si="20"/>
        <v>59467.15</v>
      </c>
      <c r="AM217" s="293">
        <f t="shared" si="21"/>
        <v>711452.49</v>
      </c>
      <c r="AN217" s="288">
        <f t="shared" si="22"/>
        <v>3027417.99</v>
      </c>
      <c r="AO217" s="296">
        <f t="shared" si="23"/>
        <v>2476522.4899999998</v>
      </c>
      <c r="AP217" s="270">
        <f t="shared" si="24"/>
        <v>550895.50000000047</v>
      </c>
    </row>
    <row r="218" spans="1:42" ht="15" thickBot="1" x14ac:dyDescent="0.25">
      <c r="A218" s="258" t="s">
        <v>356</v>
      </c>
      <c r="B218" s="258" t="s">
        <v>43</v>
      </c>
      <c r="C218" s="297">
        <v>2330</v>
      </c>
      <c r="D218" s="298" t="s">
        <v>1019</v>
      </c>
      <c r="E218" s="253" t="s">
        <v>2655</v>
      </c>
      <c r="F218" s="90">
        <v>424985.51</v>
      </c>
      <c r="G218" s="90">
        <v>2600</v>
      </c>
      <c r="H218" s="90">
        <v>77085.039999999994</v>
      </c>
      <c r="K218" s="253">
        <v>111325.18</v>
      </c>
      <c r="L218" s="253">
        <v>54578.77</v>
      </c>
      <c r="O218" s="233">
        <v>2820</v>
      </c>
      <c r="P218" s="233">
        <v>26554.880000000001</v>
      </c>
      <c r="R218" s="233">
        <v>995.11</v>
      </c>
      <c r="U218" s="253">
        <v>63888.04</v>
      </c>
      <c r="V218" s="253">
        <v>2267172.48</v>
      </c>
      <c r="W218" s="74">
        <v>986222.59</v>
      </c>
      <c r="X218" s="74">
        <v>91906</v>
      </c>
      <c r="Y218" s="74">
        <v>457.15</v>
      </c>
      <c r="AA218" s="74">
        <v>579114</v>
      </c>
      <c r="AC218" s="91">
        <v>883870.4</v>
      </c>
      <c r="AF218" s="91">
        <v>351113.01</v>
      </c>
      <c r="AG218" s="91">
        <v>69080.06</v>
      </c>
      <c r="AH218" s="91">
        <v>54047.56</v>
      </c>
      <c r="AK218" s="268">
        <f t="shared" si="19"/>
        <v>504670.55</v>
      </c>
      <c r="AL218" s="269">
        <f t="shared" si="20"/>
        <v>30369.99</v>
      </c>
      <c r="AM218" s="293">
        <f t="shared" si="21"/>
        <v>474300.56</v>
      </c>
      <c r="AN218" s="288">
        <f t="shared" si="22"/>
        <v>1657699.7399999998</v>
      </c>
      <c r="AO218" s="296">
        <f t="shared" si="23"/>
        <v>1358111.0300000003</v>
      </c>
      <c r="AP218" s="270">
        <f t="shared" si="24"/>
        <v>299588.7099999995</v>
      </c>
    </row>
    <row r="219" spans="1:42" ht="15" thickBot="1" x14ac:dyDescent="0.25">
      <c r="A219" s="258" t="s">
        <v>356</v>
      </c>
      <c r="B219" s="258" t="s">
        <v>43</v>
      </c>
      <c r="C219" s="297">
        <v>2684</v>
      </c>
      <c r="D219" s="298" t="s">
        <v>1020</v>
      </c>
      <c r="E219" s="253" t="s">
        <v>2656</v>
      </c>
      <c r="F219" s="90">
        <v>530747.5</v>
      </c>
      <c r="G219" s="90">
        <v>23006.75</v>
      </c>
      <c r="H219" s="90">
        <v>134527.73000000001</v>
      </c>
      <c r="K219" s="253">
        <v>249815.08</v>
      </c>
      <c r="L219" s="253">
        <v>228441.1</v>
      </c>
      <c r="O219" s="233">
        <v>6550</v>
      </c>
      <c r="P219" s="233">
        <v>50082.66</v>
      </c>
      <c r="R219" s="233">
        <v>28138.959999999999</v>
      </c>
      <c r="U219" s="253">
        <v>41301.4</v>
      </c>
      <c r="V219" s="253">
        <v>1870864.76</v>
      </c>
      <c r="W219" s="74">
        <v>916979.3</v>
      </c>
      <c r="X219" s="74">
        <v>115900</v>
      </c>
      <c r="Y219" s="74">
        <v>683.59</v>
      </c>
      <c r="AA219" s="74">
        <v>887507</v>
      </c>
      <c r="AC219" s="91">
        <v>1069142.3999999999</v>
      </c>
      <c r="AF219" s="91">
        <v>495100.74</v>
      </c>
      <c r="AG219" s="91">
        <v>133592.6</v>
      </c>
      <c r="AK219" s="268">
        <f t="shared" si="19"/>
        <v>688281.98</v>
      </c>
      <c r="AL219" s="269">
        <f t="shared" si="20"/>
        <v>84771.62</v>
      </c>
      <c r="AM219" s="293">
        <f t="shared" si="21"/>
        <v>603510.36</v>
      </c>
      <c r="AN219" s="288">
        <f t="shared" si="22"/>
        <v>1921069.8900000001</v>
      </c>
      <c r="AO219" s="296">
        <f t="shared" si="23"/>
        <v>1697835.74</v>
      </c>
      <c r="AP219" s="270">
        <f t="shared" si="24"/>
        <v>223234.15000000014</v>
      </c>
    </row>
    <row r="220" spans="1:42" ht="15" thickBot="1" x14ac:dyDescent="0.25">
      <c r="A220" s="258" t="s">
        <v>356</v>
      </c>
      <c r="B220" s="258" t="s">
        <v>43</v>
      </c>
      <c r="C220" s="297">
        <v>7170</v>
      </c>
      <c r="D220" s="298" t="s">
        <v>1021</v>
      </c>
      <c r="E220" s="253" t="s">
        <v>2660</v>
      </c>
      <c r="F220" s="90">
        <v>815362.91</v>
      </c>
      <c r="G220" s="90">
        <v>182294.6</v>
      </c>
      <c r="H220" s="90">
        <v>455206.1</v>
      </c>
      <c r="K220" s="253">
        <v>552403.86</v>
      </c>
      <c r="L220" s="253">
        <v>662923.69999999995</v>
      </c>
      <c r="O220" s="233">
        <v>14070</v>
      </c>
      <c r="P220" s="233">
        <v>170170.63</v>
      </c>
      <c r="R220" s="233">
        <v>6801.65</v>
      </c>
      <c r="U220" s="253">
        <v>-66854.13</v>
      </c>
      <c r="V220" s="253">
        <v>4524693.96</v>
      </c>
      <c r="W220" s="74">
        <v>3327214.31</v>
      </c>
      <c r="X220" s="74">
        <v>372025</v>
      </c>
      <c r="Y220" s="74">
        <v>1385.8</v>
      </c>
      <c r="AA220" s="74">
        <v>932576.6</v>
      </c>
      <c r="AC220" s="91">
        <v>1636978.6</v>
      </c>
      <c r="AF220" s="91">
        <v>1022968.34</v>
      </c>
      <c r="AG220" s="91">
        <v>625125.87</v>
      </c>
      <c r="AJ220" s="91">
        <v>478989</v>
      </c>
      <c r="AK220" s="268">
        <f t="shared" si="19"/>
        <v>1452863.6099999999</v>
      </c>
      <c r="AL220" s="269">
        <f t="shared" si="20"/>
        <v>191042.28</v>
      </c>
      <c r="AM220" s="293">
        <f t="shared" si="21"/>
        <v>1261821.3299999998</v>
      </c>
      <c r="AN220" s="288">
        <f t="shared" si="22"/>
        <v>4633201.71</v>
      </c>
      <c r="AO220" s="296">
        <f t="shared" si="23"/>
        <v>3764061.81</v>
      </c>
      <c r="AP220" s="270">
        <f t="shared" si="24"/>
        <v>869139.89999999991</v>
      </c>
    </row>
    <row r="221" spans="1:42" x14ac:dyDescent="0.2">
      <c r="AK221" s="268">
        <f t="shared" si="19"/>
        <v>0</v>
      </c>
      <c r="AL221" s="269">
        <f t="shared" si="20"/>
        <v>0</v>
      </c>
      <c r="AM221" s="293">
        <f t="shared" si="21"/>
        <v>0</v>
      </c>
      <c r="AN221" s="288">
        <f t="shared" si="22"/>
        <v>0</v>
      </c>
      <c r="AO221" s="296">
        <f t="shared" si="23"/>
        <v>0</v>
      </c>
      <c r="AP221" s="270">
        <f t="shared" si="24"/>
        <v>0</v>
      </c>
    </row>
    <row r="222" spans="1:42" x14ac:dyDescent="0.2">
      <c r="AK222" s="268">
        <f t="shared" si="19"/>
        <v>0</v>
      </c>
      <c r="AL222" s="269">
        <f t="shared" si="20"/>
        <v>0</v>
      </c>
      <c r="AM222" s="293">
        <f t="shared" si="21"/>
        <v>0</v>
      </c>
      <c r="AN222" s="288">
        <f t="shared" si="22"/>
        <v>0</v>
      </c>
      <c r="AO222" s="296">
        <f t="shared" si="23"/>
        <v>0</v>
      </c>
      <c r="AP222" s="270">
        <f t="shared" si="24"/>
        <v>0</v>
      </c>
    </row>
  </sheetData>
  <autoFilter ref="A1:AQ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topLeftCell="U1" zoomScale="60" zoomScaleNormal="60" workbookViewId="0">
      <selection activeCell="AB1" sqref="A1:AB1048576"/>
    </sheetView>
  </sheetViews>
  <sheetFormatPr defaultColWidth="17.75" defaultRowHeight="14.25" x14ac:dyDescent="0.2"/>
  <cols>
    <col min="1" max="1" width="20.625" style="253" customWidth="1"/>
    <col min="2" max="4" width="17.75" style="90"/>
    <col min="5" max="6" width="17.75" style="253"/>
    <col min="7" max="10" width="17.75" style="233"/>
    <col min="11" max="14" width="17.75" style="253"/>
    <col min="15" max="20" width="17.75" style="74"/>
    <col min="21" max="27" width="17.75" style="91"/>
    <col min="28" max="28" width="33.125" style="91" bestFit="1" customWidth="1"/>
    <col min="29" max="31" width="17.75" style="253"/>
    <col min="32" max="32" width="33.5" style="253" bestFit="1" customWidth="1"/>
    <col min="33" max="16384" width="17.75" style="253"/>
  </cols>
  <sheetData>
    <row r="1" spans="1:28" x14ac:dyDescent="0.2">
      <c r="A1" s="253" t="s">
        <v>2457</v>
      </c>
      <c r="B1" s="90" t="s">
        <v>2458</v>
      </c>
      <c r="C1" s="90" t="s">
        <v>2459</v>
      </c>
      <c r="D1" s="90" t="s">
        <v>2460</v>
      </c>
      <c r="E1" s="253" t="s">
        <v>2461</v>
      </c>
      <c r="F1" s="253" t="s">
        <v>2462</v>
      </c>
      <c r="G1" s="233" t="s">
        <v>2464</v>
      </c>
      <c r="H1" s="233" t="s">
        <v>2465</v>
      </c>
      <c r="I1" s="233" t="s">
        <v>2466</v>
      </c>
      <c r="J1" s="233" t="s">
        <v>2467</v>
      </c>
      <c r="K1" s="253" t="s">
        <v>2468</v>
      </c>
      <c r="L1" s="253" t="s">
        <v>2469</v>
      </c>
      <c r="M1" s="253" t="s">
        <v>2470</v>
      </c>
      <c r="N1" s="253" t="s">
        <v>2471</v>
      </c>
      <c r="O1" s="74" t="s">
        <v>2472</v>
      </c>
      <c r="P1" s="74" t="s">
        <v>2473</v>
      </c>
      <c r="Q1" s="74" t="s">
        <v>2474</v>
      </c>
      <c r="R1" s="74" t="s">
        <v>2475</v>
      </c>
      <c r="S1" s="74" t="s">
        <v>2476</v>
      </c>
      <c r="T1" s="74" t="s">
        <v>2477</v>
      </c>
      <c r="U1" s="91" t="s">
        <v>2478</v>
      </c>
      <c r="V1" s="91" t="s">
        <v>2479</v>
      </c>
      <c r="W1" s="91" t="s">
        <v>2480</v>
      </c>
      <c r="X1" s="91" t="s">
        <v>2481</v>
      </c>
      <c r="Y1" s="91" t="s">
        <v>2482</v>
      </c>
      <c r="Z1" s="91" t="s">
        <v>2601</v>
      </c>
      <c r="AA1" s="91" t="s">
        <v>2602</v>
      </c>
      <c r="AB1" s="91" t="s">
        <v>2483</v>
      </c>
    </row>
    <row r="2" spans="1:28" x14ac:dyDescent="0.2">
      <c r="A2" s="253" t="s">
        <v>2484</v>
      </c>
      <c r="B2" s="90" t="s">
        <v>2485</v>
      </c>
      <c r="C2" s="90" t="s">
        <v>2486</v>
      </c>
      <c r="D2" s="90" t="s">
        <v>2487</v>
      </c>
      <c r="E2" s="253" t="s">
        <v>2488</v>
      </c>
      <c r="F2" s="253" t="s">
        <v>2489</v>
      </c>
      <c r="G2" s="233" t="s">
        <v>2491</v>
      </c>
      <c r="H2" s="233" t="s">
        <v>2492</v>
      </c>
      <c r="I2" s="233" t="s">
        <v>2493</v>
      </c>
      <c r="J2" s="233" t="s">
        <v>2494</v>
      </c>
      <c r="K2" s="253" t="s">
        <v>2495</v>
      </c>
      <c r="L2" s="253" t="s">
        <v>2496</v>
      </c>
      <c r="M2" s="253" t="s">
        <v>2497</v>
      </c>
      <c r="N2" s="253" t="s">
        <v>2498</v>
      </c>
      <c r="O2" s="74" t="s">
        <v>2499</v>
      </c>
      <c r="P2" s="74" t="s">
        <v>2500</v>
      </c>
      <c r="Q2" s="74" t="s">
        <v>2501</v>
      </c>
      <c r="R2" s="74" t="s">
        <v>2502</v>
      </c>
      <c r="S2" s="74" t="s">
        <v>2503</v>
      </c>
      <c r="T2" s="74" t="s">
        <v>2504</v>
      </c>
      <c r="U2" s="91" t="s">
        <v>2505</v>
      </c>
      <c r="V2" s="91" t="s">
        <v>2506</v>
      </c>
      <c r="W2" s="91" t="s">
        <v>2507</v>
      </c>
      <c r="X2" s="91" t="s">
        <v>2508</v>
      </c>
      <c r="Y2" s="91" t="s">
        <v>2509</v>
      </c>
      <c r="Z2" s="91" t="s">
        <v>2606</v>
      </c>
      <c r="AA2" s="91" t="s">
        <v>2607</v>
      </c>
      <c r="AB2" s="91" t="s">
        <v>2510</v>
      </c>
    </row>
    <row r="3" spans="1:28" x14ac:dyDescent="0.2">
      <c r="A3" s="253" t="s">
        <v>2511</v>
      </c>
      <c r="B3" s="90">
        <v>88770697.739999995</v>
      </c>
      <c r="C3" s="90">
        <v>2944296.38</v>
      </c>
      <c r="D3" s="90">
        <v>9274566.6099999994</v>
      </c>
      <c r="E3" s="253">
        <v>131452011.93000001</v>
      </c>
      <c r="F3" s="253">
        <v>22103681.579999998</v>
      </c>
      <c r="G3" s="233">
        <v>624297</v>
      </c>
      <c r="H3" s="233">
        <v>2934275.37</v>
      </c>
      <c r="I3" s="233">
        <v>5321984.71</v>
      </c>
      <c r="J3" s="233">
        <v>124957.03</v>
      </c>
      <c r="K3" s="253">
        <v>2616767.5299999998</v>
      </c>
      <c r="L3" s="253">
        <v>-12154050.18</v>
      </c>
      <c r="M3" s="253">
        <v>7780329.8899999997</v>
      </c>
      <c r="N3" s="253">
        <v>224399334.74000001</v>
      </c>
      <c r="O3" s="74">
        <v>117533341.81</v>
      </c>
      <c r="P3" s="74">
        <v>4852198.71</v>
      </c>
      <c r="Q3" s="74">
        <v>109362.68</v>
      </c>
      <c r="R3" s="74">
        <v>873.57</v>
      </c>
      <c r="S3" s="74">
        <v>88958964.680000007</v>
      </c>
      <c r="T3" s="74">
        <v>9088539.6500000004</v>
      </c>
      <c r="U3" s="91">
        <v>127089095.67</v>
      </c>
      <c r="V3" s="91">
        <v>188632</v>
      </c>
      <c r="W3" s="91">
        <v>118087.9</v>
      </c>
      <c r="X3" s="91">
        <v>44945782.530000001</v>
      </c>
      <c r="Y3" s="91">
        <v>17418900.23</v>
      </c>
      <c r="Z3" s="91">
        <v>31884.5</v>
      </c>
      <c r="AA3" s="91">
        <v>86125</v>
      </c>
      <c r="AB3" s="91">
        <v>739269.7</v>
      </c>
    </row>
    <row r="4" spans="1:28" x14ac:dyDescent="0.2">
      <c r="A4" s="253" t="s">
        <v>2807</v>
      </c>
      <c r="B4" s="90">
        <v>1433657.1</v>
      </c>
      <c r="C4" s="90">
        <v>0</v>
      </c>
      <c r="D4" s="90">
        <v>140634.71</v>
      </c>
      <c r="E4" s="253">
        <v>4561308.8499999996</v>
      </c>
      <c r="F4" s="253">
        <v>117230.91</v>
      </c>
      <c r="G4" s="233">
        <v>0</v>
      </c>
      <c r="J4" s="233">
        <v>1099.97</v>
      </c>
      <c r="K4" s="253">
        <v>54570</v>
      </c>
      <c r="M4" s="253">
        <v>148710.29999999999</v>
      </c>
      <c r="N4" s="253">
        <v>1723269</v>
      </c>
      <c r="O4" s="74">
        <v>1228163.03</v>
      </c>
      <c r="Q4" s="74">
        <v>1560.34</v>
      </c>
      <c r="S4" s="74">
        <v>1506123</v>
      </c>
      <c r="T4" s="74">
        <v>275230</v>
      </c>
      <c r="U4" s="91">
        <v>1814943</v>
      </c>
      <c r="X4" s="91">
        <v>496901.21</v>
      </c>
      <c r="Y4" s="91">
        <v>195528.09</v>
      </c>
      <c r="AB4" s="91">
        <v>38862</v>
      </c>
    </row>
    <row r="5" spans="1:28" x14ac:dyDescent="0.2">
      <c r="A5" s="253" t="s">
        <v>2808</v>
      </c>
      <c r="B5" s="90">
        <v>291630.28000000003</v>
      </c>
      <c r="C5" s="90">
        <v>0</v>
      </c>
      <c r="D5" s="90">
        <v>180141.67</v>
      </c>
      <c r="E5" s="253">
        <v>629843.65</v>
      </c>
      <c r="F5" s="253">
        <v>221980.2</v>
      </c>
      <c r="J5" s="233">
        <v>166</v>
      </c>
      <c r="K5" s="253">
        <v>228080</v>
      </c>
      <c r="M5" s="253">
        <v>13152.09</v>
      </c>
      <c r="N5" s="253">
        <v>1740746.12</v>
      </c>
      <c r="O5" s="74">
        <v>612915.87</v>
      </c>
      <c r="P5" s="74">
        <v>16300</v>
      </c>
      <c r="Q5" s="74">
        <v>316.89</v>
      </c>
      <c r="S5" s="74">
        <v>724944.5</v>
      </c>
      <c r="T5" s="74">
        <v>263390</v>
      </c>
      <c r="U5" s="91">
        <v>833844.5</v>
      </c>
      <c r="X5" s="91">
        <v>380102.73</v>
      </c>
      <c r="Y5" s="91">
        <v>147438.98000000001</v>
      </c>
      <c r="AB5" s="91">
        <v>38380</v>
      </c>
    </row>
    <row r="6" spans="1:28" x14ac:dyDescent="0.2">
      <c r="A6" s="253" t="s">
        <v>2809</v>
      </c>
      <c r="B6" s="90">
        <v>517260.53</v>
      </c>
      <c r="C6" s="90">
        <v>117154</v>
      </c>
      <c r="D6" s="90">
        <v>111512.83</v>
      </c>
      <c r="E6" s="253">
        <v>1176246.25</v>
      </c>
      <c r="F6" s="253">
        <v>684711.47</v>
      </c>
      <c r="G6" s="233">
        <v>0</v>
      </c>
      <c r="H6" s="233">
        <v>3996.26</v>
      </c>
      <c r="J6" s="233">
        <v>133.83000000000001</v>
      </c>
      <c r="K6" s="253">
        <v>89300</v>
      </c>
      <c r="M6" s="253">
        <v>194000</v>
      </c>
      <c r="N6" s="253">
        <v>2169071.4500000002</v>
      </c>
      <c r="O6" s="74">
        <v>1573015.02</v>
      </c>
      <c r="P6" s="74">
        <v>40160</v>
      </c>
      <c r="Q6" s="74">
        <v>677.51</v>
      </c>
      <c r="S6" s="74">
        <v>1057401.5</v>
      </c>
      <c r="T6" s="74">
        <v>261307</v>
      </c>
      <c r="U6" s="91">
        <v>1812246.5</v>
      </c>
      <c r="X6" s="91">
        <v>894093.23</v>
      </c>
      <c r="Y6" s="91">
        <v>7479.85</v>
      </c>
      <c r="AB6" s="91">
        <v>500</v>
      </c>
    </row>
    <row r="7" spans="1:28" x14ac:dyDescent="0.2">
      <c r="A7" s="253" t="s">
        <v>2810</v>
      </c>
      <c r="B7" s="90">
        <v>1155142.1100000001</v>
      </c>
      <c r="C7" s="90">
        <v>0</v>
      </c>
      <c r="D7" s="90">
        <v>176666.5</v>
      </c>
      <c r="E7" s="253">
        <v>373326.49</v>
      </c>
      <c r="F7" s="253">
        <v>173784.23</v>
      </c>
      <c r="H7" s="233">
        <v>0</v>
      </c>
      <c r="I7" s="233">
        <v>358483</v>
      </c>
      <c r="J7" s="233">
        <v>156</v>
      </c>
      <c r="M7" s="253">
        <v>3588.65</v>
      </c>
      <c r="N7" s="253">
        <v>235221.96</v>
      </c>
      <c r="O7" s="74">
        <v>790244.72</v>
      </c>
      <c r="S7" s="74">
        <v>1010556.3</v>
      </c>
      <c r="T7" s="74">
        <v>285411</v>
      </c>
      <c r="U7" s="91">
        <v>1246726.3</v>
      </c>
      <c r="X7" s="91">
        <v>427606.52</v>
      </c>
      <c r="Y7" s="91">
        <v>92129.09</v>
      </c>
      <c r="AB7" s="91">
        <v>26142</v>
      </c>
    </row>
    <row r="8" spans="1:28" x14ac:dyDescent="0.2">
      <c r="A8" s="253" t="s">
        <v>2811</v>
      </c>
      <c r="B8" s="90">
        <v>665558.92000000004</v>
      </c>
      <c r="C8" s="90">
        <v>19049</v>
      </c>
      <c r="D8" s="90">
        <v>144195.87</v>
      </c>
      <c r="E8" s="253">
        <v>538403.35</v>
      </c>
      <c r="F8" s="253">
        <v>186555.28</v>
      </c>
      <c r="H8" s="233">
        <v>2458.1999999999998</v>
      </c>
      <c r="J8" s="233">
        <v>75</v>
      </c>
      <c r="M8" s="253">
        <v>67700</v>
      </c>
      <c r="N8" s="253">
        <v>1649277.25</v>
      </c>
      <c r="O8" s="74">
        <v>808284.7</v>
      </c>
      <c r="Q8" s="74">
        <v>1067.06</v>
      </c>
      <c r="S8" s="74">
        <v>555317</v>
      </c>
      <c r="T8" s="74">
        <v>135600</v>
      </c>
      <c r="U8" s="91">
        <v>775890</v>
      </c>
      <c r="X8" s="91">
        <v>451841.01</v>
      </c>
      <c r="Y8" s="91">
        <v>94620.91</v>
      </c>
      <c r="AB8" s="91">
        <v>22424</v>
      </c>
    </row>
    <row r="9" spans="1:28" x14ac:dyDescent="0.2">
      <c r="A9" s="253" t="s">
        <v>2812</v>
      </c>
      <c r="B9" s="90">
        <v>636230.31000000006</v>
      </c>
      <c r="C9" s="90">
        <v>3780</v>
      </c>
      <c r="D9" s="90">
        <v>119551.38</v>
      </c>
      <c r="E9" s="253">
        <v>283921.08</v>
      </c>
      <c r="F9" s="253">
        <v>183138.11</v>
      </c>
      <c r="G9" s="233">
        <v>0</v>
      </c>
      <c r="J9" s="233">
        <v>426.87</v>
      </c>
      <c r="K9" s="253">
        <v>129250</v>
      </c>
      <c r="M9" s="253">
        <v>65146.66</v>
      </c>
      <c r="N9" s="253">
        <v>991159.3</v>
      </c>
      <c r="O9" s="74">
        <v>469267.74</v>
      </c>
      <c r="P9" s="74">
        <v>71020</v>
      </c>
      <c r="Q9" s="74">
        <v>1210.53</v>
      </c>
      <c r="S9" s="74">
        <v>641875.5</v>
      </c>
      <c r="T9" s="74">
        <v>231780</v>
      </c>
      <c r="U9" s="91">
        <v>1009305.5</v>
      </c>
      <c r="X9" s="91">
        <v>423187.36</v>
      </c>
      <c r="Y9" s="91">
        <v>88748.07</v>
      </c>
      <c r="AB9" s="91">
        <v>19748</v>
      </c>
    </row>
    <row r="10" spans="1:28" x14ac:dyDescent="0.2">
      <c r="A10" s="253" t="s">
        <v>2813</v>
      </c>
      <c r="B10" s="90">
        <v>432021.86</v>
      </c>
      <c r="C10" s="90">
        <v>0</v>
      </c>
      <c r="D10" s="90">
        <v>141096.54999999999</v>
      </c>
      <c r="E10" s="253">
        <v>859272.78</v>
      </c>
      <c r="F10" s="253">
        <v>202068.91</v>
      </c>
      <c r="H10" s="233">
        <v>465.6</v>
      </c>
      <c r="J10" s="233">
        <v>146</v>
      </c>
      <c r="K10" s="253">
        <v>110000</v>
      </c>
      <c r="M10" s="253">
        <v>50837.51</v>
      </c>
      <c r="N10" s="253">
        <v>169383.81</v>
      </c>
      <c r="O10" s="74">
        <v>526696.75</v>
      </c>
      <c r="P10" s="74">
        <v>54614</v>
      </c>
      <c r="Q10" s="74">
        <v>437.8</v>
      </c>
      <c r="S10" s="74">
        <v>585578.5</v>
      </c>
      <c r="T10" s="74">
        <v>222390</v>
      </c>
      <c r="U10" s="91">
        <v>720938.5</v>
      </c>
      <c r="X10" s="91">
        <v>290980.27</v>
      </c>
      <c r="Y10" s="91">
        <v>145039.67000000001</v>
      </c>
      <c r="AB10" s="91">
        <v>500</v>
      </c>
    </row>
    <row r="11" spans="1:28" x14ac:dyDescent="0.2">
      <c r="A11" s="253" t="s">
        <v>2814</v>
      </c>
      <c r="B11" s="90">
        <v>1538822.14</v>
      </c>
      <c r="C11" s="90">
        <v>104114</v>
      </c>
      <c r="D11" s="90">
        <v>55104.95</v>
      </c>
      <c r="E11" s="253">
        <v>748347.69</v>
      </c>
      <c r="F11" s="253">
        <v>499704.65</v>
      </c>
      <c r="G11" s="233">
        <v>0</v>
      </c>
      <c r="J11" s="233">
        <v>408.63</v>
      </c>
      <c r="K11" s="253">
        <v>4500</v>
      </c>
      <c r="M11" s="253">
        <v>126356.67</v>
      </c>
      <c r="N11" s="253">
        <v>668274.24</v>
      </c>
      <c r="O11" s="74">
        <v>932625.47</v>
      </c>
      <c r="P11" s="74">
        <v>202913</v>
      </c>
      <c r="Q11" s="74">
        <v>2419.1999999999998</v>
      </c>
      <c r="S11" s="74">
        <v>983894.5</v>
      </c>
      <c r="T11" s="74">
        <v>567822</v>
      </c>
      <c r="U11" s="91">
        <v>1556814.5</v>
      </c>
      <c r="X11" s="91">
        <v>639446.63</v>
      </c>
      <c r="Y11" s="91">
        <v>249007.67</v>
      </c>
      <c r="AB11" s="91">
        <v>45675</v>
      </c>
    </row>
    <row r="12" spans="1:28" x14ac:dyDescent="0.2">
      <c r="A12" s="253" t="s">
        <v>2815</v>
      </c>
      <c r="B12" s="90">
        <v>848853.03</v>
      </c>
      <c r="C12" s="90">
        <v>35459</v>
      </c>
      <c r="D12" s="90">
        <v>62237.5</v>
      </c>
      <c r="E12" s="253">
        <v>766917.7</v>
      </c>
      <c r="F12" s="253">
        <v>229737.01</v>
      </c>
      <c r="G12" s="233">
        <v>0</v>
      </c>
      <c r="I12" s="233">
        <v>29650</v>
      </c>
      <c r="J12" s="233">
        <v>356.45</v>
      </c>
      <c r="M12" s="253">
        <v>58240</v>
      </c>
      <c r="N12" s="253">
        <v>2102009.77</v>
      </c>
      <c r="O12" s="74">
        <v>676125.93</v>
      </c>
      <c r="Q12" s="74">
        <v>1263.3800000000001</v>
      </c>
      <c r="S12" s="74">
        <v>1013270</v>
      </c>
      <c r="T12" s="74">
        <v>64700</v>
      </c>
      <c r="U12" s="91">
        <v>1226090</v>
      </c>
      <c r="X12" s="91">
        <v>260826</v>
      </c>
      <c r="Y12" s="91">
        <v>96372.45</v>
      </c>
      <c r="AB12" s="91">
        <v>18275</v>
      </c>
    </row>
    <row r="13" spans="1:28" x14ac:dyDescent="0.2">
      <c r="A13" s="253" t="s">
        <v>2816</v>
      </c>
      <c r="B13" s="90">
        <v>917666.93</v>
      </c>
      <c r="C13" s="90">
        <v>30217.75</v>
      </c>
      <c r="D13" s="90">
        <v>113446.61</v>
      </c>
      <c r="E13" s="253">
        <v>1166280.44</v>
      </c>
      <c r="F13" s="253">
        <v>159525.45000000001</v>
      </c>
      <c r="J13" s="233">
        <v>76.03</v>
      </c>
      <c r="K13" s="253">
        <v>48295.5</v>
      </c>
      <c r="M13" s="253">
        <v>87428.31</v>
      </c>
      <c r="N13" s="253">
        <v>1442563.02</v>
      </c>
      <c r="O13" s="74">
        <v>842081.95</v>
      </c>
      <c r="Q13" s="74">
        <v>1062.6199999999999</v>
      </c>
      <c r="S13" s="74">
        <v>925788.5</v>
      </c>
      <c r="T13" s="74">
        <v>530180</v>
      </c>
      <c r="U13" s="91">
        <v>1423018.5</v>
      </c>
      <c r="X13" s="91">
        <v>495765.13</v>
      </c>
      <c r="Y13" s="91">
        <v>126100</v>
      </c>
      <c r="AB13" s="91">
        <v>10500</v>
      </c>
    </row>
    <row r="14" spans="1:28" x14ac:dyDescent="0.2">
      <c r="A14" s="253" t="s">
        <v>2817</v>
      </c>
      <c r="B14" s="90">
        <v>579355.64</v>
      </c>
      <c r="C14" s="90">
        <v>5461</v>
      </c>
      <c r="D14" s="90">
        <v>52799.9</v>
      </c>
      <c r="E14" s="253">
        <v>1107294.67</v>
      </c>
      <c r="F14" s="253">
        <v>108219.79</v>
      </c>
      <c r="J14" s="233">
        <v>168</v>
      </c>
      <c r="K14" s="253">
        <v>134710</v>
      </c>
      <c r="M14" s="253">
        <v>36920.99</v>
      </c>
      <c r="N14" s="253">
        <v>484200</v>
      </c>
      <c r="O14" s="74">
        <v>729764.3</v>
      </c>
      <c r="Q14" s="74">
        <v>328.81</v>
      </c>
      <c r="S14" s="74">
        <v>858252</v>
      </c>
      <c r="T14" s="74">
        <v>478460</v>
      </c>
      <c r="U14" s="91">
        <v>1206752</v>
      </c>
      <c r="X14" s="91">
        <v>474811.07</v>
      </c>
      <c r="Y14" s="91">
        <v>94956.01</v>
      </c>
      <c r="AB14" s="91">
        <v>21771</v>
      </c>
    </row>
    <row r="15" spans="1:28" x14ac:dyDescent="0.2">
      <c r="A15" s="253" t="s">
        <v>2818</v>
      </c>
      <c r="B15" s="90">
        <v>1330683.44</v>
      </c>
      <c r="C15" s="90">
        <v>24189</v>
      </c>
      <c r="D15" s="90">
        <v>268752.62</v>
      </c>
      <c r="E15" s="253">
        <v>605328.79</v>
      </c>
      <c r="F15" s="253">
        <v>50949.22</v>
      </c>
      <c r="G15" s="233">
        <v>0</v>
      </c>
      <c r="H15" s="233">
        <v>3745.51</v>
      </c>
      <c r="I15" s="233">
        <v>111673</v>
      </c>
      <c r="J15" s="233">
        <v>190.94</v>
      </c>
      <c r="K15" s="253">
        <v>244134.52</v>
      </c>
      <c r="M15" s="253">
        <v>12459.14</v>
      </c>
      <c r="N15" s="253">
        <v>1884119.29</v>
      </c>
      <c r="O15" s="74">
        <v>1463690.55</v>
      </c>
      <c r="Q15" s="74">
        <v>1772.51</v>
      </c>
      <c r="S15" s="74">
        <v>813791.58</v>
      </c>
      <c r="T15" s="74">
        <v>304320</v>
      </c>
      <c r="U15" s="91">
        <v>1136720.58</v>
      </c>
      <c r="V15" s="91">
        <v>2340</v>
      </c>
      <c r="X15" s="91">
        <v>1126866.31</v>
      </c>
      <c r="Y15" s="91">
        <v>341831.12</v>
      </c>
      <c r="AB15" s="91">
        <v>38205</v>
      </c>
    </row>
    <row r="16" spans="1:28" x14ac:dyDescent="0.2">
      <c r="A16" s="253" t="s">
        <v>2819</v>
      </c>
      <c r="B16" s="90">
        <v>665484.99</v>
      </c>
      <c r="C16" s="90">
        <v>0</v>
      </c>
      <c r="D16" s="90">
        <v>38562</v>
      </c>
      <c r="E16" s="253">
        <v>675739.79</v>
      </c>
      <c r="F16" s="253">
        <v>248595.42</v>
      </c>
      <c r="G16" s="233">
        <v>0</v>
      </c>
      <c r="J16" s="233">
        <v>223.33</v>
      </c>
      <c r="M16" s="253">
        <v>29350</v>
      </c>
      <c r="N16" s="253">
        <v>2403607</v>
      </c>
      <c r="O16" s="74">
        <v>853333.94</v>
      </c>
      <c r="P16" s="74">
        <v>170720</v>
      </c>
      <c r="Q16" s="74">
        <v>467.79</v>
      </c>
      <c r="S16" s="74">
        <v>787761.7</v>
      </c>
      <c r="T16" s="74">
        <v>19000</v>
      </c>
      <c r="U16" s="91">
        <v>1158321.7</v>
      </c>
      <c r="V16" s="91">
        <v>2540</v>
      </c>
      <c r="X16" s="91">
        <v>234130.85</v>
      </c>
      <c r="Y16" s="91">
        <v>107754.72</v>
      </c>
      <c r="AB16" s="91">
        <v>24364</v>
      </c>
    </row>
    <row r="17" spans="1:28" x14ac:dyDescent="0.2">
      <c r="A17" s="253" t="s">
        <v>2820</v>
      </c>
      <c r="B17" s="90">
        <v>1363064.31</v>
      </c>
      <c r="C17" s="90">
        <v>0.5</v>
      </c>
      <c r="D17" s="90">
        <v>132397.85</v>
      </c>
      <c r="E17" s="253">
        <v>470905.74</v>
      </c>
      <c r="F17" s="253">
        <v>135099.04999999999</v>
      </c>
      <c r="G17" s="233">
        <v>0</v>
      </c>
      <c r="J17" s="233">
        <v>304.86</v>
      </c>
      <c r="M17" s="253">
        <v>71794.75</v>
      </c>
      <c r="N17" s="253">
        <v>2696435.34</v>
      </c>
      <c r="O17" s="74">
        <v>1101720.05</v>
      </c>
      <c r="Q17" s="74">
        <v>1975.14</v>
      </c>
      <c r="S17" s="74">
        <v>535233.5</v>
      </c>
      <c r="T17" s="74">
        <v>95200</v>
      </c>
      <c r="U17" s="91">
        <v>794243.5</v>
      </c>
      <c r="X17" s="91">
        <v>566565.73</v>
      </c>
      <c r="Y17" s="91">
        <v>79737.36</v>
      </c>
      <c r="AB17" s="91">
        <v>29924</v>
      </c>
    </row>
    <row r="18" spans="1:28" x14ac:dyDescent="0.2">
      <c r="A18" s="253" t="s">
        <v>2821</v>
      </c>
      <c r="B18" s="90">
        <v>780224.18</v>
      </c>
      <c r="C18" s="90">
        <v>46710</v>
      </c>
      <c r="D18" s="90">
        <v>104225.49</v>
      </c>
      <c r="E18" s="253">
        <v>1068719.1100000001</v>
      </c>
      <c r="F18" s="253">
        <v>263766.96000000002</v>
      </c>
      <c r="G18" s="233">
        <v>5100</v>
      </c>
      <c r="H18" s="233">
        <v>7330</v>
      </c>
      <c r="J18" s="233">
        <v>230.63</v>
      </c>
      <c r="K18" s="253">
        <v>184230</v>
      </c>
      <c r="M18" s="253">
        <v>56812.800000000003</v>
      </c>
      <c r="N18" s="253">
        <v>2510757.66</v>
      </c>
      <c r="O18" s="74">
        <v>940994.31</v>
      </c>
      <c r="P18" s="74">
        <v>84885</v>
      </c>
      <c r="Q18" s="74">
        <v>1430.53</v>
      </c>
      <c r="S18" s="74">
        <v>759844</v>
      </c>
      <c r="T18" s="74">
        <v>610290</v>
      </c>
      <c r="U18" s="91">
        <v>1366124</v>
      </c>
      <c r="X18" s="91">
        <v>678224.43</v>
      </c>
      <c r="Y18" s="91">
        <v>169215.26</v>
      </c>
      <c r="AB18" s="91">
        <v>31934</v>
      </c>
    </row>
    <row r="19" spans="1:28" x14ac:dyDescent="0.2">
      <c r="A19" s="253" t="s">
        <v>2822</v>
      </c>
      <c r="B19" s="90">
        <v>1934882.08</v>
      </c>
      <c r="C19" s="90">
        <v>0</v>
      </c>
      <c r="D19" s="90">
        <v>162323</v>
      </c>
      <c r="E19" s="253">
        <v>3176921.25</v>
      </c>
      <c r="F19" s="253">
        <v>254520.14</v>
      </c>
      <c r="G19" s="233">
        <v>0</v>
      </c>
      <c r="H19" s="233">
        <v>0</v>
      </c>
      <c r="J19" s="233">
        <v>2408.2600000000002</v>
      </c>
      <c r="K19" s="253">
        <v>88120</v>
      </c>
      <c r="M19" s="253">
        <v>113305.73</v>
      </c>
      <c r="N19" s="253">
        <v>684118.79</v>
      </c>
      <c r="O19" s="74">
        <v>721067.38</v>
      </c>
      <c r="Q19" s="74">
        <v>3391.31</v>
      </c>
      <c r="S19" s="74">
        <v>1114960</v>
      </c>
      <c r="T19" s="74">
        <v>474650</v>
      </c>
      <c r="U19" s="91">
        <v>1613970</v>
      </c>
      <c r="X19" s="91">
        <v>445102.45</v>
      </c>
      <c r="Y19" s="91">
        <v>193577.32</v>
      </c>
      <c r="AB19" s="91">
        <v>38069</v>
      </c>
    </row>
    <row r="20" spans="1:28" x14ac:dyDescent="0.2">
      <c r="A20" s="253" t="s">
        <v>2823</v>
      </c>
      <c r="B20" s="90">
        <v>317352.65000000002</v>
      </c>
      <c r="C20" s="90">
        <v>5225.5</v>
      </c>
      <c r="D20" s="90">
        <v>58906.84</v>
      </c>
      <c r="E20" s="253">
        <v>488202.9</v>
      </c>
      <c r="F20" s="253">
        <v>126502.56</v>
      </c>
      <c r="H20" s="233">
        <v>1295.67</v>
      </c>
      <c r="I20" s="233">
        <v>40000</v>
      </c>
      <c r="J20" s="233">
        <v>73.03</v>
      </c>
      <c r="M20" s="253">
        <v>29866.95</v>
      </c>
      <c r="N20" s="253">
        <v>865361.67</v>
      </c>
      <c r="O20" s="74">
        <v>526947.37</v>
      </c>
      <c r="Q20" s="74">
        <v>368.88</v>
      </c>
      <c r="S20" s="74">
        <v>990304.5</v>
      </c>
      <c r="T20" s="74">
        <v>98310</v>
      </c>
      <c r="U20" s="91">
        <v>1179088.5</v>
      </c>
      <c r="X20" s="91">
        <v>259837.1</v>
      </c>
      <c r="Y20" s="91">
        <v>69391.34</v>
      </c>
      <c r="AB20" s="91">
        <v>500</v>
      </c>
    </row>
    <row r="21" spans="1:28" x14ac:dyDescent="0.2">
      <c r="A21" s="253" t="s">
        <v>2824</v>
      </c>
      <c r="B21" s="90">
        <v>481644.64</v>
      </c>
      <c r="C21" s="90">
        <v>17327</v>
      </c>
      <c r="D21" s="90">
        <v>52539.58</v>
      </c>
      <c r="E21" s="253">
        <v>716210.38</v>
      </c>
      <c r="F21" s="253">
        <v>210018.86</v>
      </c>
      <c r="J21" s="233">
        <v>72</v>
      </c>
      <c r="M21" s="253">
        <v>46318.32</v>
      </c>
      <c r="N21" s="253">
        <v>1709584.67</v>
      </c>
      <c r="O21" s="74">
        <v>469546.12</v>
      </c>
      <c r="Q21" s="74">
        <v>668.03</v>
      </c>
      <c r="S21" s="74">
        <v>938479.5</v>
      </c>
      <c r="T21" s="74">
        <v>118300</v>
      </c>
      <c r="U21" s="91">
        <v>1136472.5</v>
      </c>
      <c r="X21" s="91">
        <v>209805.39</v>
      </c>
      <c r="Y21" s="91">
        <v>146267.64000000001</v>
      </c>
      <c r="AB21" s="91">
        <v>650</v>
      </c>
    </row>
    <row r="22" spans="1:28" x14ac:dyDescent="0.2">
      <c r="A22" s="253" t="s">
        <v>2928</v>
      </c>
      <c r="B22" s="90">
        <v>590336.01</v>
      </c>
      <c r="C22" s="90">
        <v>13867</v>
      </c>
      <c r="D22" s="90">
        <v>78200.77</v>
      </c>
      <c r="E22" s="253">
        <v>875854.6</v>
      </c>
      <c r="F22" s="253">
        <v>259855.59</v>
      </c>
      <c r="G22" s="233">
        <v>0</v>
      </c>
      <c r="H22" s="233">
        <v>34300</v>
      </c>
      <c r="I22" s="233">
        <v>274250</v>
      </c>
      <c r="J22" s="233">
        <v>257.14999999999998</v>
      </c>
      <c r="M22" s="253">
        <v>111283.82</v>
      </c>
      <c r="N22" s="253">
        <v>2287426.9300000002</v>
      </c>
      <c r="O22" s="74">
        <v>469857.87</v>
      </c>
      <c r="Q22" s="74">
        <v>211.76</v>
      </c>
      <c r="R22" s="74">
        <v>30</v>
      </c>
      <c r="S22" s="74">
        <v>665903</v>
      </c>
      <c r="T22" s="74">
        <v>218440</v>
      </c>
      <c r="U22" s="91">
        <v>928518</v>
      </c>
      <c r="X22" s="91">
        <v>347677.24</v>
      </c>
      <c r="Y22" s="91">
        <v>161160.95000000001</v>
      </c>
      <c r="AB22" s="91">
        <v>500</v>
      </c>
    </row>
    <row r="23" spans="1:28" x14ac:dyDescent="0.2">
      <c r="A23" s="253" t="s">
        <v>2825</v>
      </c>
      <c r="B23" s="90">
        <v>340922.55</v>
      </c>
      <c r="C23" s="90">
        <v>0</v>
      </c>
      <c r="D23" s="90">
        <v>40894.480000000003</v>
      </c>
      <c r="E23" s="253">
        <v>865094.42</v>
      </c>
      <c r="F23" s="253">
        <v>155177.01</v>
      </c>
      <c r="H23" s="233">
        <v>37200</v>
      </c>
      <c r="J23" s="233">
        <v>155.1</v>
      </c>
      <c r="M23" s="253">
        <v>33620</v>
      </c>
      <c r="N23" s="253">
        <v>2091979.99</v>
      </c>
      <c r="O23" s="74">
        <v>598478.44999999995</v>
      </c>
      <c r="Q23" s="74">
        <v>198.78</v>
      </c>
      <c r="S23" s="74">
        <v>506640</v>
      </c>
      <c r="T23" s="74">
        <v>10560</v>
      </c>
      <c r="U23" s="91">
        <v>554340</v>
      </c>
      <c r="X23" s="91">
        <v>278239.3</v>
      </c>
      <c r="Y23" s="91">
        <v>134786</v>
      </c>
    </row>
    <row r="24" spans="1:28" x14ac:dyDescent="0.2">
      <c r="A24" s="253" t="s">
        <v>2826</v>
      </c>
      <c r="B24" s="90">
        <v>781355.32</v>
      </c>
      <c r="C24" s="90">
        <v>0</v>
      </c>
      <c r="D24" s="90">
        <v>34922.449999999997</v>
      </c>
      <c r="E24" s="253">
        <v>672909.26</v>
      </c>
      <c r="F24" s="253">
        <v>190943.4</v>
      </c>
      <c r="G24" s="233">
        <v>0</v>
      </c>
      <c r="H24" s="233">
        <v>160182.51999999999</v>
      </c>
      <c r="I24" s="233">
        <v>1600</v>
      </c>
      <c r="J24" s="233">
        <v>159.53</v>
      </c>
      <c r="K24" s="253">
        <v>64445</v>
      </c>
      <c r="M24" s="253">
        <v>74700</v>
      </c>
      <c r="O24" s="74">
        <v>932308.74</v>
      </c>
      <c r="Q24" s="74">
        <v>943.81</v>
      </c>
      <c r="S24" s="74">
        <v>1122294.5</v>
      </c>
      <c r="U24" s="91">
        <v>1417999.5</v>
      </c>
      <c r="X24" s="91">
        <v>348947.1</v>
      </c>
      <c r="Y24" s="91">
        <v>109319.75</v>
      </c>
    </row>
    <row r="25" spans="1:28" x14ac:dyDescent="0.2">
      <c r="A25" s="253" t="s">
        <v>2827</v>
      </c>
      <c r="B25" s="90">
        <v>568970.26</v>
      </c>
      <c r="C25" s="90">
        <v>0</v>
      </c>
      <c r="D25" s="90">
        <v>44407.74</v>
      </c>
      <c r="E25" s="253">
        <v>1094819.94</v>
      </c>
      <c r="F25" s="253">
        <v>113982.29</v>
      </c>
      <c r="G25" s="233">
        <v>350</v>
      </c>
      <c r="H25" s="233">
        <v>37019.24</v>
      </c>
      <c r="J25" s="233">
        <v>498.59</v>
      </c>
      <c r="N25" s="253">
        <v>1967042.37</v>
      </c>
      <c r="O25" s="74">
        <v>597263.05000000005</v>
      </c>
      <c r="Q25" s="74">
        <v>475.99</v>
      </c>
      <c r="S25" s="74">
        <v>1406948.11</v>
      </c>
      <c r="T25" s="74">
        <v>24560.29</v>
      </c>
      <c r="U25" s="91">
        <v>1438293.5</v>
      </c>
      <c r="W25" s="91">
        <v>3956</v>
      </c>
      <c r="X25" s="91">
        <v>203200.8</v>
      </c>
      <c r="Y25" s="91">
        <v>111715.93</v>
      </c>
    </row>
    <row r="26" spans="1:28" x14ac:dyDescent="0.2">
      <c r="A26" s="253" t="s">
        <v>2828</v>
      </c>
      <c r="B26" s="90">
        <v>846365.16</v>
      </c>
      <c r="C26" s="90">
        <v>0</v>
      </c>
      <c r="D26" s="90">
        <v>40791.800000000003</v>
      </c>
      <c r="E26" s="253">
        <v>648561.42000000004</v>
      </c>
      <c r="F26" s="253">
        <v>128084.33</v>
      </c>
      <c r="H26" s="233">
        <v>80956.570000000007</v>
      </c>
      <c r="I26" s="233">
        <v>245300</v>
      </c>
      <c r="J26" s="233">
        <v>203</v>
      </c>
      <c r="N26" s="253">
        <v>1301651.56</v>
      </c>
      <c r="O26" s="74">
        <v>781395.99</v>
      </c>
      <c r="P26" s="74">
        <v>24435.4</v>
      </c>
      <c r="Q26" s="74">
        <v>735.42</v>
      </c>
      <c r="S26" s="74">
        <v>333010</v>
      </c>
      <c r="T26" s="74">
        <v>17500</v>
      </c>
      <c r="U26" s="91">
        <v>408110</v>
      </c>
      <c r="X26" s="91">
        <v>374624.57</v>
      </c>
      <c r="Y26" s="91">
        <v>141355.63</v>
      </c>
    </row>
    <row r="27" spans="1:28" x14ac:dyDescent="0.2">
      <c r="A27" s="253" t="s">
        <v>2829</v>
      </c>
      <c r="B27" s="90">
        <v>820777.91</v>
      </c>
      <c r="C27" s="90">
        <v>0</v>
      </c>
      <c r="D27" s="90">
        <v>71866.63</v>
      </c>
      <c r="E27" s="253">
        <v>1833604.63</v>
      </c>
      <c r="F27" s="253">
        <v>205754.34</v>
      </c>
      <c r="G27" s="233">
        <v>0</v>
      </c>
      <c r="H27" s="233">
        <v>72000</v>
      </c>
      <c r="J27" s="233">
        <v>175</v>
      </c>
      <c r="N27" s="253">
        <v>1776680.82</v>
      </c>
      <c r="O27" s="74">
        <v>1404814.58</v>
      </c>
      <c r="Q27" s="74">
        <v>705.88</v>
      </c>
      <c r="S27" s="74">
        <v>634392.1</v>
      </c>
      <c r="T27" s="74">
        <v>12000</v>
      </c>
      <c r="U27" s="91">
        <v>1063997.7</v>
      </c>
      <c r="X27" s="91">
        <v>275082.84000000003</v>
      </c>
      <c r="Y27" s="91">
        <v>189721.1</v>
      </c>
    </row>
    <row r="28" spans="1:28" x14ac:dyDescent="0.2">
      <c r="A28" s="253" t="s">
        <v>2830</v>
      </c>
      <c r="B28" s="90">
        <v>953314.22</v>
      </c>
      <c r="C28" s="90">
        <v>17659</v>
      </c>
      <c r="D28" s="90">
        <v>64173.45</v>
      </c>
      <c r="E28" s="253">
        <v>1308266.99</v>
      </c>
      <c r="F28" s="253">
        <v>451546.14</v>
      </c>
      <c r="G28" s="233">
        <v>900</v>
      </c>
      <c r="H28" s="233">
        <v>48670</v>
      </c>
      <c r="I28" s="233">
        <v>159.62</v>
      </c>
      <c r="J28" s="233">
        <v>193.51</v>
      </c>
      <c r="K28" s="253">
        <v>328742.82</v>
      </c>
      <c r="M28" s="253">
        <v>45077.88</v>
      </c>
      <c r="N28" s="253">
        <v>2074982.75</v>
      </c>
      <c r="O28" s="74">
        <v>1716041.83</v>
      </c>
      <c r="P28" s="74">
        <v>64943.18</v>
      </c>
      <c r="Q28" s="74">
        <v>1346.01</v>
      </c>
      <c r="S28" s="74">
        <v>1843755.5</v>
      </c>
      <c r="T28" s="74">
        <v>51300</v>
      </c>
      <c r="U28" s="91">
        <v>2453155.5</v>
      </c>
      <c r="X28" s="91">
        <v>480130.78</v>
      </c>
      <c r="Y28" s="91">
        <v>194694.62</v>
      </c>
    </row>
    <row r="29" spans="1:28" x14ac:dyDescent="0.2">
      <c r="A29" s="253" t="s">
        <v>2831</v>
      </c>
      <c r="B29" s="90">
        <v>572947.02</v>
      </c>
      <c r="C29" s="90">
        <v>3631.5</v>
      </c>
      <c r="D29" s="90">
        <v>95057.57</v>
      </c>
      <c r="E29" s="253">
        <v>556371.86</v>
      </c>
      <c r="F29" s="253">
        <v>188231.67999999999</v>
      </c>
      <c r="G29" s="233">
        <v>0</v>
      </c>
      <c r="H29" s="233">
        <v>22102.32</v>
      </c>
      <c r="I29" s="233">
        <v>34490</v>
      </c>
      <c r="J29" s="233">
        <v>272.95</v>
      </c>
      <c r="N29" s="253">
        <v>1942599.48</v>
      </c>
      <c r="O29" s="74">
        <v>706812.45</v>
      </c>
      <c r="Q29" s="74">
        <v>841.23</v>
      </c>
      <c r="S29" s="74">
        <v>746018</v>
      </c>
      <c r="T29" s="74">
        <v>18000</v>
      </c>
      <c r="U29" s="91">
        <v>887618</v>
      </c>
      <c r="W29" s="91">
        <v>4168</v>
      </c>
      <c r="X29" s="91">
        <v>288956.96000000002</v>
      </c>
      <c r="Y29" s="91">
        <v>104603.33</v>
      </c>
    </row>
    <row r="30" spans="1:28" x14ac:dyDescent="0.2">
      <c r="A30" s="253" t="s">
        <v>2832</v>
      </c>
      <c r="B30" s="90">
        <v>931461.69</v>
      </c>
      <c r="C30" s="90">
        <v>5391</v>
      </c>
      <c r="D30" s="90">
        <v>93404.2</v>
      </c>
      <c r="E30" s="253">
        <v>860269.04</v>
      </c>
      <c r="F30" s="253">
        <v>209022.63</v>
      </c>
      <c r="G30" s="233">
        <v>0</v>
      </c>
      <c r="H30" s="233">
        <v>18250</v>
      </c>
      <c r="J30" s="233">
        <v>189.29</v>
      </c>
      <c r="M30" s="253">
        <v>1056.52</v>
      </c>
      <c r="N30" s="253">
        <v>1357301.45</v>
      </c>
      <c r="O30" s="74">
        <v>1069420.78</v>
      </c>
      <c r="P30" s="74">
        <v>40160</v>
      </c>
      <c r="Q30" s="74">
        <v>1401.79</v>
      </c>
      <c r="S30" s="74">
        <v>269926</v>
      </c>
      <c r="T30" s="74">
        <v>17550</v>
      </c>
      <c r="U30" s="91">
        <v>611126</v>
      </c>
      <c r="X30" s="91">
        <v>298493.48</v>
      </c>
      <c r="Y30" s="91">
        <v>96842.68</v>
      </c>
    </row>
    <row r="31" spans="1:28" x14ac:dyDescent="0.2">
      <c r="A31" s="253" t="s">
        <v>2833</v>
      </c>
      <c r="B31" s="90">
        <v>790493.86</v>
      </c>
      <c r="C31" s="90">
        <v>0</v>
      </c>
      <c r="D31" s="90">
        <v>56739.98</v>
      </c>
      <c r="E31" s="253">
        <v>438900.47</v>
      </c>
      <c r="F31" s="253">
        <v>115957.86</v>
      </c>
      <c r="G31" s="233">
        <v>0</v>
      </c>
      <c r="H31" s="233">
        <v>28888.3</v>
      </c>
      <c r="I31" s="233">
        <v>0.19</v>
      </c>
      <c r="J31" s="233">
        <v>376.2</v>
      </c>
      <c r="K31" s="253">
        <v>9040.66</v>
      </c>
      <c r="M31" s="253">
        <v>1512.99</v>
      </c>
      <c r="N31" s="253">
        <v>1339755.76</v>
      </c>
      <c r="O31" s="74">
        <v>1326972.04</v>
      </c>
      <c r="P31" s="74">
        <v>104548.45</v>
      </c>
      <c r="Q31" s="74">
        <v>935.29</v>
      </c>
      <c r="S31" s="74">
        <v>1218927.5</v>
      </c>
      <c r="T31" s="74">
        <v>42291.35</v>
      </c>
      <c r="U31" s="91">
        <v>1745157.5</v>
      </c>
      <c r="X31" s="91">
        <v>374268.14</v>
      </c>
      <c r="Y31" s="91">
        <v>78103.839999999997</v>
      </c>
    </row>
    <row r="32" spans="1:28" x14ac:dyDescent="0.2">
      <c r="A32" s="253" t="s">
        <v>2834</v>
      </c>
      <c r="B32" s="90">
        <v>632819.59</v>
      </c>
      <c r="C32" s="90">
        <v>9762.5</v>
      </c>
      <c r="D32" s="90">
        <v>58131.66</v>
      </c>
      <c r="E32" s="253">
        <v>1052626.1599999999</v>
      </c>
      <c r="F32" s="253">
        <v>143098.60999999999</v>
      </c>
      <c r="H32" s="233">
        <v>23089.98</v>
      </c>
      <c r="I32" s="233">
        <v>151638</v>
      </c>
      <c r="J32" s="233">
        <v>137.5</v>
      </c>
      <c r="M32" s="253">
        <v>23958.639999999999</v>
      </c>
      <c r="N32" s="253">
        <v>2103448.6</v>
      </c>
      <c r="O32" s="74">
        <v>843623.63</v>
      </c>
      <c r="S32" s="74">
        <v>822239.5</v>
      </c>
      <c r="T32" s="74">
        <v>35000</v>
      </c>
      <c r="U32" s="91">
        <v>1123472.5</v>
      </c>
      <c r="X32" s="91">
        <v>219078.21</v>
      </c>
      <c r="Y32" s="91">
        <v>123860.75</v>
      </c>
    </row>
    <row r="33" spans="1:28" x14ac:dyDescent="0.2">
      <c r="A33" s="253" t="s">
        <v>2835</v>
      </c>
      <c r="B33" s="90">
        <v>785493.14</v>
      </c>
      <c r="C33" s="90">
        <v>1087.25</v>
      </c>
      <c r="D33" s="90">
        <v>165536.01999999999</v>
      </c>
      <c r="E33" s="253">
        <v>371786.43</v>
      </c>
      <c r="F33" s="253">
        <v>218152.8</v>
      </c>
      <c r="G33" s="233">
        <v>0</v>
      </c>
      <c r="H33" s="233">
        <v>24692.26</v>
      </c>
      <c r="J33" s="233">
        <v>749.55</v>
      </c>
      <c r="K33" s="253">
        <v>18629.810000000001</v>
      </c>
      <c r="M33" s="253">
        <v>1500</v>
      </c>
      <c r="N33" s="253">
        <v>1634028.2</v>
      </c>
      <c r="O33" s="74">
        <v>802715.22</v>
      </c>
      <c r="P33" s="74">
        <v>152500</v>
      </c>
      <c r="Q33" s="74">
        <v>1171.33</v>
      </c>
      <c r="S33" s="74">
        <v>457417.5</v>
      </c>
      <c r="T33" s="74">
        <v>12000</v>
      </c>
      <c r="U33" s="91">
        <v>725127.5</v>
      </c>
      <c r="V33" s="91">
        <v>3980</v>
      </c>
      <c r="W33" s="91">
        <v>350</v>
      </c>
      <c r="X33" s="91">
        <v>231708.48</v>
      </c>
      <c r="Y33" s="91">
        <v>174685.23</v>
      </c>
    </row>
    <row r="34" spans="1:28" x14ac:dyDescent="0.2">
      <c r="A34" s="253" t="s">
        <v>2836</v>
      </c>
      <c r="B34" s="90">
        <v>412743.04</v>
      </c>
      <c r="C34" s="90">
        <v>6180.5</v>
      </c>
      <c r="D34" s="90">
        <v>16285.46</v>
      </c>
      <c r="E34" s="253">
        <v>577346.49</v>
      </c>
      <c r="F34" s="253">
        <v>195289.42</v>
      </c>
      <c r="G34" s="233">
        <v>0</v>
      </c>
      <c r="H34" s="233">
        <v>1700.05</v>
      </c>
      <c r="J34" s="233">
        <v>263.3</v>
      </c>
      <c r="N34" s="253">
        <v>391756.52</v>
      </c>
      <c r="O34" s="74">
        <v>863007.2</v>
      </c>
      <c r="Q34" s="74">
        <v>956.4</v>
      </c>
      <c r="S34" s="74">
        <v>1418670.8</v>
      </c>
      <c r="T34" s="74">
        <v>46000</v>
      </c>
      <c r="U34" s="91">
        <v>1705140.8</v>
      </c>
      <c r="X34" s="91">
        <v>277628.01</v>
      </c>
      <c r="Y34" s="91">
        <v>87428.11</v>
      </c>
      <c r="AB34" s="91">
        <v>500</v>
      </c>
    </row>
    <row r="35" spans="1:28" x14ac:dyDescent="0.2">
      <c r="A35" s="253" t="s">
        <v>2837</v>
      </c>
      <c r="B35" s="90">
        <v>636836.72</v>
      </c>
      <c r="C35" s="90">
        <v>0</v>
      </c>
      <c r="D35" s="90">
        <v>47565</v>
      </c>
      <c r="E35" s="253">
        <v>445090.67</v>
      </c>
      <c r="F35" s="253">
        <v>183786.17</v>
      </c>
      <c r="H35" s="233">
        <v>19937.96</v>
      </c>
      <c r="I35" s="233">
        <v>256380</v>
      </c>
      <c r="J35" s="233">
        <v>626.5</v>
      </c>
      <c r="M35" s="253">
        <v>-1296.5</v>
      </c>
      <c r="N35" s="253">
        <v>459399.49</v>
      </c>
      <c r="O35" s="74">
        <v>618868.09</v>
      </c>
      <c r="Q35" s="74">
        <v>1021.29</v>
      </c>
      <c r="S35" s="74">
        <v>376703.5</v>
      </c>
      <c r="T35" s="74">
        <v>4060.29</v>
      </c>
      <c r="U35" s="91">
        <v>487859.5</v>
      </c>
      <c r="X35" s="91">
        <v>238881.66</v>
      </c>
      <c r="Y35" s="91">
        <v>87534.04</v>
      </c>
    </row>
    <row r="36" spans="1:28" x14ac:dyDescent="0.2">
      <c r="A36" s="253" t="s">
        <v>2838</v>
      </c>
      <c r="B36" s="90">
        <v>467759.3</v>
      </c>
      <c r="C36" s="90">
        <v>4434.7</v>
      </c>
      <c r="D36" s="90">
        <v>49893.5</v>
      </c>
      <c r="E36" s="253">
        <v>665332.12</v>
      </c>
      <c r="F36" s="253">
        <v>122959.43</v>
      </c>
      <c r="G36" s="233">
        <v>0</v>
      </c>
      <c r="H36" s="233">
        <v>14150</v>
      </c>
      <c r="J36" s="233">
        <v>136.6</v>
      </c>
      <c r="K36" s="253">
        <v>13761.1</v>
      </c>
      <c r="N36" s="253">
        <v>556569.79</v>
      </c>
      <c r="O36" s="74">
        <v>669002.29</v>
      </c>
      <c r="P36" s="74">
        <v>82450</v>
      </c>
      <c r="Q36" s="74">
        <v>561.77</v>
      </c>
      <c r="S36" s="74">
        <v>654943.80000000005</v>
      </c>
      <c r="U36" s="91">
        <v>797313.8</v>
      </c>
      <c r="X36" s="91">
        <v>206599.38</v>
      </c>
      <c r="Y36" s="91">
        <v>108439.97</v>
      </c>
    </row>
    <row r="37" spans="1:28" x14ac:dyDescent="0.2">
      <c r="A37" s="253" t="s">
        <v>2839</v>
      </c>
      <c r="B37" s="90">
        <v>532577.57999999996</v>
      </c>
      <c r="C37" s="90">
        <v>11476.5</v>
      </c>
      <c r="D37" s="90">
        <v>133203.48000000001</v>
      </c>
      <c r="E37" s="253">
        <v>304214.95</v>
      </c>
      <c r="F37" s="253">
        <v>162927.32999999999</v>
      </c>
      <c r="H37" s="233">
        <v>16000</v>
      </c>
      <c r="J37" s="233">
        <v>146.5</v>
      </c>
      <c r="M37" s="253">
        <v>3607.7</v>
      </c>
      <c r="N37" s="253">
        <v>1714982.69</v>
      </c>
      <c r="O37" s="74">
        <v>957477.86</v>
      </c>
      <c r="P37" s="74">
        <v>68760</v>
      </c>
      <c r="Q37" s="74">
        <v>646.21</v>
      </c>
      <c r="S37" s="74">
        <v>797837.5</v>
      </c>
      <c r="T37" s="74">
        <v>16629.71</v>
      </c>
      <c r="U37" s="91">
        <v>1062747.5</v>
      </c>
      <c r="W37" s="91">
        <v>2610</v>
      </c>
      <c r="X37" s="91">
        <v>346804.11</v>
      </c>
      <c r="Y37" s="91">
        <v>103108.19</v>
      </c>
    </row>
    <row r="38" spans="1:28" x14ac:dyDescent="0.2">
      <c r="A38" s="253" t="s">
        <v>2840</v>
      </c>
      <c r="B38" s="90">
        <v>383423.25</v>
      </c>
      <c r="C38" s="90">
        <v>92.75</v>
      </c>
      <c r="D38" s="90">
        <v>86061.18</v>
      </c>
      <c r="E38" s="253">
        <v>990079.12</v>
      </c>
      <c r="F38" s="253">
        <v>128878.76</v>
      </c>
      <c r="G38" s="233">
        <v>0</v>
      </c>
      <c r="H38" s="233">
        <v>15650</v>
      </c>
      <c r="I38" s="233">
        <v>60000</v>
      </c>
      <c r="J38" s="233">
        <v>194.7</v>
      </c>
      <c r="K38" s="253">
        <v>5400</v>
      </c>
      <c r="M38" s="253">
        <v>-4204.8900000000003</v>
      </c>
      <c r="N38" s="253">
        <v>2179663.7000000002</v>
      </c>
      <c r="O38" s="74">
        <v>889589.63</v>
      </c>
      <c r="P38" s="74">
        <v>20000</v>
      </c>
      <c r="Q38" s="74">
        <v>455.33</v>
      </c>
      <c r="S38" s="74">
        <v>758229.5</v>
      </c>
      <c r="U38" s="91">
        <v>1102679.5</v>
      </c>
      <c r="W38" s="91">
        <v>8130.9</v>
      </c>
      <c r="X38" s="91">
        <v>299097.34999999998</v>
      </c>
      <c r="Y38" s="91">
        <v>189699.11</v>
      </c>
    </row>
    <row r="39" spans="1:28" x14ac:dyDescent="0.2">
      <c r="A39" s="253" t="s">
        <v>2841</v>
      </c>
      <c r="B39" s="90">
        <v>1020567.97</v>
      </c>
      <c r="C39" s="90">
        <v>3090</v>
      </c>
      <c r="D39" s="90">
        <v>16601.45</v>
      </c>
      <c r="E39" s="253">
        <v>411668.61</v>
      </c>
      <c r="F39" s="253">
        <v>167574.87</v>
      </c>
      <c r="H39" s="233">
        <v>17187.79</v>
      </c>
      <c r="J39" s="233">
        <v>135</v>
      </c>
      <c r="N39" s="253">
        <v>1994257.35</v>
      </c>
      <c r="O39" s="74">
        <v>1057462.31</v>
      </c>
      <c r="Q39" s="74">
        <v>1582.72</v>
      </c>
      <c r="S39" s="74">
        <v>517060</v>
      </c>
      <c r="T39" s="74">
        <v>12000</v>
      </c>
      <c r="U39" s="91">
        <v>883490</v>
      </c>
      <c r="X39" s="91">
        <v>240580.4</v>
      </c>
      <c r="Y39" s="91">
        <v>160720.29999999999</v>
      </c>
    </row>
    <row r="40" spans="1:28" x14ac:dyDescent="0.2">
      <c r="A40" s="253" t="s">
        <v>2842</v>
      </c>
      <c r="B40" s="90">
        <v>648683.26</v>
      </c>
      <c r="C40" s="90">
        <v>360</v>
      </c>
      <c r="D40" s="90">
        <v>66259.87</v>
      </c>
      <c r="E40" s="253">
        <v>736677.6</v>
      </c>
      <c r="F40" s="253">
        <v>276884.59999999998</v>
      </c>
      <c r="G40" s="233">
        <v>0</v>
      </c>
      <c r="H40" s="233">
        <v>25764.53</v>
      </c>
      <c r="I40" s="233">
        <v>249260</v>
      </c>
      <c r="J40" s="233">
        <v>147</v>
      </c>
      <c r="K40" s="253">
        <v>10000</v>
      </c>
      <c r="N40" s="253">
        <v>1560653.49</v>
      </c>
      <c r="O40" s="74">
        <v>886529.83</v>
      </c>
      <c r="Q40" s="74">
        <v>1067.82</v>
      </c>
      <c r="S40" s="74">
        <v>971671</v>
      </c>
      <c r="T40" s="74">
        <v>12064.91</v>
      </c>
      <c r="U40" s="91">
        <v>1292460</v>
      </c>
      <c r="X40" s="91">
        <v>316185.53999999998</v>
      </c>
      <c r="Y40" s="91">
        <v>191874.24</v>
      </c>
    </row>
    <row r="41" spans="1:28" x14ac:dyDescent="0.2">
      <c r="A41" s="253" t="s">
        <v>2921</v>
      </c>
      <c r="B41" s="90">
        <v>604145.99</v>
      </c>
      <c r="C41" s="90">
        <v>120</v>
      </c>
      <c r="D41" s="90">
        <v>7635.88</v>
      </c>
      <c r="E41" s="253">
        <v>641805.62</v>
      </c>
      <c r="F41" s="253">
        <v>168546.53</v>
      </c>
      <c r="H41" s="233">
        <v>27240.98</v>
      </c>
      <c r="I41" s="233">
        <v>35000</v>
      </c>
      <c r="J41" s="233">
        <v>290</v>
      </c>
      <c r="M41" s="253">
        <v>-23800</v>
      </c>
      <c r="N41" s="253">
        <v>1367149.29</v>
      </c>
      <c r="O41" s="74">
        <v>823237.48</v>
      </c>
      <c r="Q41" s="74">
        <v>908.39</v>
      </c>
      <c r="S41" s="74">
        <v>658752</v>
      </c>
      <c r="T41" s="74">
        <v>22100</v>
      </c>
      <c r="U41" s="91">
        <v>934892</v>
      </c>
      <c r="X41" s="91">
        <v>259394.87</v>
      </c>
      <c r="Y41" s="91">
        <v>121193.97</v>
      </c>
    </row>
    <row r="42" spans="1:28" x14ac:dyDescent="0.2">
      <c r="A42" s="253" t="s">
        <v>2843</v>
      </c>
      <c r="B42" s="90">
        <v>283522.18</v>
      </c>
      <c r="C42" s="90">
        <v>0</v>
      </c>
      <c r="D42" s="90">
        <v>66946.45</v>
      </c>
      <c r="E42" s="253">
        <v>792283.83</v>
      </c>
      <c r="F42" s="253">
        <v>148853.25</v>
      </c>
      <c r="G42" s="233">
        <v>0</v>
      </c>
      <c r="H42" s="233">
        <v>36950</v>
      </c>
      <c r="J42" s="233">
        <v>8653.7999999999993</v>
      </c>
      <c r="K42" s="253">
        <v>96091.32</v>
      </c>
      <c r="M42" s="253">
        <v>-139439.44</v>
      </c>
      <c r="N42" s="253">
        <v>1747176.74</v>
      </c>
      <c r="O42" s="74">
        <v>1109157.3</v>
      </c>
      <c r="P42" s="74">
        <v>3908.68</v>
      </c>
      <c r="Q42" s="74">
        <v>508.54</v>
      </c>
      <c r="S42" s="74">
        <v>548973.30000000005</v>
      </c>
      <c r="T42" s="74">
        <v>56898</v>
      </c>
      <c r="U42" s="91">
        <v>1287321.3</v>
      </c>
      <c r="W42" s="91">
        <v>290</v>
      </c>
      <c r="X42" s="91">
        <v>292002.76</v>
      </c>
      <c r="Y42" s="91">
        <v>102565.94</v>
      </c>
    </row>
    <row r="43" spans="1:28" x14ac:dyDescent="0.2">
      <c r="A43" s="253" t="s">
        <v>2844</v>
      </c>
      <c r="B43" s="90">
        <v>802842.3</v>
      </c>
      <c r="C43" s="90">
        <v>0</v>
      </c>
      <c r="D43" s="90">
        <v>175572.04</v>
      </c>
      <c r="E43" s="253">
        <v>393128.63</v>
      </c>
      <c r="F43" s="253">
        <v>133718.20000000001</v>
      </c>
      <c r="H43" s="233">
        <v>74997.37</v>
      </c>
      <c r="J43" s="233">
        <v>90</v>
      </c>
      <c r="M43" s="253">
        <v>-4288.03</v>
      </c>
      <c r="N43" s="253">
        <v>2580473.12</v>
      </c>
      <c r="O43" s="74">
        <v>1545546.54</v>
      </c>
      <c r="P43" s="74">
        <v>80000</v>
      </c>
      <c r="Q43" s="74">
        <v>1163.28</v>
      </c>
      <c r="S43" s="74">
        <v>767096.1</v>
      </c>
      <c r="T43" s="74">
        <v>168830</v>
      </c>
      <c r="U43" s="91">
        <v>1424898.1</v>
      </c>
      <c r="X43" s="91">
        <v>848250.24</v>
      </c>
      <c r="Y43" s="91">
        <v>94234.51</v>
      </c>
    </row>
    <row r="44" spans="1:28" x14ac:dyDescent="0.2">
      <c r="A44" s="253" t="s">
        <v>2845</v>
      </c>
      <c r="B44" s="90">
        <v>855570.29</v>
      </c>
      <c r="C44" s="90">
        <v>0</v>
      </c>
      <c r="D44" s="90">
        <v>78043.23</v>
      </c>
      <c r="E44" s="253">
        <v>221803.55</v>
      </c>
      <c r="F44" s="253">
        <v>160967.82999999999</v>
      </c>
      <c r="G44" s="233">
        <v>0</v>
      </c>
      <c r="H44" s="233">
        <v>29489.39</v>
      </c>
      <c r="M44" s="253">
        <v>6266.42</v>
      </c>
      <c r="N44" s="253">
        <v>1682922.85</v>
      </c>
      <c r="O44" s="74">
        <v>949433.99</v>
      </c>
      <c r="Q44" s="74">
        <v>1382.34</v>
      </c>
      <c r="S44" s="74">
        <v>613840.30000000005</v>
      </c>
      <c r="T44" s="74">
        <v>69466</v>
      </c>
      <c r="U44" s="91">
        <v>975888.3</v>
      </c>
      <c r="X44" s="91">
        <v>358643.8</v>
      </c>
      <c r="Y44" s="91">
        <v>85418.87</v>
      </c>
    </row>
    <row r="45" spans="1:28" x14ac:dyDescent="0.2">
      <c r="A45" s="253" t="s">
        <v>2846</v>
      </c>
      <c r="B45" s="90">
        <v>764378.19</v>
      </c>
      <c r="C45" s="90">
        <v>0</v>
      </c>
      <c r="D45" s="90">
        <v>93138.8</v>
      </c>
      <c r="E45" s="253">
        <v>407056.46</v>
      </c>
      <c r="F45" s="253">
        <v>46556.61</v>
      </c>
      <c r="G45" s="233">
        <v>0</v>
      </c>
      <c r="H45" s="233">
        <v>16506.830000000002</v>
      </c>
      <c r="J45" s="233">
        <v>0</v>
      </c>
      <c r="N45" s="253">
        <v>1664645.88</v>
      </c>
      <c r="O45" s="74">
        <v>929090.07</v>
      </c>
      <c r="P45" s="74">
        <v>145000</v>
      </c>
      <c r="Q45" s="74">
        <v>579.41999999999996</v>
      </c>
      <c r="S45" s="74">
        <v>441094.5</v>
      </c>
      <c r="T45" s="74">
        <v>18910</v>
      </c>
      <c r="U45" s="91">
        <v>700824.5</v>
      </c>
      <c r="X45" s="91">
        <v>191553</v>
      </c>
      <c r="Y45" s="91">
        <v>100530.2</v>
      </c>
    </row>
    <row r="46" spans="1:28" x14ac:dyDescent="0.2">
      <c r="A46" s="253" t="s">
        <v>2847</v>
      </c>
      <c r="B46" s="90">
        <v>475733.99</v>
      </c>
      <c r="C46" s="90">
        <v>0</v>
      </c>
      <c r="D46" s="90">
        <v>88185</v>
      </c>
      <c r="E46" s="253">
        <v>3020157.67</v>
      </c>
      <c r="F46" s="253">
        <v>100369.79</v>
      </c>
      <c r="G46" s="233">
        <v>0</v>
      </c>
      <c r="H46" s="233">
        <v>57049.120000000003</v>
      </c>
      <c r="I46" s="233">
        <v>218000</v>
      </c>
      <c r="N46" s="253">
        <v>349948.56</v>
      </c>
      <c r="O46" s="74">
        <v>1022299.19</v>
      </c>
      <c r="P46" s="74">
        <v>83000</v>
      </c>
      <c r="Q46" s="74">
        <v>1588.57</v>
      </c>
      <c r="S46" s="74">
        <v>778404</v>
      </c>
      <c r="T46" s="74">
        <v>64388.1</v>
      </c>
      <c r="U46" s="91">
        <v>1264821</v>
      </c>
      <c r="X46" s="91">
        <v>605421.12</v>
      </c>
      <c r="Y46" s="91">
        <v>136332.09</v>
      </c>
    </row>
    <row r="47" spans="1:28" x14ac:dyDescent="0.2">
      <c r="A47" s="253" t="s">
        <v>2848</v>
      </c>
      <c r="B47" s="90">
        <v>858166.1</v>
      </c>
      <c r="C47" s="90">
        <v>0</v>
      </c>
      <c r="D47" s="90">
        <v>44782.34</v>
      </c>
      <c r="E47" s="253">
        <v>539643.59</v>
      </c>
      <c r="F47" s="253">
        <v>55037.97</v>
      </c>
      <c r="G47" s="233">
        <v>0</v>
      </c>
      <c r="H47" s="233">
        <v>39650</v>
      </c>
      <c r="M47" s="253">
        <v>145285.54</v>
      </c>
      <c r="N47" s="253">
        <v>1610762.41</v>
      </c>
      <c r="O47" s="74">
        <v>979738.58</v>
      </c>
      <c r="Q47" s="74">
        <v>1248.9100000000001</v>
      </c>
      <c r="S47" s="74">
        <v>683651.5</v>
      </c>
      <c r="T47" s="74">
        <v>30600</v>
      </c>
      <c r="U47" s="91">
        <v>1213484.5</v>
      </c>
      <c r="X47" s="91">
        <v>279507.59999999998</v>
      </c>
      <c r="Y47" s="91">
        <v>100212.89</v>
      </c>
    </row>
    <row r="48" spans="1:28" x14ac:dyDescent="0.2">
      <c r="A48" s="253" t="s">
        <v>2849</v>
      </c>
      <c r="B48" s="90">
        <v>644576.59</v>
      </c>
      <c r="C48" s="90">
        <v>0</v>
      </c>
      <c r="D48" s="90">
        <v>74196.97</v>
      </c>
      <c r="E48" s="253">
        <v>554575.35</v>
      </c>
      <c r="F48" s="253">
        <v>45389.01</v>
      </c>
      <c r="G48" s="233">
        <v>0</v>
      </c>
      <c r="H48" s="233">
        <v>28971</v>
      </c>
      <c r="J48" s="233">
        <v>0</v>
      </c>
      <c r="N48" s="253">
        <v>2707380.46</v>
      </c>
      <c r="O48" s="74">
        <v>960707.21</v>
      </c>
      <c r="P48" s="74">
        <v>28800</v>
      </c>
      <c r="Q48" s="74">
        <v>995.53</v>
      </c>
      <c r="S48" s="74">
        <v>815139.5</v>
      </c>
      <c r="T48" s="74">
        <v>148343</v>
      </c>
      <c r="U48" s="91">
        <v>1359859.5</v>
      </c>
      <c r="X48" s="91">
        <v>360327.38</v>
      </c>
      <c r="Y48" s="91">
        <v>122185.03</v>
      </c>
    </row>
    <row r="49" spans="1:27" x14ac:dyDescent="0.2">
      <c r="A49" s="253" t="s">
        <v>2922</v>
      </c>
      <c r="B49" s="90">
        <v>569985.56999999995</v>
      </c>
      <c r="C49" s="90">
        <v>0</v>
      </c>
      <c r="D49" s="90">
        <v>37874.21</v>
      </c>
      <c r="E49" s="253">
        <v>533172.46</v>
      </c>
      <c r="F49" s="253">
        <v>129111.75</v>
      </c>
      <c r="H49" s="233">
        <v>32864.17</v>
      </c>
      <c r="N49" s="253">
        <v>2321309.19</v>
      </c>
      <c r="O49" s="74">
        <v>463712.64</v>
      </c>
      <c r="P49" s="74">
        <v>75000</v>
      </c>
      <c r="Q49" s="74">
        <v>858.46</v>
      </c>
      <c r="S49" s="74">
        <v>542783.19999999995</v>
      </c>
      <c r="T49" s="74">
        <v>60398</v>
      </c>
      <c r="U49" s="91">
        <v>713893.2</v>
      </c>
      <c r="X49" s="91">
        <v>192869.4</v>
      </c>
      <c r="Y49" s="91">
        <v>111078.94</v>
      </c>
    </row>
    <row r="50" spans="1:27" x14ac:dyDescent="0.2">
      <c r="A50" s="253" t="s">
        <v>2932</v>
      </c>
      <c r="B50" s="90">
        <v>695093.15</v>
      </c>
      <c r="C50" s="90">
        <v>0</v>
      </c>
      <c r="D50" s="90">
        <v>69685.539999999994</v>
      </c>
      <c r="E50" s="253">
        <v>1351186.27</v>
      </c>
      <c r="F50" s="253">
        <v>181137.58</v>
      </c>
      <c r="G50" s="233">
        <v>0</v>
      </c>
      <c r="H50" s="233">
        <v>37650</v>
      </c>
      <c r="M50" s="253">
        <v>8180.46</v>
      </c>
      <c r="N50" s="253">
        <v>991778.49</v>
      </c>
      <c r="O50" s="74">
        <v>491467.66</v>
      </c>
      <c r="Q50" s="74">
        <v>1251.21</v>
      </c>
      <c r="S50" s="74">
        <v>394671.29</v>
      </c>
      <c r="T50" s="74">
        <v>52898</v>
      </c>
      <c r="U50" s="91">
        <v>548210.29</v>
      </c>
      <c r="W50" s="91">
        <v>700</v>
      </c>
      <c r="X50" s="91">
        <v>227525.49</v>
      </c>
      <c r="Y50" s="91">
        <v>107256.09</v>
      </c>
    </row>
    <row r="51" spans="1:27" x14ac:dyDescent="0.2">
      <c r="A51" s="253" t="s">
        <v>2933</v>
      </c>
      <c r="B51" s="90">
        <v>457020.66</v>
      </c>
      <c r="C51" s="90">
        <v>0</v>
      </c>
      <c r="D51" s="90">
        <v>80171.3</v>
      </c>
      <c r="E51" s="253">
        <v>2737180.02</v>
      </c>
      <c r="F51" s="253">
        <v>54402.49</v>
      </c>
      <c r="G51" s="233">
        <v>0</v>
      </c>
      <c r="H51" s="233">
        <v>46850</v>
      </c>
      <c r="N51" s="253">
        <v>667821.93000000005</v>
      </c>
      <c r="O51" s="74">
        <v>449374.61</v>
      </c>
      <c r="Q51" s="74">
        <v>447.83</v>
      </c>
      <c r="S51" s="74">
        <v>660303.80000000005</v>
      </c>
      <c r="T51" s="74">
        <v>138898</v>
      </c>
      <c r="U51" s="91">
        <v>823455.8</v>
      </c>
      <c r="X51" s="91">
        <v>187435.67</v>
      </c>
      <c r="Y51" s="91">
        <v>120919.29</v>
      </c>
    </row>
    <row r="52" spans="1:27" x14ac:dyDescent="0.2">
      <c r="A52" s="253" t="s">
        <v>2850</v>
      </c>
      <c r="B52" s="90">
        <v>544277.5</v>
      </c>
      <c r="C52" s="90">
        <v>39177</v>
      </c>
      <c r="D52" s="90">
        <v>8054.42</v>
      </c>
      <c r="E52" s="253">
        <v>836382.87</v>
      </c>
      <c r="F52" s="253">
        <v>153532.98000000001</v>
      </c>
      <c r="G52" s="233">
        <v>11000</v>
      </c>
      <c r="H52" s="233">
        <v>8208.6</v>
      </c>
      <c r="J52" s="233">
        <v>2652.71</v>
      </c>
      <c r="N52" s="253">
        <v>2139773.89</v>
      </c>
      <c r="O52" s="74">
        <v>514560.89</v>
      </c>
      <c r="Q52" s="74">
        <v>774.09</v>
      </c>
      <c r="S52" s="74">
        <v>409101</v>
      </c>
      <c r="U52" s="91">
        <v>409101</v>
      </c>
      <c r="X52" s="91">
        <v>234103.36</v>
      </c>
      <c r="Y52" s="91">
        <v>126665.93</v>
      </c>
      <c r="AA52" s="91">
        <v>3662</v>
      </c>
    </row>
    <row r="53" spans="1:27" x14ac:dyDescent="0.2">
      <c r="A53" s="253" t="s">
        <v>2851</v>
      </c>
      <c r="B53" s="90">
        <v>502899.46</v>
      </c>
      <c r="C53" s="90">
        <v>75108</v>
      </c>
      <c r="D53" s="90">
        <v>22233</v>
      </c>
      <c r="E53" s="253">
        <v>393497.59999999998</v>
      </c>
      <c r="F53" s="253">
        <v>119098.52</v>
      </c>
      <c r="G53" s="233">
        <v>36941</v>
      </c>
      <c r="H53" s="233">
        <v>6816.55</v>
      </c>
      <c r="J53" s="233">
        <v>972</v>
      </c>
      <c r="N53" s="253">
        <v>293207.49</v>
      </c>
      <c r="O53" s="74">
        <v>379087.95</v>
      </c>
      <c r="Q53" s="74">
        <v>746.21</v>
      </c>
      <c r="S53" s="74">
        <v>288310.5</v>
      </c>
      <c r="U53" s="91">
        <v>288310.5</v>
      </c>
      <c r="X53" s="91">
        <v>155372.38</v>
      </c>
      <c r="Y53" s="91">
        <v>58417.64</v>
      </c>
      <c r="AA53" s="91">
        <v>3509</v>
      </c>
    </row>
    <row r="54" spans="1:27" x14ac:dyDescent="0.2">
      <c r="A54" s="253" t="s">
        <v>2852</v>
      </c>
      <c r="B54" s="90">
        <v>421837.74</v>
      </c>
      <c r="C54" s="90">
        <v>56130.5</v>
      </c>
      <c r="D54" s="90">
        <v>30612</v>
      </c>
      <c r="E54" s="253">
        <v>859992.39</v>
      </c>
      <c r="F54" s="253">
        <v>113896.83</v>
      </c>
      <c r="G54" s="233">
        <v>2962</v>
      </c>
      <c r="H54" s="233">
        <v>18571.46</v>
      </c>
      <c r="J54" s="233">
        <v>8980</v>
      </c>
      <c r="M54" s="253">
        <v>-85.13</v>
      </c>
      <c r="N54" s="253">
        <v>1946315.03</v>
      </c>
      <c r="O54" s="74">
        <v>682102.7</v>
      </c>
      <c r="P54" s="74">
        <v>91972</v>
      </c>
      <c r="Q54" s="74">
        <v>515.13</v>
      </c>
      <c r="S54" s="74">
        <v>370664</v>
      </c>
      <c r="U54" s="91">
        <v>519564</v>
      </c>
      <c r="X54" s="91">
        <v>258999.74</v>
      </c>
      <c r="Y54" s="91">
        <v>191242.95</v>
      </c>
      <c r="AA54" s="91">
        <v>1700</v>
      </c>
    </row>
    <row r="55" spans="1:27" x14ac:dyDescent="0.2">
      <c r="A55" s="253" t="s">
        <v>2853</v>
      </c>
      <c r="B55" s="90">
        <v>757691.45</v>
      </c>
      <c r="C55" s="90">
        <v>86017.5</v>
      </c>
      <c r="D55" s="90">
        <v>82606.649999999994</v>
      </c>
      <c r="E55" s="253">
        <v>859496.61</v>
      </c>
      <c r="F55" s="253">
        <v>342673.08</v>
      </c>
      <c r="G55" s="233">
        <v>14400</v>
      </c>
      <c r="H55" s="233">
        <v>32419.759999999998</v>
      </c>
      <c r="J55" s="233">
        <v>6277</v>
      </c>
      <c r="N55" s="253">
        <v>2217512.62</v>
      </c>
      <c r="O55" s="74">
        <v>1063837.24</v>
      </c>
      <c r="Q55" s="74">
        <v>1184.26</v>
      </c>
      <c r="S55" s="74">
        <v>764115</v>
      </c>
      <c r="U55" s="91">
        <v>919205</v>
      </c>
      <c r="X55" s="91">
        <v>414282.1</v>
      </c>
      <c r="Y55" s="91">
        <v>229539.02</v>
      </c>
    </row>
    <row r="56" spans="1:27" x14ac:dyDescent="0.2">
      <c r="A56" s="253" t="s">
        <v>2854</v>
      </c>
      <c r="B56" s="90">
        <v>632422.9</v>
      </c>
      <c r="C56" s="90">
        <v>104400.5</v>
      </c>
      <c r="D56" s="90">
        <v>48054.6</v>
      </c>
      <c r="E56" s="253">
        <v>773384.29</v>
      </c>
      <c r="F56" s="253">
        <v>140241.96</v>
      </c>
      <c r="G56" s="233">
        <v>5700</v>
      </c>
      <c r="H56" s="233">
        <v>23896.44</v>
      </c>
      <c r="J56" s="233">
        <v>6811</v>
      </c>
      <c r="M56" s="253">
        <v>-59.5</v>
      </c>
      <c r="N56" s="253">
        <v>1921030.3</v>
      </c>
      <c r="O56" s="74">
        <v>1036607.79</v>
      </c>
      <c r="P56" s="74">
        <v>84728</v>
      </c>
      <c r="Q56" s="74">
        <v>1012.99</v>
      </c>
      <c r="S56" s="74">
        <v>627935</v>
      </c>
      <c r="U56" s="91">
        <v>885065</v>
      </c>
      <c r="X56" s="91">
        <v>431993.78</v>
      </c>
      <c r="Y56" s="91">
        <v>216468.76</v>
      </c>
      <c r="AA56" s="91">
        <v>321</v>
      </c>
    </row>
    <row r="57" spans="1:27" x14ac:dyDescent="0.2">
      <c r="A57" s="253" t="s">
        <v>2855</v>
      </c>
      <c r="B57" s="90">
        <v>547726.65</v>
      </c>
      <c r="C57" s="90">
        <v>28487</v>
      </c>
      <c r="D57" s="90">
        <v>23407</v>
      </c>
      <c r="E57" s="253">
        <v>704221.67</v>
      </c>
      <c r="F57" s="253">
        <v>149484.64000000001</v>
      </c>
      <c r="G57" s="233">
        <v>10870</v>
      </c>
      <c r="H57" s="233">
        <v>21489.55</v>
      </c>
      <c r="J57" s="233">
        <v>1218</v>
      </c>
      <c r="M57" s="253">
        <v>-2679.19</v>
      </c>
      <c r="N57" s="253">
        <v>1915444.77</v>
      </c>
      <c r="O57" s="74">
        <v>984964.92</v>
      </c>
      <c r="P57" s="74">
        <v>27695</v>
      </c>
      <c r="Q57" s="74">
        <v>723.18</v>
      </c>
      <c r="S57" s="74">
        <v>676873.5</v>
      </c>
      <c r="U57" s="91">
        <v>881413.5</v>
      </c>
      <c r="X57" s="91">
        <v>383373.65</v>
      </c>
      <c r="Y57" s="91">
        <v>220212.54</v>
      </c>
      <c r="AA57" s="91">
        <v>10080</v>
      </c>
    </row>
    <row r="58" spans="1:27" x14ac:dyDescent="0.2">
      <c r="A58" s="253" t="s">
        <v>2856</v>
      </c>
      <c r="B58" s="90">
        <v>451518.62</v>
      </c>
      <c r="C58" s="90">
        <v>35974.5</v>
      </c>
      <c r="D58" s="90">
        <v>19114.560000000001</v>
      </c>
      <c r="E58" s="253">
        <v>678819.15</v>
      </c>
      <c r="F58" s="253">
        <v>153358.09</v>
      </c>
      <c r="G58" s="233">
        <v>10740</v>
      </c>
      <c r="H58" s="233">
        <v>15352.06</v>
      </c>
      <c r="J58" s="233">
        <v>1879</v>
      </c>
      <c r="M58" s="253">
        <v>-24.34</v>
      </c>
      <c r="N58" s="253">
        <v>1650781.62</v>
      </c>
      <c r="O58" s="74">
        <v>788730.79</v>
      </c>
      <c r="P58" s="74">
        <v>19830</v>
      </c>
      <c r="Q58" s="74">
        <v>486.02</v>
      </c>
      <c r="S58" s="74">
        <v>326560.5</v>
      </c>
      <c r="U58" s="91">
        <v>506879.5</v>
      </c>
      <c r="X58" s="91">
        <v>243933.38</v>
      </c>
      <c r="Y58" s="91">
        <v>187428.9</v>
      </c>
      <c r="AA58" s="91">
        <v>2935</v>
      </c>
    </row>
    <row r="59" spans="1:27" x14ac:dyDescent="0.2">
      <c r="A59" s="253" t="s">
        <v>2857</v>
      </c>
      <c r="B59" s="90">
        <v>356434.31</v>
      </c>
      <c r="C59" s="90">
        <v>45260</v>
      </c>
      <c r="D59" s="90">
        <v>34043.620000000003</v>
      </c>
      <c r="E59" s="253">
        <v>898935.93</v>
      </c>
      <c r="F59" s="253">
        <v>128189.69</v>
      </c>
      <c r="G59" s="233">
        <v>828</v>
      </c>
      <c r="H59" s="233">
        <v>19355.5</v>
      </c>
      <c r="J59" s="233">
        <v>1525</v>
      </c>
      <c r="M59" s="253">
        <v>-102</v>
      </c>
      <c r="N59" s="253">
        <v>2032099.69</v>
      </c>
      <c r="O59" s="74">
        <v>949282.7</v>
      </c>
      <c r="Q59" s="74">
        <v>324.75</v>
      </c>
      <c r="S59" s="74">
        <v>407190</v>
      </c>
      <c r="U59" s="91">
        <v>699310</v>
      </c>
      <c r="X59" s="91">
        <v>219566.27</v>
      </c>
      <c r="Y59" s="91">
        <v>197283.39</v>
      </c>
      <c r="AA59" s="91">
        <v>3897</v>
      </c>
    </row>
    <row r="60" spans="1:27" x14ac:dyDescent="0.2">
      <c r="A60" s="253" t="s">
        <v>2858</v>
      </c>
      <c r="B60" s="90">
        <v>560882.19999999995</v>
      </c>
      <c r="C60" s="90">
        <v>134755</v>
      </c>
      <c r="D60" s="90">
        <v>73950</v>
      </c>
      <c r="E60" s="253">
        <v>1496670.59</v>
      </c>
      <c r="F60" s="253">
        <v>133208.1</v>
      </c>
      <c r="G60" s="233">
        <v>42635</v>
      </c>
      <c r="H60" s="233">
        <v>59371.09</v>
      </c>
      <c r="J60" s="233">
        <v>7008</v>
      </c>
      <c r="N60" s="253">
        <v>1174038.5</v>
      </c>
      <c r="O60" s="74">
        <v>1687869.9</v>
      </c>
      <c r="Q60" s="74">
        <v>446.59</v>
      </c>
      <c r="S60" s="74">
        <v>562789.5</v>
      </c>
      <c r="U60" s="91">
        <v>912369.5</v>
      </c>
      <c r="X60" s="91">
        <v>571277.67000000004</v>
      </c>
      <c r="Y60" s="91">
        <v>231729.85</v>
      </c>
      <c r="AA60" s="91">
        <v>11204.5</v>
      </c>
    </row>
    <row r="61" spans="1:27" x14ac:dyDescent="0.2">
      <c r="A61" s="253" t="s">
        <v>2859</v>
      </c>
      <c r="B61" s="90">
        <v>1182175.31</v>
      </c>
      <c r="C61" s="90">
        <v>305053.5</v>
      </c>
      <c r="D61" s="90">
        <v>95264.58</v>
      </c>
      <c r="E61" s="253">
        <v>993291.37</v>
      </c>
      <c r="F61" s="253">
        <v>546415.18000000005</v>
      </c>
      <c r="G61" s="233">
        <v>14500</v>
      </c>
      <c r="H61" s="233">
        <v>38094.120000000003</v>
      </c>
      <c r="J61" s="233">
        <v>8616</v>
      </c>
      <c r="M61" s="253">
        <v>-237.55</v>
      </c>
      <c r="N61" s="253">
        <v>3795531.45</v>
      </c>
      <c r="O61" s="74">
        <v>1808784.67</v>
      </c>
      <c r="Q61" s="74">
        <v>1692.55</v>
      </c>
      <c r="S61" s="74">
        <v>1005382</v>
      </c>
      <c r="U61" s="91">
        <v>1449540</v>
      </c>
      <c r="W61" s="91">
        <v>300</v>
      </c>
      <c r="X61" s="91">
        <v>453042.12</v>
      </c>
      <c r="Y61" s="91">
        <v>377793.36</v>
      </c>
      <c r="AA61" s="91">
        <v>101</v>
      </c>
    </row>
    <row r="62" spans="1:27" x14ac:dyDescent="0.2">
      <c r="A62" s="253" t="s">
        <v>2860</v>
      </c>
      <c r="B62" s="90">
        <v>266615.53999999998</v>
      </c>
      <c r="C62" s="90">
        <v>99462</v>
      </c>
      <c r="D62" s="90">
        <v>32375</v>
      </c>
      <c r="E62" s="253">
        <v>502170.52</v>
      </c>
      <c r="F62" s="253">
        <v>160306.23999999999</v>
      </c>
      <c r="G62" s="233">
        <v>7460</v>
      </c>
      <c r="H62" s="233">
        <v>26140.11</v>
      </c>
      <c r="J62" s="233">
        <v>4532</v>
      </c>
      <c r="M62" s="253">
        <v>-630</v>
      </c>
      <c r="N62" s="253">
        <v>1606269.64</v>
      </c>
      <c r="O62" s="74">
        <v>997716.84</v>
      </c>
      <c r="Q62" s="74">
        <v>363.71</v>
      </c>
      <c r="S62" s="74">
        <v>473070.5</v>
      </c>
      <c r="T62" s="74">
        <v>20000</v>
      </c>
      <c r="U62" s="91">
        <v>691300.5</v>
      </c>
      <c r="X62" s="91">
        <v>408580.34</v>
      </c>
      <c r="Y62" s="91">
        <v>221819.16</v>
      </c>
      <c r="AA62" s="91">
        <v>6875</v>
      </c>
    </row>
    <row r="63" spans="1:27" x14ac:dyDescent="0.2">
      <c r="A63" s="253" t="s">
        <v>2861</v>
      </c>
      <c r="B63" s="90">
        <v>309853.34000000003</v>
      </c>
      <c r="C63" s="90">
        <v>129336.5</v>
      </c>
      <c r="D63" s="90">
        <v>35444.660000000003</v>
      </c>
      <c r="E63" s="253">
        <v>506360.9</v>
      </c>
      <c r="F63" s="253">
        <v>111060.5</v>
      </c>
      <c r="G63" s="233">
        <v>16200</v>
      </c>
      <c r="H63" s="233">
        <v>28767.54</v>
      </c>
      <c r="J63" s="233">
        <v>11156.91</v>
      </c>
      <c r="K63" s="253">
        <v>14282.8</v>
      </c>
      <c r="M63" s="253">
        <v>-214.2</v>
      </c>
      <c r="N63" s="253">
        <v>2640334.33</v>
      </c>
      <c r="O63" s="74">
        <v>665247.75</v>
      </c>
      <c r="Q63" s="74">
        <v>477.76</v>
      </c>
      <c r="S63" s="74">
        <v>600705</v>
      </c>
      <c r="U63" s="91">
        <v>600705</v>
      </c>
      <c r="X63" s="91">
        <v>372276.94</v>
      </c>
      <c r="Y63" s="91">
        <v>162286.04999999999</v>
      </c>
      <c r="AA63" s="91">
        <v>6917</v>
      </c>
    </row>
    <row r="64" spans="1:27" x14ac:dyDescent="0.2">
      <c r="A64" s="253" t="s">
        <v>2923</v>
      </c>
      <c r="B64" s="90">
        <v>194115.37</v>
      </c>
      <c r="C64" s="90">
        <v>54529</v>
      </c>
      <c r="D64" s="90">
        <v>20866.05</v>
      </c>
      <c r="E64" s="253">
        <v>1593664.45</v>
      </c>
      <c r="F64" s="253">
        <v>137304.12</v>
      </c>
      <c r="G64" s="233">
        <v>19066</v>
      </c>
      <c r="H64" s="233">
        <v>20245.86</v>
      </c>
      <c r="J64" s="233">
        <v>2288</v>
      </c>
      <c r="M64" s="253">
        <v>-15.66</v>
      </c>
      <c r="N64" s="253">
        <v>2029021.21</v>
      </c>
      <c r="O64" s="74">
        <v>400343.99</v>
      </c>
      <c r="Q64" s="74">
        <v>332.49</v>
      </c>
      <c r="S64" s="74">
        <v>366544.5</v>
      </c>
      <c r="U64" s="91">
        <v>366544.5</v>
      </c>
      <c r="X64" s="91">
        <v>186960.34</v>
      </c>
      <c r="Y64" s="91">
        <v>240741.13</v>
      </c>
      <c r="AA64" s="91">
        <v>4923.5</v>
      </c>
    </row>
    <row r="65" spans="1:28" x14ac:dyDescent="0.2">
      <c r="A65" s="253" t="s">
        <v>2862</v>
      </c>
      <c r="B65" s="90">
        <v>576436.23</v>
      </c>
      <c r="C65" s="90">
        <v>0</v>
      </c>
      <c r="D65" s="90">
        <v>35014.18</v>
      </c>
      <c r="E65" s="253">
        <v>2360240.73</v>
      </c>
      <c r="F65" s="253">
        <v>17574.490000000002</v>
      </c>
      <c r="G65" s="233">
        <v>14342</v>
      </c>
      <c r="H65" s="233">
        <v>21900</v>
      </c>
      <c r="J65" s="233">
        <v>0</v>
      </c>
      <c r="M65" s="253">
        <v>268</v>
      </c>
      <c r="N65" s="253">
        <v>849648.43</v>
      </c>
      <c r="O65" s="74">
        <v>561893.13</v>
      </c>
      <c r="P65" s="74">
        <v>20900</v>
      </c>
      <c r="Q65" s="74">
        <v>1007.3</v>
      </c>
      <c r="S65" s="74">
        <v>822026.5</v>
      </c>
      <c r="T65" s="74">
        <v>27500</v>
      </c>
      <c r="U65" s="91">
        <v>829526.5</v>
      </c>
      <c r="X65" s="91">
        <v>267147.67</v>
      </c>
      <c r="Y65" s="91">
        <v>83633.42</v>
      </c>
    </row>
    <row r="66" spans="1:28" x14ac:dyDescent="0.2">
      <c r="A66" s="253" t="s">
        <v>2863</v>
      </c>
      <c r="B66" s="90">
        <v>816685</v>
      </c>
      <c r="C66" s="90">
        <v>0</v>
      </c>
      <c r="D66" s="90">
        <v>17626.240000000002</v>
      </c>
      <c r="E66" s="253">
        <v>605149.02</v>
      </c>
      <c r="F66" s="253">
        <v>37215.54</v>
      </c>
      <c r="J66" s="233">
        <v>0</v>
      </c>
      <c r="M66" s="253">
        <v>-50621.01</v>
      </c>
      <c r="N66" s="253">
        <v>236925.61</v>
      </c>
      <c r="O66" s="74">
        <v>566535.43999999994</v>
      </c>
      <c r="P66" s="74">
        <v>107260</v>
      </c>
      <c r="Q66" s="74">
        <v>1352.41</v>
      </c>
      <c r="S66" s="74">
        <v>728777</v>
      </c>
      <c r="T66" s="74">
        <v>27500</v>
      </c>
      <c r="U66" s="91">
        <v>736277</v>
      </c>
      <c r="X66" s="91">
        <v>248967.44</v>
      </c>
      <c r="Y66" s="91">
        <v>108803.55</v>
      </c>
    </row>
    <row r="67" spans="1:28" x14ac:dyDescent="0.2">
      <c r="A67" s="253" t="s">
        <v>2864</v>
      </c>
      <c r="B67" s="90">
        <v>584132.93000000005</v>
      </c>
      <c r="C67" s="90">
        <v>0</v>
      </c>
      <c r="D67" s="90">
        <v>89584.34</v>
      </c>
      <c r="E67" s="253">
        <v>619986.34</v>
      </c>
      <c r="F67" s="253">
        <v>44155.86</v>
      </c>
      <c r="G67" s="233">
        <v>0</v>
      </c>
      <c r="H67" s="233">
        <v>0</v>
      </c>
      <c r="J67" s="233">
        <v>0</v>
      </c>
      <c r="M67" s="253">
        <v>-38.590000000000003</v>
      </c>
      <c r="N67" s="253">
        <v>1982889.72</v>
      </c>
      <c r="O67" s="74">
        <v>769926.84</v>
      </c>
      <c r="P67" s="74">
        <v>46425</v>
      </c>
      <c r="Q67" s="74">
        <v>939.5</v>
      </c>
      <c r="S67" s="74">
        <v>706128.5</v>
      </c>
      <c r="T67" s="74">
        <v>27500</v>
      </c>
      <c r="U67" s="91">
        <v>825348.5</v>
      </c>
      <c r="X67" s="91">
        <v>310042.3</v>
      </c>
      <c r="Y67" s="91">
        <v>84016.2</v>
      </c>
    </row>
    <row r="68" spans="1:28" x14ac:dyDescent="0.2">
      <c r="A68" s="253" t="s">
        <v>2865</v>
      </c>
      <c r="B68" s="90">
        <v>489825.39</v>
      </c>
      <c r="C68" s="90">
        <v>0</v>
      </c>
      <c r="D68" s="90">
        <v>74776.14</v>
      </c>
      <c r="E68" s="253">
        <v>767784.51</v>
      </c>
      <c r="F68" s="253">
        <v>74499.960000000006</v>
      </c>
      <c r="G68" s="233">
        <v>11725</v>
      </c>
      <c r="H68" s="233">
        <v>20095.36</v>
      </c>
      <c r="J68" s="233">
        <v>0</v>
      </c>
      <c r="M68" s="253">
        <v>546.70000000000005</v>
      </c>
      <c r="N68" s="253">
        <v>2283492.7400000002</v>
      </c>
      <c r="O68" s="74">
        <v>664347.62</v>
      </c>
      <c r="P68" s="74">
        <v>107465</v>
      </c>
      <c r="Q68" s="74">
        <v>965.73</v>
      </c>
      <c r="S68" s="74">
        <v>702247</v>
      </c>
      <c r="T68" s="74">
        <v>27500</v>
      </c>
      <c r="U68" s="91">
        <v>811447</v>
      </c>
      <c r="X68" s="91">
        <v>431974.46</v>
      </c>
      <c r="Y68" s="91">
        <v>106483.26</v>
      </c>
    </row>
    <row r="69" spans="1:28" x14ac:dyDescent="0.2">
      <c r="A69" s="253" t="s">
        <v>2920</v>
      </c>
      <c r="B69" s="90">
        <v>417242.98</v>
      </c>
      <c r="C69" s="90">
        <v>0</v>
      </c>
      <c r="D69" s="90">
        <v>26669.47</v>
      </c>
      <c r="E69" s="253">
        <v>610059.52000000002</v>
      </c>
      <c r="F69" s="253">
        <v>66380.28</v>
      </c>
      <c r="G69" s="233">
        <v>24205</v>
      </c>
      <c r="H69" s="233">
        <v>13210</v>
      </c>
      <c r="M69" s="253">
        <v>2109147.98</v>
      </c>
      <c r="N69" s="253">
        <v>355552.49</v>
      </c>
      <c r="O69" s="74">
        <v>604331.26</v>
      </c>
      <c r="P69" s="74">
        <v>55405</v>
      </c>
      <c r="Q69" s="74">
        <v>653.22</v>
      </c>
      <c r="S69" s="74">
        <v>325132.5</v>
      </c>
      <c r="T69" s="74">
        <v>20000</v>
      </c>
      <c r="U69" s="91">
        <v>436852.5</v>
      </c>
      <c r="X69" s="91">
        <v>314501.88</v>
      </c>
      <c r="Y69" s="91">
        <v>1590868.82</v>
      </c>
    </row>
    <row r="70" spans="1:28" x14ac:dyDescent="0.2">
      <c r="A70" s="253" t="s">
        <v>2866</v>
      </c>
      <c r="B70" s="90">
        <v>222995.41</v>
      </c>
      <c r="C70" s="90">
        <v>162380</v>
      </c>
      <c r="D70" s="90">
        <v>31402.25</v>
      </c>
      <c r="E70" s="253">
        <v>150387.91</v>
      </c>
      <c r="F70" s="253">
        <v>191155.55</v>
      </c>
      <c r="G70" s="233">
        <v>0</v>
      </c>
      <c r="J70" s="233">
        <v>208.99</v>
      </c>
      <c r="N70" s="253">
        <v>547255.34</v>
      </c>
      <c r="O70" s="74">
        <v>960075.83</v>
      </c>
      <c r="Q70" s="74">
        <v>426.25</v>
      </c>
      <c r="S70" s="74">
        <v>567518</v>
      </c>
      <c r="T70" s="74">
        <v>7500</v>
      </c>
      <c r="U70" s="91">
        <v>707388</v>
      </c>
      <c r="X70" s="91">
        <v>525010.09</v>
      </c>
      <c r="Y70" s="91">
        <v>66086.210000000006</v>
      </c>
      <c r="AB70" s="91">
        <v>60000</v>
      </c>
    </row>
    <row r="71" spans="1:28" x14ac:dyDescent="0.2">
      <c r="A71" s="253" t="s">
        <v>2867</v>
      </c>
      <c r="B71" s="90">
        <v>781288.11</v>
      </c>
      <c r="C71" s="90">
        <v>268820</v>
      </c>
      <c r="D71" s="90">
        <v>43632.45</v>
      </c>
      <c r="E71" s="253">
        <v>306919.34999999998</v>
      </c>
      <c r="F71" s="253">
        <v>344401.25</v>
      </c>
      <c r="G71" s="233">
        <v>0</v>
      </c>
      <c r="H71" s="233">
        <v>30707</v>
      </c>
      <c r="J71" s="233">
        <v>236</v>
      </c>
      <c r="N71" s="253">
        <v>2767861</v>
      </c>
      <c r="O71" s="74">
        <v>1885042.28</v>
      </c>
      <c r="Q71" s="74">
        <v>801.02</v>
      </c>
      <c r="S71" s="74">
        <v>717580.9</v>
      </c>
      <c r="T71" s="74">
        <v>23985</v>
      </c>
      <c r="U71" s="91">
        <v>1233560.8999999999</v>
      </c>
      <c r="X71" s="91">
        <v>883197.32</v>
      </c>
      <c r="Y71" s="91">
        <v>162608.67000000001</v>
      </c>
      <c r="AB71" s="91">
        <v>9050</v>
      </c>
    </row>
    <row r="72" spans="1:28" x14ac:dyDescent="0.2">
      <c r="A72" s="253" t="s">
        <v>2868</v>
      </c>
      <c r="B72" s="90">
        <v>212480.15</v>
      </c>
      <c r="C72" s="90">
        <v>0</v>
      </c>
      <c r="D72" s="90">
        <v>36472.949999999997</v>
      </c>
      <c r="E72" s="253">
        <v>60947.32</v>
      </c>
      <c r="F72" s="253">
        <v>138884.1</v>
      </c>
      <c r="G72" s="233">
        <v>0</v>
      </c>
      <c r="H72" s="233">
        <v>27780.799999999999</v>
      </c>
      <c r="J72" s="233">
        <v>244.47</v>
      </c>
      <c r="M72" s="253">
        <v>5117.6499999999996</v>
      </c>
      <c r="N72" s="253">
        <v>432862.99</v>
      </c>
      <c r="O72" s="74">
        <v>534363.57999999996</v>
      </c>
      <c r="P72" s="74">
        <v>4554</v>
      </c>
      <c r="Q72" s="74">
        <v>372.12</v>
      </c>
      <c r="S72" s="74">
        <v>638970.5</v>
      </c>
      <c r="T72" s="74">
        <v>8500</v>
      </c>
      <c r="U72" s="91">
        <v>647470.5</v>
      </c>
      <c r="X72" s="91">
        <v>411224.65</v>
      </c>
      <c r="Y72" s="91">
        <v>57380.7</v>
      </c>
    </row>
    <row r="73" spans="1:28" x14ac:dyDescent="0.2">
      <c r="A73" s="253" t="s">
        <v>2869</v>
      </c>
      <c r="B73" s="90">
        <v>161944.71</v>
      </c>
      <c r="C73" s="90">
        <v>0</v>
      </c>
      <c r="D73" s="90">
        <v>31323.75</v>
      </c>
      <c r="E73" s="253">
        <v>376321.46</v>
      </c>
      <c r="F73" s="253">
        <v>94163.58</v>
      </c>
      <c r="G73" s="233">
        <v>0</v>
      </c>
      <c r="H73" s="233">
        <v>43169.75</v>
      </c>
      <c r="J73" s="233">
        <v>190.27</v>
      </c>
      <c r="N73" s="253">
        <v>923490.75</v>
      </c>
      <c r="O73" s="74">
        <v>464456.82</v>
      </c>
      <c r="Q73" s="74">
        <v>253.74</v>
      </c>
      <c r="S73" s="74">
        <v>752898</v>
      </c>
      <c r="T73" s="74">
        <v>189120</v>
      </c>
      <c r="U73" s="91">
        <v>1012348</v>
      </c>
      <c r="X73" s="91">
        <v>318218.75</v>
      </c>
      <c r="Y73" s="91">
        <v>69842.52</v>
      </c>
    </row>
    <row r="74" spans="1:28" x14ac:dyDescent="0.2">
      <c r="A74" s="253" t="s">
        <v>2870</v>
      </c>
      <c r="B74" s="90">
        <v>319337.95</v>
      </c>
      <c r="C74" s="90">
        <v>0</v>
      </c>
      <c r="D74" s="90">
        <v>20378.650000000001</v>
      </c>
      <c r="E74" s="253">
        <v>100824.25</v>
      </c>
      <c r="F74" s="253">
        <v>177449.49</v>
      </c>
      <c r="G74" s="233">
        <v>0</v>
      </c>
      <c r="H74" s="233">
        <v>32637</v>
      </c>
      <c r="J74" s="233">
        <v>3480.06</v>
      </c>
      <c r="N74" s="253">
        <v>606181.84</v>
      </c>
      <c r="O74" s="74">
        <v>772829.54</v>
      </c>
      <c r="Q74" s="74">
        <v>341.5</v>
      </c>
      <c r="S74" s="74">
        <v>590499</v>
      </c>
      <c r="T74" s="74">
        <v>9000</v>
      </c>
      <c r="U74" s="91">
        <v>798032</v>
      </c>
      <c r="W74" s="91">
        <v>8012</v>
      </c>
      <c r="X74" s="91">
        <v>407336.67</v>
      </c>
      <c r="Y74" s="91">
        <v>44397.5</v>
      </c>
      <c r="Z74" s="91">
        <v>1757.5</v>
      </c>
    </row>
    <row r="75" spans="1:28" x14ac:dyDescent="0.2">
      <c r="A75" s="253" t="s">
        <v>2871</v>
      </c>
      <c r="B75" s="90">
        <v>424217.4</v>
      </c>
      <c r="C75" s="90">
        <v>250141</v>
      </c>
      <c r="D75" s="90">
        <v>54478.84</v>
      </c>
      <c r="E75" s="253">
        <v>320469.84000000003</v>
      </c>
      <c r="F75" s="253">
        <v>148789.31</v>
      </c>
      <c r="G75" s="233">
        <v>0</v>
      </c>
      <c r="H75" s="233">
        <v>22415.72</v>
      </c>
      <c r="J75" s="233">
        <v>121.35</v>
      </c>
      <c r="M75" s="253">
        <v>4740.71</v>
      </c>
      <c r="N75" s="253">
        <v>1832865.74</v>
      </c>
      <c r="O75" s="74">
        <v>911572.84</v>
      </c>
      <c r="Q75" s="74">
        <v>609.74</v>
      </c>
      <c r="S75" s="74">
        <v>785249.5</v>
      </c>
      <c r="T75" s="74">
        <v>464088</v>
      </c>
      <c r="U75" s="91">
        <v>1008779.5</v>
      </c>
      <c r="X75" s="91">
        <v>427440.53</v>
      </c>
      <c r="Y75" s="91">
        <v>90429.34</v>
      </c>
    </row>
    <row r="76" spans="1:28" x14ac:dyDescent="0.2">
      <c r="A76" s="253" t="s">
        <v>2872</v>
      </c>
      <c r="B76" s="90">
        <v>407832.88</v>
      </c>
      <c r="C76" s="90">
        <v>0</v>
      </c>
      <c r="D76" s="90">
        <v>15947.03</v>
      </c>
      <c r="E76" s="253">
        <v>736278.08</v>
      </c>
      <c r="F76" s="253">
        <v>-45483.16</v>
      </c>
      <c r="H76" s="233">
        <v>36294.480000000003</v>
      </c>
      <c r="J76" s="233">
        <v>7.9</v>
      </c>
      <c r="M76" s="253">
        <v>30000</v>
      </c>
      <c r="N76" s="253">
        <v>1701541.88</v>
      </c>
      <c r="O76" s="74">
        <v>673999.12</v>
      </c>
      <c r="P76" s="74">
        <v>40750</v>
      </c>
      <c r="Q76" s="74">
        <v>304.22000000000003</v>
      </c>
      <c r="S76" s="74">
        <v>508220</v>
      </c>
      <c r="U76" s="91">
        <v>707625</v>
      </c>
      <c r="X76" s="91">
        <v>218740</v>
      </c>
      <c r="Y76" s="91">
        <v>57656.01</v>
      </c>
      <c r="AB76" s="91">
        <v>500</v>
      </c>
    </row>
    <row r="77" spans="1:28" x14ac:dyDescent="0.2">
      <c r="A77" s="253" t="s">
        <v>2873</v>
      </c>
      <c r="B77" s="90">
        <v>395406.43</v>
      </c>
      <c r="C77" s="90">
        <v>0</v>
      </c>
      <c r="D77" s="90">
        <v>36364.550000000003</v>
      </c>
      <c r="E77" s="253">
        <v>1110697.54</v>
      </c>
      <c r="F77" s="253">
        <v>96416.23</v>
      </c>
      <c r="G77" s="233">
        <v>1000</v>
      </c>
      <c r="H77" s="233">
        <v>37540.32</v>
      </c>
      <c r="I77" s="233">
        <v>206020</v>
      </c>
      <c r="J77" s="233">
        <v>21.15</v>
      </c>
      <c r="M77" s="253">
        <v>1250</v>
      </c>
      <c r="N77" s="253">
        <v>2052419.41</v>
      </c>
      <c r="O77" s="74">
        <v>655401.54</v>
      </c>
      <c r="Q77" s="74">
        <v>480.78</v>
      </c>
      <c r="S77" s="74">
        <v>949081</v>
      </c>
      <c r="U77" s="91">
        <v>1300026</v>
      </c>
      <c r="X77" s="91">
        <v>309718.58</v>
      </c>
      <c r="Y77" s="91">
        <v>14586.92</v>
      </c>
    </row>
    <row r="78" spans="1:28" x14ac:dyDescent="0.2">
      <c r="A78" s="253" t="s">
        <v>2874</v>
      </c>
      <c r="B78" s="90">
        <v>553166.82999999996</v>
      </c>
      <c r="C78" s="90">
        <v>0</v>
      </c>
      <c r="D78" s="90">
        <v>9707.08</v>
      </c>
      <c r="E78" s="253">
        <v>298014.33</v>
      </c>
      <c r="F78" s="253">
        <v>-58643.17</v>
      </c>
      <c r="G78" s="233">
        <v>500</v>
      </c>
      <c r="H78" s="233">
        <v>49537.68</v>
      </c>
      <c r="I78" s="233">
        <v>117080</v>
      </c>
      <c r="J78" s="233">
        <v>9</v>
      </c>
      <c r="M78" s="253">
        <v>72500</v>
      </c>
      <c r="N78" s="253">
        <v>2038156.59</v>
      </c>
      <c r="O78" s="74">
        <v>818269.43</v>
      </c>
      <c r="P78" s="74">
        <v>15000</v>
      </c>
      <c r="Q78" s="74">
        <v>505.19</v>
      </c>
      <c r="S78" s="74">
        <v>249200</v>
      </c>
      <c r="U78" s="91">
        <v>578345</v>
      </c>
      <c r="X78" s="91">
        <v>396409.4</v>
      </c>
      <c r="Y78" s="91">
        <v>34731.06</v>
      </c>
      <c r="AB78" s="91">
        <v>52100</v>
      </c>
    </row>
    <row r="79" spans="1:28" x14ac:dyDescent="0.2">
      <c r="A79" s="253" t="s">
        <v>2875</v>
      </c>
      <c r="B79" s="90">
        <v>901310.78</v>
      </c>
      <c r="C79" s="90">
        <v>0</v>
      </c>
      <c r="D79" s="90">
        <v>29623.45</v>
      </c>
      <c r="E79" s="253">
        <v>820216.34</v>
      </c>
      <c r="F79" s="253">
        <v>2609.65</v>
      </c>
      <c r="H79" s="233">
        <v>58267.199999999997</v>
      </c>
      <c r="J79" s="233">
        <v>2519.7600000000002</v>
      </c>
      <c r="M79" s="253">
        <v>6480</v>
      </c>
      <c r="N79" s="253">
        <v>2089445.48</v>
      </c>
      <c r="O79" s="74">
        <v>708199.6</v>
      </c>
      <c r="P79" s="74">
        <v>75830</v>
      </c>
      <c r="Q79" s="74">
        <v>1097.5899999999999</v>
      </c>
      <c r="S79" s="74">
        <v>720275.5</v>
      </c>
      <c r="T79" s="74">
        <v>4220</v>
      </c>
      <c r="U79" s="91">
        <v>877520.5</v>
      </c>
      <c r="X79" s="91">
        <v>148720.26</v>
      </c>
      <c r="Y79" s="91">
        <v>84779.31</v>
      </c>
      <c r="Z79" s="91">
        <v>23294</v>
      </c>
    </row>
    <row r="80" spans="1:28" x14ac:dyDescent="0.2">
      <c r="A80" s="253" t="s">
        <v>2876</v>
      </c>
      <c r="B80" s="90">
        <v>1101808.8799999999</v>
      </c>
      <c r="C80" s="90">
        <v>42644</v>
      </c>
      <c r="D80" s="90">
        <v>20440.02</v>
      </c>
      <c r="E80" s="253">
        <v>374808.21</v>
      </c>
      <c r="F80" s="253">
        <v>85298.4</v>
      </c>
      <c r="G80" s="233">
        <v>63113</v>
      </c>
      <c r="H80" s="233">
        <v>58800</v>
      </c>
      <c r="J80" s="233">
        <v>350</v>
      </c>
      <c r="N80" s="253">
        <v>1725194.64</v>
      </c>
      <c r="O80" s="74">
        <v>912691.8</v>
      </c>
      <c r="Q80" s="74">
        <v>1513.89</v>
      </c>
      <c r="U80" s="91">
        <v>251845</v>
      </c>
      <c r="W80" s="91">
        <v>6050</v>
      </c>
      <c r="X80" s="91">
        <v>206981.62</v>
      </c>
      <c r="Y80" s="91">
        <v>89534.32</v>
      </c>
    </row>
    <row r="81" spans="1:28" x14ac:dyDescent="0.2">
      <c r="A81" s="253" t="s">
        <v>2877</v>
      </c>
      <c r="B81" s="90">
        <v>710287.45</v>
      </c>
      <c r="C81" s="90">
        <v>0</v>
      </c>
      <c r="D81" s="90">
        <v>22089.78</v>
      </c>
      <c r="E81" s="253">
        <v>-698219.92</v>
      </c>
      <c r="F81" s="253">
        <v>-133642.64000000001</v>
      </c>
      <c r="G81" s="233">
        <v>0</v>
      </c>
      <c r="H81" s="233">
        <v>32751.86</v>
      </c>
      <c r="J81" s="233">
        <v>8.2899999999999991</v>
      </c>
      <c r="M81" s="253">
        <v>46200</v>
      </c>
      <c r="N81" s="253">
        <v>613262.28</v>
      </c>
      <c r="O81" s="74">
        <v>677830.79</v>
      </c>
      <c r="Q81" s="74">
        <v>931.54</v>
      </c>
      <c r="S81" s="74">
        <v>330800</v>
      </c>
      <c r="T81" s="74">
        <v>30</v>
      </c>
      <c r="U81" s="91">
        <v>548070</v>
      </c>
      <c r="X81" s="91">
        <v>208210.41</v>
      </c>
      <c r="Y81" s="91">
        <v>26117.7</v>
      </c>
      <c r="AB81" s="91">
        <v>500</v>
      </c>
    </row>
    <row r="82" spans="1:28" x14ac:dyDescent="0.2">
      <c r="A82" s="253" t="s">
        <v>2878</v>
      </c>
      <c r="B82" s="90">
        <v>317174.8</v>
      </c>
      <c r="C82" s="90">
        <v>0</v>
      </c>
      <c r="D82" s="90">
        <v>20975.05</v>
      </c>
      <c r="E82" s="253">
        <v>201439.88</v>
      </c>
      <c r="F82" s="253">
        <v>66546.14</v>
      </c>
      <c r="G82" s="233">
        <v>1000</v>
      </c>
      <c r="H82" s="233">
        <v>25677.360000000001</v>
      </c>
      <c r="I82" s="233">
        <v>11000</v>
      </c>
      <c r="J82" s="233">
        <v>17</v>
      </c>
      <c r="M82" s="253">
        <v>-22552</v>
      </c>
      <c r="N82" s="253">
        <v>788047.76</v>
      </c>
      <c r="O82" s="74">
        <v>641287.74</v>
      </c>
      <c r="Q82" s="74">
        <v>435.16</v>
      </c>
      <c r="S82" s="74">
        <v>367710</v>
      </c>
      <c r="T82" s="74">
        <v>50000</v>
      </c>
      <c r="U82" s="91">
        <v>597305</v>
      </c>
      <c r="W82" s="91">
        <v>4080</v>
      </c>
      <c r="X82" s="91">
        <v>357264.48</v>
      </c>
      <c r="Y82" s="91">
        <v>27516.07</v>
      </c>
      <c r="AB82" s="91">
        <v>500</v>
      </c>
    </row>
    <row r="83" spans="1:28" x14ac:dyDescent="0.2">
      <c r="A83" s="253" t="s">
        <v>2879</v>
      </c>
      <c r="B83" s="90">
        <v>662996.06000000006</v>
      </c>
      <c r="C83" s="90">
        <v>0</v>
      </c>
      <c r="D83" s="90">
        <v>5498.43</v>
      </c>
      <c r="E83" s="253">
        <v>290121.69</v>
      </c>
      <c r="F83" s="253">
        <v>46090.6</v>
      </c>
      <c r="H83" s="233">
        <v>24339.71</v>
      </c>
      <c r="J83" s="233">
        <v>3</v>
      </c>
      <c r="N83" s="253">
        <v>123193.16</v>
      </c>
      <c r="O83" s="74">
        <v>487843.4</v>
      </c>
      <c r="P83" s="74">
        <v>51150</v>
      </c>
      <c r="Q83" s="74">
        <v>829.42</v>
      </c>
      <c r="S83" s="74">
        <v>564778.19999999995</v>
      </c>
      <c r="T83" s="74">
        <v>1950</v>
      </c>
      <c r="U83" s="91">
        <v>708323.2</v>
      </c>
      <c r="X83" s="91">
        <v>136493.92000000001</v>
      </c>
      <c r="Y83" s="91">
        <v>28575.32</v>
      </c>
    </row>
    <row r="84" spans="1:28" x14ac:dyDescent="0.2">
      <c r="A84" s="253" t="s">
        <v>2924</v>
      </c>
      <c r="B84" s="90">
        <v>610704.31999999995</v>
      </c>
      <c r="C84" s="90">
        <v>0</v>
      </c>
      <c r="D84" s="90">
        <v>44331.51</v>
      </c>
      <c r="E84" s="253">
        <v>333622</v>
      </c>
      <c r="F84" s="253">
        <v>15164.93</v>
      </c>
      <c r="G84" s="233">
        <v>0</v>
      </c>
      <c r="H84" s="233">
        <v>29277.119999999999</v>
      </c>
      <c r="I84" s="233">
        <v>75650</v>
      </c>
      <c r="J84" s="233">
        <v>145.5</v>
      </c>
      <c r="K84" s="253">
        <v>3960</v>
      </c>
      <c r="N84" s="253">
        <v>2101746.27</v>
      </c>
      <c r="O84" s="74">
        <v>605956.73</v>
      </c>
      <c r="Q84" s="74">
        <v>766.08</v>
      </c>
      <c r="S84" s="74">
        <v>495288.5</v>
      </c>
      <c r="T84" s="74">
        <v>210</v>
      </c>
      <c r="U84" s="91">
        <v>714183.5</v>
      </c>
      <c r="X84" s="91">
        <v>135507.68</v>
      </c>
      <c r="Y84" s="91">
        <v>68112.31</v>
      </c>
      <c r="AB84" s="91">
        <v>500</v>
      </c>
    </row>
    <row r="85" spans="1:28" x14ac:dyDescent="0.2">
      <c r="A85" s="253" t="s">
        <v>2880</v>
      </c>
      <c r="B85" s="90">
        <v>678027.34</v>
      </c>
      <c r="C85" s="90">
        <v>0</v>
      </c>
      <c r="D85" s="90">
        <v>96073.21</v>
      </c>
      <c r="E85" s="253">
        <v>1013841.33</v>
      </c>
      <c r="F85" s="253">
        <v>109118.2</v>
      </c>
      <c r="G85" s="233">
        <v>2700</v>
      </c>
      <c r="I85" s="233">
        <v>21</v>
      </c>
      <c r="M85" s="253">
        <v>7552.44</v>
      </c>
      <c r="N85" s="253">
        <v>1047464</v>
      </c>
      <c r="O85" s="74">
        <v>924588.27</v>
      </c>
      <c r="P85" s="74">
        <v>240900</v>
      </c>
      <c r="Q85" s="74">
        <v>862.04</v>
      </c>
      <c r="S85" s="74">
        <v>738501.8</v>
      </c>
      <c r="U85" s="91">
        <v>988181.8</v>
      </c>
      <c r="X85" s="91">
        <v>350247.95</v>
      </c>
      <c r="Y85" s="91">
        <v>78759.789999999994</v>
      </c>
    </row>
    <row r="86" spans="1:28" x14ac:dyDescent="0.2">
      <c r="A86" s="253" t="s">
        <v>2881</v>
      </c>
      <c r="B86" s="90">
        <v>1399103.67</v>
      </c>
      <c r="C86" s="90">
        <v>0</v>
      </c>
      <c r="D86" s="90">
        <v>90665.83</v>
      </c>
      <c r="E86" s="253">
        <v>3707157.69</v>
      </c>
      <c r="F86" s="253">
        <v>321980.05</v>
      </c>
      <c r="G86" s="233">
        <v>0</v>
      </c>
      <c r="I86" s="233">
        <v>197100.9</v>
      </c>
      <c r="N86" s="253">
        <v>14214425</v>
      </c>
      <c r="O86" s="74">
        <v>2059830.92</v>
      </c>
      <c r="P86" s="74">
        <v>527097</v>
      </c>
      <c r="Q86" s="74">
        <v>1285.68</v>
      </c>
      <c r="U86" s="91">
        <v>653989</v>
      </c>
      <c r="V86" s="91">
        <v>132034</v>
      </c>
      <c r="W86" s="91">
        <v>6863</v>
      </c>
      <c r="X86" s="91">
        <v>1024822.19</v>
      </c>
      <c r="Y86" s="91">
        <v>268213.37</v>
      </c>
      <c r="AB86" s="91">
        <v>102800</v>
      </c>
    </row>
    <row r="87" spans="1:28" x14ac:dyDescent="0.2">
      <c r="A87" s="253" t="s">
        <v>2882</v>
      </c>
      <c r="B87" s="90">
        <v>2229078.59</v>
      </c>
      <c r="D87" s="90">
        <v>97339.24</v>
      </c>
      <c r="E87" s="253">
        <v>1127606.51</v>
      </c>
      <c r="F87" s="253">
        <v>331886.28999999998</v>
      </c>
      <c r="I87" s="233">
        <v>500000</v>
      </c>
      <c r="M87" s="253">
        <v>-3696</v>
      </c>
      <c r="N87" s="253">
        <v>1212550.31</v>
      </c>
      <c r="O87" s="74">
        <v>2694774.96</v>
      </c>
      <c r="P87" s="74">
        <v>25000</v>
      </c>
      <c r="Q87" s="74">
        <v>1256.55</v>
      </c>
      <c r="S87" s="74">
        <v>1324519</v>
      </c>
      <c r="U87" s="91">
        <v>2370674</v>
      </c>
      <c r="X87" s="91">
        <v>352055.73</v>
      </c>
      <c r="Y87" s="91">
        <v>146590.59</v>
      </c>
    </row>
    <row r="88" spans="1:28" x14ac:dyDescent="0.2">
      <c r="A88" s="253" t="s">
        <v>2883</v>
      </c>
      <c r="B88" s="90">
        <v>822441.61</v>
      </c>
      <c r="C88" s="90">
        <v>0</v>
      </c>
      <c r="D88" s="90">
        <v>109241.03</v>
      </c>
      <c r="E88" s="253">
        <v>3314956.52</v>
      </c>
      <c r="F88" s="253">
        <v>159755.31</v>
      </c>
      <c r="I88" s="233">
        <v>131988</v>
      </c>
      <c r="M88" s="253">
        <v>225567.45</v>
      </c>
      <c r="N88" s="253">
        <v>1047464</v>
      </c>
      <c r="O88" s="74">
        <v>1101690.82</v>
      </c>
      <c r="P88" s="74">
        <v>120000</v>
      </c>
      <c r="Q88" s="74">
        <v>1075.6099999999999</v>
      </c>
      <c r="S88" s="74">
        <v>1042757</v>
      </c>
      <c r="U88" s="91">
        <v>1557717</v>
      </c>
      <c r="X88" s="91">
        <v>159890.62</v>
      </c>
      <c r="Y88" s="91">
        <v>159340.89000000001</v>
      </c>
      <c r="AB88" s="91">
        <v>69197</v>
      </c>
    </row>
    <row r="89" spans="1:28" x14ac:dyDescent="0.2">
      <c r="A89" s="253" t="s">
        <v>2884</v>
      </c>
      <c r="B89" s="90">
        <v>560985.36</v>
      </c>
      <c r="C89" s="90">
        <v>0</v>
      </c>
      <c r="D89" s="90">
        <v>403424.32</v>
      </c>
      <c r="E89" s="253">
        <v>1817367.01</v>
      </c>
      <c r="F89" s="253">
        <v>318864.58</v>
      </c>
      <c r="G89" s="233">
        <v>0</v>
      </c>
      <c r="K89" s="253">
        <v>124684</v>
      </c>
      <c r="N89" s="253">
        <v>2617329.11</v>
      </c>
      <c r="O89" s="74">
        <v>1006719.17</v>
      </c>
      <c r="P89" s="74">
        <v>171597</v>
      </c>
      <c r="Q89" s="74">
        <v>494.33</v>
      </c>
      <c r="S89" s="74">
        <v>609090</v>
      </c>
      <c r="U89" s="91">
        <v>1023736</v>
      </c>
      <c r="W89" s="91">
        <v>3650</v>
      </c>
      <c r="X89" s="91">
        <v>282332.2</v>
      </c>
      <c r="Y89" s="91">
        <v>135574.62</v>
      </c>
    </row>
    <row r="90" spans="1:28" x14ac:dyDescent="0.2">
      <c r="A90" s="253" t="s">
        <v>2885</v>
      </c>
      <c r="B90" s="90">
        <v>485156.44</v>
      </c>
      <c r="C90" s="90">
        <v>25682.25</v>
      </c>
      <c r="D90" s="90">
        <v>25846.27</v>
      </c>
      <c r="E90" s="253">
        <v>297787.7</v>
      </c>
      <c r="F90" s="253">
        <v>84880.71</v>
      </c>
      <c r="G90" s="233">
        <v>9450</v>
      </c>
      <c r="L90" s="253">
        <v>-472911.46</v>
      </c>
      <c r="M90" s="253">
        <v>1814.86</v>
      </c>
      <c r="N90" s="253">
        <v>1047464</v>
      </c>
      <c r="O90" s="74">
        <v>698795.2</v>
      </c>
      <c r="Q90" s="74">
        <v>273.27999999999997</v>
      </c>
      <c r="S90" s="74">
        <v>346600</v>
      </c>
      <c r="U90" s="91">
        <v>548815</v>
      </c>
      <c r="X90" s="91">
        <v>123147.04</v>
      </c>
      <c r="Y90" s="91">
        <v>34758.47</v>
      </c>
    </row>
    <row r="91" spans="1:28" x14ac:dyDescent="0.2">
      <c r="A91" s="253" t="s">
        <v>2886</v>
      </c>
      <c r="B91" s="90">
        <v>776561.54</v>
      </c>
      <c r="C91" s="90">
        <v>0</v>
      </c>
      <c r="D91" s="90">
        <v>355918.51</v>
      </c>
      <c r="E91" s="253">
        <v>8585432.7200000007</v>
      </c>
      <c r="F91" s="253">
        <v>176369.24</v>
      </c>
      <c r="G91" s="233">
        <v>21000</v>
      </c>
      <c r="H91" s="233">
        <v>46425</v>
      </c>
      <c r="I91" s="233">
        <v>231481</v>
      </c>
      <c r="J91" s="233">
        <v>0.27</v>
      </c>
      <c r="N91" s="253">
        <v>1215671.21</v>
      </c>
      <c r="O91" s="74">
        <v>1631883.15</v>
      </c>
      <c r="Q91" s="74">
        <v>921.96</v>
      </c>
      <c r="S91" s="74">
        <v>1107050</v>
      </c>
      <c r="U91" s="91">
        <v>1943405</v>
      </c>
      <c r="X91" s="91">
        <v>270644.73</v>
      </c>
      <c r="Y91" s="91">
        <v>233797.96</v>
      </c>
      <c r="AB91" s="91">
        <v>30000</v>
      </c>
    </row>
    <row r="92" spans="1:28" x14ac:dyDescent="0.2">
      <c r="A92" s="253" t="s">
        <v>2887</v>
      </c>
      <c r="B92" s="90">
        <v>371470.5</v>
      </c>
      <c r="C92" s="90">
        <v>2220</v>
      </c>
      <c r="D92" s="90">
        <v>34105</v>
      </c>
      <c r="E92" s="253">
        <v>1148372.8500000001</v>
      </c>
      <c r="F92" s="253">
        <v>81858.06</v>
      </c>
      <c r="G92" s="233">
        <v>23140</v>
      </c>
      <c r="H92" s="233">
        <v>21384.26</v>
      </c>
      <c r="I92" s="233">
        <v>18</v>
      </c>
      <c r="J92" s="233">
        <v>18.64</v>
      </c>
      <c r="K92" s="253">
        <v>23615</v>
      </c>
      <c r="L92" s="253">
        <v>-134642.35</v>
      </c>
      <c r="M92" s="253">
        <v>-138294.18</v>
      </c>
      <c r="N92" s="253">
        <v>1849378.08</v>
      </c>
      <c r="O92" s="74">
        <v>416444.15</v>
      </c>
      <c r="P92" s="74">
        <v>101050</v>
      </c>
      <c r="S92" s="74">
        <v>849030</v>
      </c>
      <c r="U92" s="91">
        <v>1027428</v>
      </c>
      <c r="V92" s="91">
        <v>4020</v>
      </c>
      <c r="X92" s="91">
        <v>149463.85999999999</v>
      </c>
      <c r="Y92" s="91">
        <v>107849.56</v>
      </c>
    </row>
    <row r="93" spans="1:28" x14ac:dyDescent="0.2">
      <c r="A93" s="253" t="s">
        <v>2888</v>
      </c>
      <c r="B93" s="90">
        <v>870885.67</v>
      </c>
      <c r="C93" s="90">
        <v>49469.75</v>
      </c>
      <c r="D93" s="90">
        <v>44729.24</v>
      </c>
      <c r="E93" s="253">
        <v>1377174.69</v>
      </c>
      <c r="F93" s="253">
        <v>145161.42000000001</v>
      </c>
      <c r="G93" s="233">
        <v>203900</v>
      </c>
      <c r="J93" s="233">
        <v>2029.91</v>
      </c>
      <c r="N93" s="253">
        <v>281440</v>
      </c>
      <c r="O93" s="74">
        <v>1167812.07</v>
      </c>
      <c r="Q93" s="74">
        <v>1.02</v>
      </c>
      <c r="U93" s="91">
        <v>462480</v>
      </c>
      <c r="W93" s="91">
        <v>480</v>
      </c>
      <c r="X93" s="91">
        <v>216765.2</v>
      </c>
      <c r="Y93" s="91">
        <v>181701.09</v>
      </c>
    </row>
    <row r="94" spans="1:28" x14ac:dyDescent="0.2">
      <c r="A94" s="253" t="s">
        <v>2889</v>
      </c>
      <c r="B94" s="90">
        <v>350926.5</v>
      </c>
      <c r="C94" s="90">
        <v>0</v>
      </c>
      <c r="D94" s="90">
        <v>219164.07</v>
      </c>
      <c r="E94" s="253">
        <v>3307494.96</v>
      </c>
      <c r="F94" s="253">
        <v>442747.45</v>
      </c>
      <c r="M94" s="253">
        <v>728.72</v>
      </c>
      <c r="N94" s="253">
        <v>2812906.16</v>
      </c>
      <c r="O94" s="74">
        <v>778874.18</v>
      </c>
      <c r="Q94" s="74">
        <v>518.25</v>
      </c>
      <c r="S94" s="74">
        <v>976150</v>
      </c>
      <c r="U94" s="91">
        <v>1242610</v>
      </c>
      <c r="V94" s="91">
        <v>24000</v>
      </c>
      <c r="X94" s="91">
        <v>296388.8</v>
      </c>
      <c r="Y94" s="91">
        <v>244951.79</v>
      </c>
    </row>
    <row r="95" spans="1:28" x14ac:dyDescent="0.2">
      <c r="A95" s="253" t="s">
        <v>2890</v>
      </c>
      <c r="B95" s="90">
        <v>762960.5</v>
      </c>
      <c r="C95" s="90">
        <v>0</v>
      </c>
      <c r="D95" s="90">
        <v>14899.47</v>
      </c>
      <c r="E95" s="253">
        <v>-988977.12</v>
      </c>
      <c r="F95" s="253">
        <v>-127706.01</v>
      </c>
      <c r="G95" s="233">
        <v>36170</v>
      </c>
      <c r="H95" s="233">
        <v>250</v>
      </c>
      <c r="I95" s="233">
        <v>18395</v>
      </c>
      <c r="K95" s="253">
        <v>13108</v>
      </c>
      <c r="M95" s="253">
        <v>307300</v>
      </c>
      <c r="N95" s="253">
        <v>1047464</v>
      </c>
      <c r="O95" s="74">
        <v>724366.34</v>
      </c>
      <c r="P95" s="74">
        <v>110500</v>
      </c>
      <c r="Q95" s="74">
        <v>471.78</v>
      </c>
      <c r="S95" s="74">
        <v>634760</v>
      </c>
      <c r="U95" s="91">
        <v>925440</v>
      </c>
      <c r="X95" s="91">
        <v>218729.46</v>
      </c>
      <c r="Y95" s="91">
        <v>125969.73</v>
      </c>
    </row>
    <row r="96" spans="1:28" x14ac:dyDescent="0.2">
      <c r="A96" s="253" t="s">
        <v>2891</v>
      </c>
      <c r="B96" s="90">
        <v>877950.91</v>
      </c>
      <c r="C96" s="90">
        <v>0</v>
      </c>
      <c r="D96" s="90">
        <v>48268.76</v>
      </c>
      <c r="E96" s="253">
        <v>994303.19</v>
      </c>
      <c r="F96" s="253">
        <v>484131.13</v>
      </c>
      <c r="G96" s="233">
        <v>0</v>
      </c>
      <c r="I96" s="233">
        <v>23615</v>
      </c>
      <c r="N96" s="253">
        <v>1334838.29</v>
      </c>
      <c r="O96" s="74">
        <v>1530080.47</v>
      </c>
      <c r="P96" s="74">
        <v>109130</v>
      </c>
      <c r="Q96" s="74">
        <v>783.12</v>
      </c>
      <c r="U96" s="91">
        <v>592190</v>
      </c>
      <c r="V96" s="91">
        <v>4412</v>
      </c>
      <c r="X96" s="91">
        <v>282820.37</v>
      </c>
      <c r="Y96" s="91">
        <v>114148.01</v>
      </c>
    </row>
    <row r="97" spans="1:28" x14ac:dyDescent="0.2">
      <c r="A97" s="253" t="s">
        <v>2892</v>
      </c>
      <c r="B97" s="90">
        <v>175528.9</v>
      </c>
      <c r="C97" s="90">
        <v>3656</v>
      </c>
      <c r="D97" s="90">
        <v>298339.59999999998</v>
      </c>
      <c r="E97" s="253">
        <v>1602498.14</v>
      </c>
      <c r="F97" s="253">
        <v>1197953.8400000001</v>
      </c>
      <c r="K97" s="253">
        <v>18728</v>
      </c>
      <c r="M97" s="253">
        <v>2612076.5099999998</v>
      </c>
      <c r="N97" s="253">
        <v>613325.81999999995</v>
      </c>
      <c r="O97" s="74">
        <v>873576.64</v>
      </c>
      <c r="P97" s="74">
        <v>180</v>
      </c>
      <c r="R97" s="74">
        <v>843.57</v>
      </c>
      <c r="S97" s="74">
        <v>338480</v>
      </c>
      <c r="T97" s="74">
        <v>6174</v>
      </c>
      <c r="U97" s="91">
        <v>853573</v>
      </c>
      <c r="X97" s="91">
        <v>116582.57</v>
      </c>
      <c r="Y97" s="91">
        <v>93112.49</v>
      </c>
    </row>
    <row r="98" spans="1:28" x14ac:dyDescent="0.2">
      <c r="A98" s="253" t="s">
        <v>2893</v>
      </c>
      <c r="B98" s="90">
        <v>835228.39</v>
      </c>
      <c r="C98" s="90">
        <v>0</v>
      </c>
      <c r="D98" s="90">
        <v>145428</v>
      </c>
      <c r="E98" s="253">
        <v>1006112.81</v>
      </c>
      <c r="F98" s="253">
        <v>65658.95</v>
      </c>
      <c r="J98" s="233">
        <v>0</v>
      </c>
      <c r="M98" s="253">
        <v>-2803.74</v>
      </c>
      <c r="N98" s="253">
        <v>1790978.12</v>
      </c>
      <c r="O98" s="74">
        <v>1189698.6499999999</v>
      </c>
      <c r="Q98" s="74">
        <v>1288.68</v>
      </c>
      <c r="S98" s="74">
        <v>915133.9</v>
      </c>
      <c r="U98" s="91">
        <v>1326283.8999999999</v>
      </c>
      <c r="W98" s="91">
        <v>13606</v>
      </c>
      <c r="X98" s="91">
        <v>237728.77</v>
      </c>
      <c r="Y98" s="91">
        <v>104542.8</v>
      </c>
      <c r="AB98" s="91">
        <v>5699.7</v>
      </c>
    </row>
    <row r="99" spans="1:28" x14ac:dyDescent="0.2">
      <c r="A99" s="253" t="s">
        <v>2894</v>
      </c>
      <c r="B99" s="90">
        <v>2245392.83</v>
      </c>
      <c r="C99" s="90">
        <v>0</v>
      </c>
      <c r="D99" s="90">
        <v>109513.02</v>
      </c>
      <c r="E99" s="253">
        <v>4027282.7</v>
      </c>
      <c r="F99" s="253">
        <v>1181243.3</v>
      </c>
      <c r="G99" s="233">
        <v>0</v>
      </c>
      <c r="J99" s="233">
        <v>0</v>
      </c>
      <c r="K99" s="253">
        <v>164284</v>
      </c>
      <c r="N99" s="253">
        <v>1047464</v>
      </c>
      <c r="O99" s="74">
        <v>2478610.2000000002</v>
      </c>
      <c r="P99" s="74">
        <v>272513</v>
      </c>
      <c r="Q99" s="74">
        <v>4851.47</v>
      </c>
      <c r="S99" s="74">
        <v>958730</v>
      </c>
      <c r="U99" s="91">
        <v>1427880</v>
      </c>
      <c r="X99" s="91">
        <v>456453.53</v>
      </c>
      <c r="Y99" s="91">
        <v>414746.67</v>
      </c>
    </row>
    <row r="100" spans="1:28" x14ac:dyDescent="0.2">
      <c r="A100" s="253" t="s">
        <v>2895</v>
      </c>
      <c r="B100" s="90">
        <v>420931.71</v>
      </c>
      <c r="C100" s="90">
        <v>0</v>
      </c>
      <c r="D100" s="90">
        <v>101666.14</v>
      </c>
      <c r="E100" s="253">
        <v>993426.99</v>
      </c>
      <c r="F100" s="253">
        <v>121294.84</v>
      </c>
      <c r="G100" s="233">
        <v>12400</v>
      </c>
      <c r="I100" s="233">
        <v>70750</v>
      </c>
      <c r="J100" s="233">
        <v>57.67</v>
      </c>
      <c r="K100" s="253">
        <v>151225</v>
      </c>
      <c r="M100" s="253">
        <v>209000</v>
      </c>
      <c r="N100" s="253">
        <v>1768225.65</v>
      </c>
      <c r="O100" s="74">
        <v>843868.46</v>
      </c>
      <c r="Q100" s="74">
        <v>374.69</v>
      </c>
      <c r="U100" s="91">
        <v>367310</v>
      </c>
      <c r="X100" s="91">
        <v>428124.49</v>
      </c>
      <c r="Y100" s="91">
        <v>92293.62</v>
      </c>
    </row>
    <row r="101" spans="1:28" x14ac:dyDescent="0.2">
      <c r="A101" s="253" t="s">
        <v>2925</v>
      </c>
      <c r="B101" s="90">
        <v>758755.08</v>
      </c>
      <c r="C101" s="90">
        <v>0</v>
      </c>
      <c r="D101" s="90">
        <v>52508.23</v>
      </c>
      <c r="E101" s="253">
        <v>864777.47</v>
      </c>
      <c r="F101" s="253">
        <v>99694.22</v>
      </c>
      <c r="M101" s="253">
        <v>20000</v>
      </c>
      <c r="N101" s="253">
        <v>1440650.38</v>
      </c>
      <c r="O101" s="74">
        <v>1000712.12</v>
      </c>
      <c r="P101" s="74">
        <v>226435</v>
      </c>
      <c r="Q101" s="74">
        <v>836.21</v>
      </c>
      <c r="S101" s="74">
        <v>1243690</v>
      </c>
      <c r="U101" s="91">
        <v>1659350</v>
      </c>
      <c r="X101" s="91">
        <v>268117.81</v>
      </c>
      <c r="Y101" s="91">
        <v>150034.97</v>
      </c>
    </row>
    <row r="102" spans="1:28" x14ac:dyDescent="0.2">
      <c r="A102" s="253" t="s">
        <v>2896</v>
      </c>
      <c r="B102" s="90">
        <v>508417.18</v>
      </c>
      <c r="C102" s="90">
        <v>0</v>
      </c>
      <c r="D102" s="90">
        <v>40550.61</v>
      </c>
      <c r="E102" s="253">
        <v>1492645.51</v>
      </c>
      <c r="F102" s="253">
        <v>250804.54</v>
      </c>
      <c r="N102" s="253">
        <v>2439714</v>
      </c>
      <c r="O102" s="74">
        <v>640490.01</v>
      </c>
      <c r="P102" s="74">
        <v>40000</v>
      </c>
      <c r="Q102" s="74">
        <v>512.44000000000005</v>
      </c>
      <c r="S102" s="74">
        <v>792840</v>
      </c>
      <c r="T102" s="74">
        <v>3000</v>
      </c>
      <c r="U102" s="91">
        <v>857370</v>
      </c>
      <c r="X102" s="91">
        <v>217845.36</v>
      </c>
      <c r="Y102" s="91">
        <v>185334.93</v>
      </c>
    </row>
    <row r="103" spans="1:28" x14ac:dyDescent="0.2">
      <c r="A103" s="253" t="s">
        <v>2897</v>
      </c>
      <c r="B103" s="90">
        <v>172402.83</v>
      </c>
      <c r="C103" s="90">
        <v>0</v>
      </c>
      <c r="D103" s="90">
        <v>74591.17</v>
      </c>
      <c r="E103" s="253">
        <v>1076167.76</v>
      </c>
      <c r="F103" s="253">
        <v>123703.82</v>
      </c>
      <c r="I103" s="233">
        <v>360</v>
      </c>
      <c r="J103" s="233">
        <v>1542.05</v>
      </c>
      <c r="M103" s="253">
        <v>-3050.56</v>
      </c>
      <c r="N103" s="253">
        <v>3137825</v>
      </c>
      <c r="O103" s="74">
        <v>605850.21</v>
      </c>
      <c r="Q103" s="74">
        <v>447.06</v>
      </c>
      <c r="S103" s="74">
        <v>1087500</v>
      </c>
      <c r="T103" s="74">
        <v>1500</v>
      </c>
      <c r="U103" s="91">
        <v>1300680</v>
      </c>
      <c r="V103" s="91">
        <v>2520</v>
      </c>
      <c r="X103" s="91">
        <v>226488.54</v>
      </c>
      <c r="Y103" s="91">
        <v>140137.81</v>
      </c>
    </row>
    <row r="104" spans="1:28" x14ac:dyDescent="0.2">
      <c r="A104" s="253" t="s">
        <v>2900</v>
      </c>
      <c r="B104" s="90">
        <v>182209.64</v>
      </c>
      <c r="C104" s="90">
        <v>0</v>
      </c>
      <c r="D104" s="90">
        <v>20588.080000000002</v>
      </c>
      <c r="E104" s="253">
        <v>1264816.01</v>
      </c>
      <c r="F104" s="253">
        <v>361654.86</v>
      </c>
      <c r="G104" s="233">
        <v>0</v>
      </c>
      <c r="H104" s="233">
        <v>10807.8</v>
      </c>
      <c r="J104" s="233">
        <v>3967.92</v>
      </c>
      <c r="M104" s="253">
        <v>400555.98</v>
      </c>
      <c r="N104" s="253">
        <v>1499736.2</v>
      </c>
      <c r="O104" s="74">
        <v>886891.6</v>
      </c>
      <c r="Q104" s="74">
        <v>117.47</v>
      </c>
      <c r="S104" s="74">
        <v>531900</v>
      </c>
      <c r="T104" s="74">
        <v>4500</v>
      </c>
      <c r="U104" s="91">
        <v>775720</v>
      </c>
      <c r="X104" s="91">
        <v>355308.43</v>
      </c>
      <c r="Y104" s="91">
        <v>114402.21</v>
      </c>
      <c r="Z104" s="91">
        <v>6833</v>
      </c>
    </row>
    <row r="105" spans="1:28" x14ac:dyDescent="0.2">
      <c r="A105" s="253" t="s">
        <v>2901</v>
      </c>
      <c r="B105" s="90">
        <v>424639.38</v>
      </c>
      <c r="C105" s="90">
        <v>0</v>
      </c>
      <c r="D105" s="90">
        <v>102687.83</v>
      </c>
      <c r="E105" s="253">
        <v>599110.94999999995</v>
      </c>
      <c r="F105" s="253">
        <v>330871.23</v>
      </c>
      <c r="H105" s="233">
        <v>2350.73</v>
      </c>
      <c r="J105" s="233">
        <v>2045.48</v>
      </c>
      <c r="M105" s="253">
        <v>70153.490000000005</v>
      </c>
      <c r="N105" s="253">
        <v>2219622</v>
      </c>
      <c r="O105" s="74">
        <v>791771.77</v>
      </c>
      <c r="Q105" s="74">
        <v>546.77</v>
      </c>
      <c r="S105" s="74">
        <v>635820</v>
      </c>
      <c r="T105" s="74">
        <v>129678</v>
      </c>
      <c r="U105" s="91">
        <v>932450</v>
      </c>
      <c r="X105" s="91">
        <v>353901.77</v>
      </c>
      <c r="Y105" s="91">
        <v>123699.36</v>
      </c>
    </row>
    <row r="106" spans="1:28" x14ac:dyDescent="0.2">
      <c r="A106" s="253" t="s">
        <v>2903</v>
      </c>
      <c r="B106" s="90">
        <v>405391.7</v>
      </c>
      <c r="C106" s="90">
        <v>0</v>
      </c>
      <c r="D106" s="90">
        <v>20933.72</v>
      </c>
      <c r="E106" s="253">
        <v>918472.34</v>
      </c>
      <c r="F106" s="253">
        <v>282668.65999999997</v>
      </c>
      <c r="H106" s="233">
        <v>17400</v>
      </c>
      <c r="J106" s="233">
        <v>34.85</v>
      </c>
      <c r="M106" s="253">
        <v>16000</v>
      </c>
      <c r="N106" s="253">
        <v>1687514</v>
      </c>
      <c r="O106" s="74">
        <v>856742.68</v>
      </c>
      <c r="Q106" s="74">
        <v>444.11</v>
      </c>
      <c r="S106" s="74">
        <v>167110</v>
      </c>
      <c r="U106" s="91">
        <v>459206</v>
      </c>
      <c r="V106" s="91">
        <v>5276</v>
      </c>
      <c r="W106" s="91">
        <v>592</v>
      </c>
      <c r="X106" s="91">
        <v>281339.01</v>
      </c>
      <c r="Y106" s="91">
        <v>106404.96</v>
      </c>
    </row>
    <row r="107" spans="1:28" x14ac:dyDescent="0.2">
      <c r="A107" s="253" t="s">
        <v>2905</v>
      </c>
      <c r="B107" s="90">
        <v>730940.69</v>
      </c>
      <c r="C107" s="90">
        <v>0</v>
      </c>
      <c r="D107" s="90">
        <v>100043.13</v>
      </c>
      <c r="E107" s="253">
        <v>880736.77</v>
      </c>
      <c r="F107" s="253">
        <v>157534.18</v>
      </c>
      <c r="J107" s="233">
        <v>435.99</v>
      </c>
      <c r="M107" s="253">
        <v>79121.8</v>
      </c>
      <c r="N107" s="253">
        <v>4303318.3099999996</v>
      </c>
      <c r="O107" s="74">
        <v>1056345.53</v>
      </c>
      <c r="Q107" s="74">
        <v>962.01</v>
      </c>
      <c r="S107" s="74">
        <v>1431405.5</v>
      </c>
      <c r="U107" s="91">
        <v>1825565.5</v>
      </c>
      <c r="X107" s="91">
        <v>353112.67</v>
      </c>
      <c r="Y107" s="91">
        <v>89343.52</v>
      </c>
    </row>
    <row r="108" spans="1:28" x14ac:dyDescent="0.2">
      <c r="A108" s="253" t="s">
        <v>2906</v>
      </c>
      <c r="B108" s="90">
        <v>429207.93</v>
      </c>
      <c r="C108" s="90">
        <v>0</v>
      </c>
      <c r="D108" s="90">
        <v>21166.45</v>
      </c>
      <c r="E108" s="253">
        <v>698350.51</v>
      </c>
      <c r="F108" s="253">
        <v>158969.03</v>
      </c>
      <c r="H108" s="233">
        <v>8678</v>
      </c>
      <c r="J108" s="233">
        <v>179.6</v>
      </c>
      <c r="M108" s="253">
        <v>10700</v>
      </c>
      <c r="N108" s="253">
        <v>2346487</v>
      </c>
      <c r="O108" s="74">
        <v>534023.96</v>
      </c>
      <c r="Q108" s="74">
        <v>503.6</v>
      </c>
      <c r="S108" s="74">
        <v>822861.1</v>
      </c>
      <c r="U108" s="91">
        <v>949561.1</v>
      </c>
      <c r="X108" s="91">
        <v>222404.19</v>
      </c>
      <c r="Y108" s="91">
        <v>111082.2</v>
      </c>
    </row>
    <row r="109" spans="1:28" x14ac:dyDescent="0.2">
      <c r="A109" s="253" t="s">
        <v>2907</v>
      </c>
      <c r="B109" s="90">
        <v>761868.03</v>
      </c>
      <c r="C109" s="90">
        <v>0</v>
      </c>
      <c r="D109" s="90">
        <v>63152.06</v>
      </c>
      <c r="E109" s="253">
        <v>1050807.28</v>
      </c>
      <c r="F109" s="253">
        <v>166963.25</v>
      </c>
      <c r="G109" s="233">
        <v>0</v>
      </c>
      <c r="H109" s="233">
        <v>28160</v>
      </c>
      <c r="J109" s="233">
        <v>182.04</v>
      </c>
      <c r="M109" s="253">
        <v>14300</v>
      </c>
      <c r="N109" s="253">
        <v>2125037.4300000002</v>
      </c>
      <c r="O109" s="74">
        <v>1068595.49</v>
      </c>
      <c r="Q109" s="74">
        <v>673.65</v>
      </c>
      <c r="S109" s="74">
        <v>766401</v>
      </c>
      <c r="T109" s="74">
        <v>341310</v>
      </c>
      <c r="U109" s="91">
        <v>1080211</v>
      </c>
      <c r="X109" s="91">
        <v>497819.07</v>
      </c>
      <c r="Y109" s="91">
        <v>120151.78</v>
      </c>
      <c r="AB109" s="91">
        <v>500</v>
      </c>
    </row>
    <row r="110" spans="1:28" x14ac:dyDescent="0.2">
      <c r="A110" s="253" t="s">
        <v>2908</v>
      </c>
      <c r="B110" s="90">
        <v>999360.23</v>
      </c>
      <c r="C110" s="90">
        <v>0</v>
      </c>
      <c r="D110" s="90">
        <v>41070.21</v>
      </c>
      <c r="E110" s="253">
        <v>2964268.74</v>
      </c>
      <c r="F110" s="253">
        <v>129010.71</v>
      </c>
      <c r="H110" s="233">
        <v>30280</v>
      </c>
      <c r="J110" s="233">
        <v>766.37</v>
      </c>
      <c r="M110" s="253">
        <v>16700</v>
      </c>
      <c r="N110" s="253">
        <v>1196485.3400000001</v>
      </c>
      <c r="O110" s="74">
        <v>1020234.26</v>
      </c>
      <c r="Q110" s="74">
        <v>1123.24</v>
      </c>
      <c r="S110" s="74">
        <v>638990</v>
      </c>
      <c r="T110" s="74">
        <v>503942</v>
      </c>
      <c r="U110" s="91">
        <v>1045620</v>
      </c>
      <c r="X110" s="91">
        <v>451702.06</v>
      </c>
      <c r="Y110" s="91">
        <v>145190.15</v>
      </c>
      <c r="AB110" s="91">
        <v>500</v>
      </c>
    </row>
    <row r="111" spans="1:28" x14ac:dyDescent="0.2">
      <c r="A111" s="253" t="s">
        <v>2926</v>
      </c>
      <c r="B111" s="90">
        <v>426048.11</v>
      </c>
      <c r="C111" s="90">
        <v>0</v>
      </c>
      <c r="D111" s="90">
        <v>2967.72</v>
      </c>
      <c r="E111" s="253">
        <v>533633.81000000006</v>
      </c>
      <c r="F111" s="253">
        <v>141471.56</v>
      </c>
      <c r="J111" s="233">
        <v>0</v>
      </c>
      <c r="M111" s="253">
        <v>99300</v>
      </c>
      <c r="N111" s="253">
        <v>1169693.49</v>
      </c>
      <c r="O111" s="74">
        <v>527198.68000000005</v>
      </c>
      <c r="Q111" s="74">
        <v>440.19</v>
      </c>
      <c r="S111" s="74">
        <v>481836</v>
      </c>
      <c r="U111" s="91">
        <v>597762</v>
      </c>
      <c r="X111" s="91">
        <v>263034.92</v>
      </c>
      <c r="Y111" s="91">
        <v>106538.92</v>
      </c>
    </row>
    <row r="112" spans="1:28" x14ac:dyDescent="0.2">
      <c r="A112" s="253" t="s">
        <v>2909</v>
      </c>
      <c r="B112" s="90">
        <v>1259021.6599999999</v>
      </c>
      <c r="C112" s="90">
        <v>96965.65</v>
      </c>
      <c r="D112" s="90">
        <v>83661.55</v>
      </c>
      <c r="E112" s="253">
        <v>1433994.67</v>
      </c>
      <c r="F112" s="253">
        <v>151305.51999999999</v>
      </c>
      <c r="G112" s="233">
        <v>0</v>
      </c>
      <c r="H112" s="233">
        <v>53940</v>
      </c>
      <c r="J112" s="233">
        <v>160</v>
      </c>
      <c r="N112" s="253">
        <v>620039.24</v>
      </c>
      <c r="O112" s="74">
        <v>1580307.04</v>
      </c>
      <c r="Q112" s="74">
        <v>1958.98</v>
      </c>
      <c r="S112" s="74">
        <v>818623.4</v>
      </c>
      <c r="T112" s="74">
        <v>54800</v>
      </c>
      <c r="U112" s="91">
        <v>1067613.3999999999</v>
      </c>
      <c r="X112" s="91">
        <v>922695.37</v>
      </c>
      <c r="Y112" s="91">
        <v>152944.10999999999</v>
      </c>
    </row>
    <row r="113" spans="1:27" x14ac:dyDescent="0.2">
      <c r="A113" s="253" t="s">
        <v>2910</v>
      </c>
      <c r="B113" s="90">
        <v>896281.38</v>
      </c>
      <c r="C113" s="90">
        <v>59100</v>
      </c>
      <c r="D113" s="90">
        <v>28456.73</v>
      </c>
      <c r="E113" s="253">
        <v>598109.6</v>
      </c>
      <c r="F113" s="253">
        <v>108283.37</v>
      </c>
      <c r="I113" s="233">
        <v>301799</v>
      </c>
      <c r="J113" s="233">
        <v>0</v>
      </c>
      <c r="L113" s="253">
        <v>-1949471.62</v>
      </c>
      <c r="M113" s="253">
        <v>34628</v>
      </c>
      <c r="O113" s="74">
        <v>1290588.98</v>
      </c>
      <c r="Q113" s="74">
        <v>732.76</v>
      </c>
      <c r="S113" s="74">
        <v>888800</v>
      </c>
      <c r="T113" s="74">
        <v>10500</v>
      </c>
      <c r="U113" s="91">
        <v>1332050</v>
      </c>
      <c r="V113" s="91">
        <v>576</v>
      </c>
      <c r="W113" s="91">
        <v>18697</v>
      </c>
      <c r="X113" s="91">
        <v>749396.72</v>
      </c>
      <c r="Y113" s="91">
        <v>38826.410000000003</v>
      </c>
    </row>
    <row r="114" spans="1:27" x14ac:dyDescent="0.2">
      <c r="A114" s="253" t="s">
        <v>2911</v>
      </c>
      <c r="B114" s="90">
        <v>793865.98</v>
      </c>
      <c r="C114" s="90">
        <v>40800</v>
      </c>
      <c r="D114" s="90">
        <v>41393.699999999997</v>
      </c>
      <c r="E114" s="253">
        <v>872420.65</v>
      </c>
      <c r="F114" s="253">
        <v>129998.05</v>
      </c>
      <c r="I114" s="233">
        <v>84372</v>
      </c>
      <c r="L114" s="253">
        <v>390534.44</v>
      </c>
      <c r="M114" s="253">
        <v>-2</v>
      </c>
      <c r="N114" s="253">
        <v>1131001.29</v>
      </c>
      <c r="O114" s="74">
        <v>875288.24</v>
      </c>
      <c r="Q114" s="74">
        <v>992.49</v>
      </c>
      <c r="S114" s="74">
        <v>460800</v>
      </c>
      <c r="U114" s="91">
        <v>657120</v>
      </c>
      <c r="X114" s="91">
        <v>382846.61</v>
      </c>
      <c r="Y114" s="91">
        <v>15292.47</v>
      </c>
    </row>
    <row r="115" spans="1:27" x14ac:dyDescent="0.2">
      <c r="A115" s="253" t="s">
        <v>2912</v>
      </c>
      <c r="B115" s="90">
        <v>913875.4</v>
      </c>
      <c r="C115" s="90">
        <v>77034.880000000005</v>
      </c>
      <c r="D115" s="90">
        <v>55011.65</v>
      </c>
      <c r="E115" s="253">
        <v>899856.45</v>
      </c>
      <c r="F115" s="253">
        <v>280937.21999999997</v>
      </c>
      <c r="J115" s="233">
        <v>0</v>
      </c>
      <c r="N115" s="253">
        <v>1731639.01</v>
      </c>
      <c r="O115" s="74">
        <v>1456064.12</v>
      </c>
      <c r="P115" s="74">
        <v>86089</v>
      </c>
      <c r="Q115" s="74">
        <v>1122.05</v>
      </c>
      <c r="S115" s="74">
        <v>1091300</v>
      </c>
      <c r="U115" s="91">
        <v>1547578</v>
      </c>
      <c r="W115" s="91">
        <v>3480</v>
      </c>
      <c r="X115" s="91">
        <v>845912.3</v>
      </c>
      <c r="Y115" s="91">
        <v>78677.279999999999</v>
      </c>
    </row>
    <row r="116" spans="1:27" x14ac:dyDescent="0.2">
      <c r="A116" s="253" t="s">
        <v>2913</v>
      </c>
      <c r="B116" s="90">
        <v>348739.41</v>
      </c>
      <c r="C116" s="90">
        <v>16500</v>
      </c>
      <c r="D116" s="90">
        <v>28088.62</v>
      </c>
      <c r="E116" s="253">
        <v>581993.80000000005</v>
      </c>
      <c r="F116" s="253">
        <v>187083.29</v>
      </c>
      <c r="G116" s="233">
        <v>0</v>
      </c>
      <c r="I116" s="233">
        <v>45921</v>
      </c>
      <c r="J116" s="233">
        <v>0</v>
      </c>
      <c r="M116" s="253">
        <v>-74.77</v>
      </c>
      <c r="N116" s="253">
        <v>2353915.73</v>
      </c>
      <c r="O116" s="74">
        <v>522237.41</v>
      </c>
      <c r="Q116" s="74">
        <v>244</v>
      </c>
      <c r="S116" s="74">
        <v>399120</v>
      </c>
      <c r="U116" s="91">
        <v>458220</v>
      </c>
      <c r="W116" s="91">
        <v>6712</v>
      </c>
      <c r="X116" s="91">
        <v>285205.25</v>
      </c>
      <c r="Y116" s="91">
        <v>64099.65</v>
      </c>
      <c r="AA116" s="91">
        <v>30000</v>
      </c>
    </row>
    <row r="117" spans="1:27" x14ac:dyDescent="0.2">
      <c r="A117" s="253" t="s">
        <v>2914</v>
      </c>
      <c r="B117" s="90">
        <v>1235311.99</v>
      </c>
      <c r="C117" s="90">
        <v>99300</v>
      </c>
      <c r="D117" s="90">
        <v>81581.990000000005</v>
      </c>
      <c r="E117" s="253">
        <v>2381917.88</v>
      </c>
      <c r="F117" s="253">
        <v>298629.14</v>
      </c>
      <c r="G117" s="233">
        <v>0</v>
      </c>
      <c r="J117" s="233">
        <v>44.86</v>
      </c>
      <c r="M117" s="253">
        <v>129</v>
      </c>
      <c r="N117" s="253">
        <v>1221990.08</v>
      </c>
      <c r="O117" s="74">
        <v>2244975.04</v>
      </c>
      <c r="Q117" s="74">
        <v>1593.53</v>
      </c>
      <c r="S117" s="74">
        <v>1103000</v>
      </c>
      <c r="U117" s="91">
        <v>1798450</v>
      </c>
      <c r="V117" s="91">
        <v>500</v>
      </c>
      <c r="W117" s="91">
        <v>22081</v>
      </c>
      <c r="X117" s="91">
        <v>868797.96</v>
      </c>
      <c r="Y117" s="91">
        <v>71052.800000000003</v>
      </c>
    </row>
    <row r="118" spans="1:27" x14ac:dyDescent="0.2">
      <c r="A118" s="253" t="s">
        <v>2915</v>
      </c>
      <c r="B118" s="90">
        <v>1050042.9099999999</v>
      </c>
      <c r="C118" s="90">
        <v>0</v>
      </c>
      <c r="D118" s="90">
        <v>99686.54</v>
      </c>
      <c r="E118" s="253">
        <v>961683.05</v>
      </c>
      <c r="F118" s="253">
        <v>39054.870000000003</v>
      </c>
      <c r="H118" s="233">
        <v>39745.17</v>
      </c>
      <c r="I118" s="233">
        <v>106600</v>
      </c>
      <c r="J118" s="233">
        <v>5671</v>
      </c>
      <c r="M118" s="253">
        <v>1699.11</v>
      </c>
      <c r="N118" s="253">
        <v>1488507.55</v>
      </c>
      <c r="O118" s="74">
        <v>997497.64</v>
      </c>
      <c r="P118" s="74">
        <v>57710</v>
      </c>
      <c r="Q118" s="74">
        <v>1094.5899999999999</v>
      </c>
      <c r="S118" s="74">
        <v>650646.5</v>
      </c>
      <c r="U118" s="91">
        <v>945466.5</v>
      </c>
      <c r="X118" s="91">
        <v>244819.72</v>
      </c>
      <c r="Y118" s="91">
        <v>90502.97</v>
      </c>
    </row>
    <row r="119" spans="1:27" x14ac:dyDescent="0.2">
      <c r="A119" s="253" t="s">
        <v>2916</v>
      </c>
      <c r="B119" s="90">
        <v>1275407.52</v>
      </c>
      <c r="C119" s="90">
        <v>0</v>
      </c>
      <c r="D119" s="90">
        <v>62562.26</v>
      </c>
      <c r="E119" s="253">
        <v>647796.71</v>
      </c>
      <c r="F119" s="253">
        <v>117946.25</v>
      </c>
      <c r="G119" s="233">
        <v>0</v>
      </c>
      <c r="H119" s="233">
        <v>19204</v>
      </c>
      <c r="I119" s="233">
        <v>432689</v>
      </c>
      <c r="J119" s="233">
        <v>0</v>
      </c>
      <c r="M119" s="253">
        <v>55000</v>
      </c>
      <c r="N119" s="253">
        <v>1247302.3600000001</v>
      </c>
      <c r="O119" s="74">
        <v>713808.08</v>
      </c>
      <c r="Q119" s="74">
        <v>1287.99</v>
      </c>
      <c r="S119" s="74">
        <v>563349</v>
      </c>
      <c r="U119" s="91">
        <v>738349</v>
      </c>
      <c r="X119" s="91">
        <v>191858.85</v>
      </c>
      <c r="Y119" s="91">
        <v>76595.100000000006</v>
      </c>
    </row>
    <row r="120" spans="1:27" x14ac:dyDescent="0.2">
      <c r="A120" s="253" t="s">
        <v>2917</v>
      </c>
      <c r="B120" s="90">
        <v>1051978.6000000001</v>
      </c>
      <c r="C120" s="90">
        <v>0</v>
      </c>
      <c r="D120" s="90">
        <v>15027.88</v>
      </c>
      <c r="E120" s="253">
        <v>571306.56999999995</v>
      </c>
      <c r="F120" s="253">
        <v>45966.74</v>
      </c>
      <c r="G120" s="233">
        <v>0</v>
      </c>
      <c r="H120" s="233">
        <v>51987</v>
      </c>
      <c r="J120" s="233">
        <v>6340.4</v>
      </c>
      <c r="N120" s="253">
        <v>1693308.65</v>
      </c>
      <c r="O120" s="74">
        <v>1016053.22</v>
      </c>
      <c r="Q120" s="74">
        <v>1452.39</v>
      </c>
      <c r="S120" s="74">
        <v>956452</v>
      </c>
      <c r="T120" s="74">
        <v>450</v>
      </c>
      <c r="U120" s="91">
        <v>1282802</v>
      </c>
      <c r="X120" s="91">
        <v>307597.52</v>
      </c>
      <c r="Y120" s="91">
        <v>63033.11</v>
      </c>
    </row>
    <row r="121" spans="1:27" x14ac:dyDescent="0.2">
      <c r="A121" s="253" t="s">
        <v>2918</v>
      </c>
      <c r="B121" s="90">
        <v>979423.17</v>
      </c>
      <c r="C121" s="90">
        <v>0</v>
      </c>
      <c r="D121" s="90">
        <v>176851.96</v>
      </c>
      <c r="E121" s="253">
        <v>1027819.95</v>
      </c>
      <c r="F121" s="253">
        <v>10766.25</v>
      </c>
      <c r="H121" s="233">
        <v>35497.019999999997</v>
      </c>
      <c r="I121" s="233">
        <v>106761</v>
      </c>
      <c r="J121" s="233">
        <v>0</v>
      </c>
      <c r="M121" s="253">
        <v>-45000</v>
      </c>
      <c r="N121" s="253">
        <v>2084116.46</v>
      </c>
      <c r="O121" s="74">
        <v>1065982.82</v>
      </c>
      <c r="P121" s="74">
        <v>161130</v>
      </c>
      <c r="Q121" s="74">
        <v>1150.1400000000001</v>
      </c>
      <c r="S121" s="74">
        <v>595229</v>
      </c>
      <c r="U121" s="91">
        <v>847569</v>
      </c>
      <c r="V121" s="91">
        <v>6434</v>
      </c>
      <c r="X121" s="91">
        <v>200361.63</v>
      </c>
      <c r="Y121" s="91">
        <v>160791.04999999999</v>
      </c>
    </row>
    <row r="122" spans="1:27" x14ac:dyDescent="0.2">
      <c r="A122" s="253" t="s">
        <v>2919</v>
      </c>
      <c r="B122" s="90">
        <v>496455.86</v>
      </c>
      <c r="C122" s="90">
        <v>0</v>
      </c>
      <c r="D122" s="90">
        <v>117407.01</v>
      </c>
      <c r="E122" s="253">
        <v>317325.84999999998</v>
      </c>
      <c r="F122" s="253">
        <v>12983.28</v>
      </c>
      <c r="H122" s="233">
        <v>31632</v>
      </c>
      <c r="I122" s="233">
        <v>57600</v>
      </c>
      <c r="J122" s="233">
        <v>2449</v>
      </c>
      <c r="M122" s="253">
        <v>-2713.11</v>
      </c>
      <c r="N122" s="253">
        <v>345503.07</v>
      </c>
      <c r="O122" s="74">
        <v>823393.32</v>
      </c>
      <c r="Q122" s="74">
        <v>520.86</v>
      </c>
      <c r="S122" s="74">
        <v>529560</v>
      </c>
      <c r="U122" s="91">
        <v>882090</v>
      </c>
      <c r="X122" s="91">
        <v>176239.07</v>
      </c>
      <c r="Y122" s="91">
        <v>26112.799999999999</v>
      </c>
    </row>
    <row r="123" spans="1:27" x14ac:dyDescent="0.2">
      <c r="A123" s="253" t="s">
        <v>2927</v>
      </c>
      <c r="B123" s="90">
        <v>675543.27</v>
      </c>
      <c r="C123" s="90">
        <v>0</v>
      </c>
      <c r="D123" s="90">
        <v>71400.94</v>
      </c>
      <c r="E123" s="253">
        <v>596906.23999999999</v>
      </c>
      <c r="F123" s="253">
        <v>-70742.789999999994</v>
      </c>
      <c r="H123" s="233">
        <v>21661.32</v>
      </c>
      <c r="J123" s="233">
        <v>0</v>
      </c>
      <c r="M123" s="253">
        <v>194908.08</v>
      </c>
      <c r="N123" s="253">
        <v>2439641.09</v>
      </c>
      <c r="O123" s="74">
        <v>602913.62</v>
      </c>
      <c r="P123" s="74">
        <v>53538</v>
      </c>
      <c r="Q123" s="74">
        <v>784.72</v>
      </c>
      <c r="S123" s="74">
        <v>529270</v>
      </c>
      <c r="U123" s="91">
        <v>667770</v>
      </c>
      <c r="X123" s="91">
        <v>236211.22</v>
      </c>
      <c r="Y123" s="91">
        <v>130921.63</v>
      </c>
    </row>
    <row r="124" spans="1:27" x14ac:dyDescent="0.2">
      <c r="A124" s="253" t="s">
        <v>2929</v>
      </c>
      <c r="B124" s="90">
        <v>774956.55</v>
      </c>
      <c r="C124" s="90">
        <v>0</v>
      </c>
      <c r="D124" s="90">
        <v>167473.35</v>
      </c>
      <c r="E124" s="253">
        <v>735197.37</v>
      </c>
      <c r="F124" s="253">
        <v>92601.69</v>
      </c>
      <c r="H124" s="233">
        <v>25900</v>
      </c>
      <c r="I124" s="233">
        <v>93550</v>
      </c>
      <c r="J124" s="233">
        <v>3868.01</v>
      </c>
      <c r="M124" s="253">
        <v>-61792</v>
      </c>
      <c r="N124" s="253">
        <v>3028722.67</v>
      </c>
      <c r="O124" s="74">
        <v>994354.58</v>
      </c>
      <c r="Q124" s="74">
        <v>902.93</v>
      </c>
      <c r="S124" s="74">
        <v>696435.6</v>
      </c>
      <c r="U124" s="91">
        <v>1028285.6</v>
      </c>
      <c r="X124" s="91">
        <v>189899.12</v>
      </c>
      <c r="Y124" s="91">
        <v>108295.33</v>
      </c>
    </row>
    <row r="125" spans="1:27" x14ac:dyDescent="0.2">
      <c r="A125" s="253" t="s">
        <v>2931</v>
      </c>
      <c r="B125" s="90">
        <v>439100.82</v>
      </c>
      <c r="C125" s="90">
        <v>0</v>
      </c>
      <c r="D125" s="90">
        <v>27107.17</v>
      </c>
      <c r="E125" s="253">
        <v>975480.39</v>
      </c>
      <c r="F125" s="253">
        <v>90931.37</v>
      </c>
      <c r="H125" s="233">
        <v>38054.57</v>
      </c>
      <c r="I125" s="233">
        <v>47600</v>
      </c>
      <c r="J125" s="233">
        <v>0</v>
      </c>
      <c r="M125" s="253">
        <v>-18706.830000000002</v>
      </c>
      <c r="N125" s="253">
        <v>3118920.11</v>
      </c>
      <c r="O125" s="74">
        <v>718101.98</v>
      </c>
      <c r="Q125" s="74">
        <v>301.95999999999998</v>
      </c>
      <c r="S125" s="74">
        <v>809989.5</v>
      </c>
      <c r="U125" s="91">
        <v>1103809.5</v>
      </c>
      <c r="X125" s="91">
        <v>163703.65</v>
      </c>
      <c r="Y125" s="91">
        <v>124648.39</v>
      </c>
    </row>
    <row r="126" spans="1:27" x14ac:dyDescent="0.2">
      <c r="A126" s="253" t="s">
        <v>2898</v>
      </c>
      <c r="B126" s="90">
        <v>799326.05</v>
      </c>
      <c r="C126" s="90">
        <v>25831</v>
      </c>
      <c r="D126" s="90">
        <v>26899.34</v>
      </c>
      <c r="E126" s="253">
        <v>888316.37</v>
      </c>
      <c r="F126" s="253">
        <v>154029.42000000001</v>
      </c>
      <c r="G126" s="233">
        <v>0</v>
      </c>
      <c r="H126" s="233">
        <v>47326</v>
      </c>
      <c r="J126" s="233">
        <v>1310</v>
      </c>
      <c r="K126" s="253">
        <v>85640</v>
      </c>
      <c r="L126" s="253">
        <v>-1269160.81</v>
      </c>
      <c r="M126" s="253">
        <v>-15551</v>
      </c>
      <c r="N126" s="253">
        <v>2656385</v>
      </c>
      <c r="O126" s="74">
        <v>1320442.1200000001</v>
      </c>
      <c r="P126" s="74">
        <v>100</v>
      </c>
      <c r="Q126" s="74">
        <v>850.65</v>
      </c>
      <c r="S126" s="74">
        <v>1146041</v>
      </c>
      <c r="T126" s="74">
        <v>140400</v>
      </c>
      <c r="U126" s="91">
        <v>1668066</v>
      </c>
      <c r="X126" s="91">
        <v>335557.78</v>
      </c>
      <c r="Y126" s="91">
        <v>130341</v>
      </c>
    </row>
    <row r="127" spans="1:27" x14ac:dyDescent="0.2">
      <c r="A127" s="253" t="s">
        <v>2899</v>
      </c>
      <c r="B127" s="90">
        <v>732691.25</v>
      </c>
      <c r="C127" s="90">
        <v>13728.9</v>
      </c>
      <c r="D127" s="90">
        <v>19692.78</v>
      </c>
      <c r="E127" s="253">
        <v>263252.51</v>
      </c>
      <c r="F127" s="253">
        <v>161251.9</v>
      </c>
      <c r="H127" s="233">
        <v>39834</v>
      </c>
      <c r="L127" s="253">
        <v>-1849130.55</v>
      </c>
      <c r="M127" s="253">
        <v>-684</v>
      </c>
      <c r="N127" s="253">
        <v>2668500</v>
      </c>
      <c r="O127" s="74">
        <v>890122.28</v>
      </c>
      <c r="Q127" s="74">
        <v>822.17</v>
      </c>
      <c r="S127" s="74">
        <v>1025724</v>
      </c>
      <c r="T127" s="74">
        <v>79200</v>
      </c>
      <c r="U127" s="91">
        <v>1296982</v>
      </c>
      <c r="X127" s="91">
        <v>259770.3</v>
      </c>
      <c r="Y127" s="91">
        <v>66332.06</v>
      </c>
    </row>
    <row r="128" spans="1:27" x14ac:dyDescent="0.2">
      <c r="A128" s="253" t="s">
        <v>2902</v>
      </c>
      <c r="B128" s="90">
        <v>1230106.5</v>
      </c>
      <c r="C128" s="90">
        <v>20423.5</v>
      </c>
      <c r="D128" s="90">
        <v>47075.92</v>
      </c>
      <c r="E128" s="253">
        <v>4988732.17</v>
      </c>
      <c r="F128" s="253">
        <v>77403.899999999994</v>
      </c>
      <c r="H128" s="233">
        <v>144484.53</v>
      </c>
      <c r="I128" s="233">
        <v>395730</v>
      </c>
      <c r="J128" s="233">
        <v>1593.01</v>
      </c>
      <c r="L128" s="253">
        <v>-3816502.6</v>
      </c>
      <c r="M128" s="253">
        <v>1215</v>
      </c>
      <c r="N128" s="253">
        <v>9526566.6699999999</v>
      </c>
      <c r="O128" s="74">
        <v>1445166.51</v>
      </c>
      <c r="P128" s="74">
        <v>30000</v>
      </c>
      <c r="Q128" s="74">
        <v>1302.92</v>
      </c>
      <c r="S128" s="74">
        <v>1000846.8</v>
      </c>
      <c r="T128" s="74">
        <v>374857</v>
      </c>
      <c r="U128" s="91">
        <v>1611185.8</v>
      </c>
      <c r="W128" s="91">
        <v>3280</v>
      </c>
      <c r="X128" s="91">
        <v>717105.91</v>
      </c>
      <c r="Y128" s="91">
        <v>272766.64</v>
      </c>
    </row>
    <row r="129" spans="1:25" x14ac:dyDescent="0.2">
      <c r="A129" s="253" t="s">
        <v>2904</v>
      </c>
      <c r="B129" s="90">
        <v>919616.43</v>
      </c>
      <c r="C129" s="90">
        <v>9445</v>
      </c>
      <c r="D129" s="90">
        <v>0</v>
      </c>
      <c r="E129" s="253">
        <v>392624.24</v>
      </c>
      <c r="F129" s="253">
        <v>155991.26999999999</v>
      </c>
      <c r="H129" s="233">
        <v>40723.339999999997</v>
      </c>
      <c r="J129" s="233">
        <v>0</v>
      </c>
      <c r="K129" s="253">
        <v>155940</v>
      </c>
      <c r="L129" s="253">
        <v>-1815370.57</v>
      </c>
      <c r="M129" s="253">
        <v>245.79</v>
      </c>
      <c r="N129" s="253">
        <v>2647000</v>
      </c>
      <c r="O129" s="74">
        <v>807455.82</v>
      </c>
      <c r="P129" s="74">
        <v>156148</v>
      </c>
      <c r="Q129" s="74">
        <v>906.57</v>
      </c>
      <c r="S129" s="74">
        <v>547600</v>
      </c>
      <c r="T129" s="74">
        <v>111600</v>
      </c>
      <c r="U129" s="91">
        <v>842642</v>
      </c>
      <c r="X129" s="91">
        <v>183664.03</v>
      </c>
      <c r="Y129" s="91">
        <v>52834.63</v>
      </c>
    </row>
    <row r="130" spans="1:25" x14ac:dyDescent="0.2">
      <c r="A130" s="253" t="s">
        <v>2930</v>
      </c>
      <c r="B130" s="90">
        <v>222938.65</v>
      </c>
      <c r="C130" s="90">
        <v>624</v>
      </c>
      <c r="D130" s="90">
        <v>6619.7</v>
      </c>
      <c r="E130" s="253">
        <v>484035.74</v>
      </c>
      <c r="F130" s="253">
        <v>64614.61</v>
      </c>
      <c r="H130" s="233">
        <v>150169.01</v>
      </c>
      <c r="J130" s="233">
        <v>15</v>
      </c>
      <c r="L130" s="253">
        <v>-1237394.6599999999</v>
      </c>
      <c r="N130" s="253">
        <v>1913700</v>
      </c>
      <c r="O130" s="74">
        <v>40233.26</v>
      </c>
      <c r="S130" s="74">
        <v>72727.600000000006</v>
      </c>
      <c r="U130" s="91">
        <v>110591.6</v>
      </c>
      <c r="X130" s="91">
        <v>24788.9</v>
      </c>
      <c r="Y130" s="91">
        <v>11595.51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topLeftCell="Z1" zoomScale="70" zoomScaleNormal="70" workbookViewId="0">
      <selection activeCell="AK18" sqref="AK18"/>
    </sheetView>
  </sheetViews>
  <sheetFormatPr defaultColWidth="9" defaultRowHeight="14.25" x14ac:dyDescent="0.2"/>
  <cols>
    <col min="1" max="1" width="6.5" style="38" customWidth="1"/>
    <col min="2" max="2" width="8.625" style="38" customWidth="1"/>
    <col min="3" max="3" width="6.5" style="45" customWidth="1"/>
    <col min="4" max="4" width="26.625" style="45" customWidth="1"/>
    <col min="5" max="5" width="20.625" style="253" customWidth="1"/>
    <col min="6" max="8" width="17.75" style="90"/>
    <col min="9" max="10" width="17.75" style="253"/>
    <col min="11" max="14" width="17.75" style="233"/>
    <col min="15" max="18" width="17.75" style="253"/>
    <col min="19" max="24" width="17.75" style="74"/>
    <col min="25" max="31" width="17.75" style="91"/>
    <col min="32" max="32" width="33.125" style="91" bestFit="1" customWidth="1"/>
    <col min="33" max="33" width="20.5" style="73" bestFit="1" customWidth="1"/>
    <col min="34" max="34" width="17.875" style="50" bestFit="1" customWidth="1"/>
    <col min="35" max="35" width="17.375" style="51" bestFit="1" customWidth="1"/>
    <col min="36" max="36" width="17.625" style="48" bestFit="1" customWidth="1"/>
    <col min="37" max="37" width="19.125" style="47" bestFit="1" customWidth="1"/>
    <col min="38" max="38" width="23.625" style="51" bestFit="1" customWidth="1"/>
    <col min="39" max="16384" width="9" style="55"/>
  </cols>
  <sheetData>
    <row r="1" spans="1:38" x14ac:dyDescent="0.2">
      <c r="A1" s="229"/>
      <c r="B1" s="229"/>
      <c r="E1" s="253" t="s">
        <v>2457</v>
      </c>
      <c r="F1" s="90" t="s">
        <v>2458</v>
      </c>
      <c r="G1" s="90" t="s">
        <v>2459</v>
      </c>
      <c r="H1" s="90" t="s">
        <v>2460</v>
      </c>
      <c r="I1" s="253" t="s">
        <v>2461</v>
      </c>
      <c r="J1" s="253" t="s">
        <v>2462</v>
      </c>
      <c r="K1" s="233" t="s">
        <v>2464</v>
      </c>
      <c r="L1" s="233" t="s">
        <v>2465</v>
      </c>
      <c r="M1" s="233" t="s">
        <v>2466</v>
      </c>
      <c r="N1" s="233" t="s">
        <v>2467</v>
      </c>
      <c r="O1" s="253" t="s">
        <v>2468</v>
      </c>
      <c r="P1" s="253" t="s">
        <v>2469</v>
      </c>
      <c r="Q1" s="253" t="s">
        <v>2470</v>
      </c>
      <c r="R1" s="253" t="s">
        <v>2471</v>
      </c>
      <c r="S1" s="74" t="s">
        <v>2472</v>
      </c>
      <c r="T1" s="74" t="s">
        <v>2473</v>
      </c>
      <c r="U1" s="74" t="s">
        <v>2474</v>
      </c>
      <c r="V1" s="74" t="s">
        <v>2475</v>
      </c>
      <c r="W1" s="74" t="s">
        <v>2476</v>
      </c>
      <c r="X1" s="74" t="s">
        <v>2477</v>
      </c>
      <c r="Y1" s="91" t="s">
        <v>2478</v>
      </c>
      <c r="Z1" s="91" t="s">
        <v>2479</v>
      </c>
      <c r="AA1" s="91" t="s">
        <v>2480</v>
      </c>
      <c r="AB1" s="91" t="s">
        <v>2481</v>
      </c>
      <c r="AC1" s="91" t="s">
        <v>2482</v>
      </c>
      <c r="AD1" s="91" t="s">
        <v>2601</v>
      </c>
      <c r="AE1" s="91" t="s">
        <v>2602</v>
      </c>
      <c r="AF1" s="91" t="s">
        <v>2483</v>
      </c>
      <c r="AG1" s="73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x14ac:dyDescent="0.2">
      <c r="A2" s="229"/>
      <c r="B2" s="229"/>
      <c r="C2" s="45" t="s">
        <v>810</v>
      </c>
      <c r="E2" s="253" t="s">
        <v>2484</v>
      </c>
      <c r="F2" s="90" t="s">
        <v>2485</v>
      </c>
      <c r="G2" s="90" t="s">
        <v>2486</v>
      </c>
      <c r="H2" s="90" t="s">
        <v>2487</v>
      </c>
      <c r="I2" s="253" t="s">
        <v>2488</v>
      </c>
      <c r="J2" s="253" t="s">
        <v>2489</v>
      </c>
      <c r="K2" s="233" t="s">
        <v>2491</v>
      </c>
      <c r="L2" s="233" t="s">
        <v>2492</v>
      </c>
      <c r="M2" s="233" t="s">
        <v>2493</v>
      </c>
      <c r="N2" s="233" t="s">
        <v>2494</v>
      </c>
      <c r="O2" s="253" t="s">
        <v>2495</v>
      </c>
      <c r="P2" s="253" t="s">
        <v>2496</v>
      </c>
      <c r="Q2" s="253" t="s">
        <v>2497</v>
      </c>
      <c r="R2" s="253" t="s">
        <v>2498</v>
      </c>
      <c r="S2" s="74" t="s">
        <v>2499</v>
      </c>
      <c r="T2" s="74" t="s">
        <v>2500</v>
      </c>
      <c r="U2" s="74" t="s">
        <v>2501</v>
      </c>
      <c r="V2" s="74" t="s">
        <v>2502</v>
      </c>
      <c r="W2" s="74" t="s">
        <v>2503</v>
      </c>
      <c r="X2" s="74" t="s">
        <v>2504</v>
      </c>
      <c r="Y2" s="91" t="s">
        <v>2505</v>
      </c>
      <c r="Z2" s="91" t="s">
        <v>2506</v>
      </c>
      <c r="AA2" s="91" t="s">
        <v>2507</v>
      </c>
      <c r="AB2" s="91" t="s">
        <v>2508</v>
      </c>
      <c r="AC2" s="91" t="s">
        <v>2509</v>
      </c>
      <c r="AD2" s="91" t="s">
        <v>2606</v>
      </c>
      <c r="AE2" s="91" t="s">
        <v>2607</v>
      </c>
      <c r="AF2" s="91" t="s">
        <v>2510</v>
      </c>
    </row>
    <row r="3" spans="1:38" ht="15" thickBot="1" x14ac:dyDescent="0.25">
      <c r="A3" s="229"/>
      <c r="B3" s="229"/>
      <c r="E3" s="253" t="s">
        <v>2511</v>
      </c>
      <c r="F3" s="90">
        <v>88770697.739999995</v>
      </c>
      <c r="G3" s="90">
        <v>2944296.38</v>
      </c>
      <c r="H3" s="90">
        <v>9274566.6099999994</v>
      </c>
      <c r="I3" s="253">
        <v>131452011.93000001</v>
      </c>
      <c r="J3" s="253">
        <v>22103681.579999998</v>
      </c>
      <c r="K3" s="233">
        <v>624297</v>
      </c>
      <c r="L3" s="233">
        <v>2934275.37</v>
      </c>
      <c r="M3" s="233">
        <v>5321984.71</v>
      </c>
      <c r="N3" s="233">
        <v>124957.03</v>
      </c>
      <c r="O3" s="253">
        <v>2616767.5299999998</v>
      </c>
      <c r="P3" s="253">
        <v>-12154050.18</v>
      </c>
      <c r="Q3" s="253">
        <v>7780329.8899999997</v>
      </c>
      <c r="R3" s="253">
        <v>224399334.74000001</v>
      </c>
      <c r="S3" s="74">
        <v>117533341.81</v>
      </c>
      <c r="T3" s="74">
        <v>4852198.71</v>
      </c>
      <c r="U3" s="74">
        <v>109362.68</v>
      </c>
      <c r="V3" s="74">
        <v>873.57</v>
      </c>
      <c r="W3" s="74">
        <v>88958964.680000007</v>
      </c>
      <c r="X3" s="74">
        <v>9088539.6500000004</v>
      </c>
      <c r="Y3" s="91">
        <v>127089095.67</v>
      </c>
      <c r="Z3" s="91">
        <v>188632</v>
      </c>
      <c r="AA3" s="91">
        <v>118087.9</v>
      </c>
      <c r="AB3" s="91">
        <v>44945782.530000001</v>
      </c>
      <c r="AC3" s="91">
        <v>17418900.23</v>
      </c>
      <c r="AD3" s="91">
        <v>31884.5</v>
      </c>
      <c r="AE3" s="91">
        <v>86125</v>
      </c>
      <c r="AF3" s="91">
        <v>739269.7</v>
      </c>
      <c r="AG3" s="73">
        <f t="shared" ref="AG3:AL3" si="0">SUM(AG4:AG130)</f>
        <v>100989560.73</v>
      </c>
      <c r="AH3" s="50">
        <f t="shared" si="0"/>
        <v>9005514.1100000013</v>
      </c>
      <c r="AI3" s="51">
        <f t="shared" si="0"/>
        <v>91984046.620000035</v>
      </c>
      <c r="AJ3" s="48">
        <f t="shared" si="0"/>
        <v>220543281.09999996</v>
      </c>
      <c r="AK3" s="47">
        <f t="shared" si="0"/>
        <v>190617777.52999994</v>
      </c>
      <c r="AL3" s="56">
        <f t="shared" si="0"/>
        <v>29925503.569999993</v>
      </c>
    </row>
    <row r="4" spans="1:38" ht="15" thickBot="1" x14ac:dyDescent="0.25">
      <c r="A4" s="38" t="s">
        <v>362</v>
      </c>
      <c r="B4" s="38" t="s">
        <v>364</v>
      </c>
      <c r="C4" s="64">
        <v>6411</v>
      </c>
      <c r="D4" s="65" t="s">
        <v>683</v>
      </c>
      <c r="E4" s="253" t="s">
        <v>2807</v>
      </c>
      <c r="F4" s="90">
        <v>1433657.1</v>
      </c>
      <c r="G4" s="90">
        <v>0</v>
      </c>
      <c r="H4" s="90">
        <v>140634.71</v>
      </c>
      <c r="I4" s="253">
        <v>4561308.8499999996</v>
      </c>
      <c r="J4" s="253">
        <v>117230.91</v>
      </c>
      <c r="K4" s="233">
        <v>0</v>
      </c>
      <c r="N4" s="233">
        <v>1099.97</v>
      </c>
      <c r="O4" s="253">
        <v>54570</v>
      </c>
      <c r="Q4" s="253">
        <v>148710.29999999999</v>
      </c>
      <c r="R4" s="253">
        <v>1723269</v>
      </c>
      <c r="S4" s="74">
        <v>1228163.03</v>
      </c>
      <c r="U4" s="74">
        <v>1560.34</v>
      </c>
      <c r="W4" s="74">
        <v>1506123</v>
      </c>
      <c r="X4" s="74">
        <v>275230</v>
      </c>
      <c r="Y4" s="91">
        <v>1814943</v>
      </c>
      <c r="AB4" s="91">
        <v>496901.21</v>
      </c>
      <c r="AC4" s="91">
        <v>195528.09</v>
      </c>
      <c r="AF4" s="91">
        <v>38862</v>
      </c>
      <c r="AG4" s="73">
        <f>SUM(F4:H4)</f>
        <v>1574291.81</v>
      </c>
      <c r="AH4" s="50">
        <f>SUM(K4:N4)</f>
        <v>1099.97</v>
      </c>
      <c r="AI4" s="51">
        <f>AG4-AH4</f>
        <v>1573191.84</v>
      </c>
      <c r="AJ4" s="48">
        <f>SUM(S4:X4)</f>
        <v>3011076.37</v>
      </c>
      <c r="AK4" s="47">
        <f>SUM(Y4:AF4)</f>
        <v>2546234.2999999998</v>
      </c>
      <c r="AL4" s="56">
        <f>AJ4-AK4</f>
        <v>464842.0700000003</v>
      </c>
    </row>
    <row r="5" spans="1:38" ht="15" thickBot="1" x14ac:dyDescent="0.25">
      <c r="A5" s="38" t="s">
        <v>362</v>
      </c>
      <c r="B5" s="38" t="s">
        <v>364</v>
      </c>
      <c r="C5" s="64">
        <v>2059</v>
      </c>
      <c r="D5" s="65" t="s">
        <v>684</v>
      </c>
      <c r="E5" s="253" t="s">
        <v>2808</v>
      </c>
      <c r="F5" s="90">
        <v>291630.28000000003</v>
      </c>
      <c r="G5" s="90">
        <v>0</v>
      </c>
      <c r="H5" s="90">
        <v>180141.67</v>
      </c>
      <c r="I5" s="253">
        <v>629843.65</v>
      </c>
      <c r="J5" s="253">
        <v>221980.2</v>
      </c>
      <c r="N5" s="233">
        <v>166</v>
      </c>
      <c r="O5" s="253">
        <v>228080</v>
      </c>
      <c r="Q5" s="253">
        <v>13152.09</v>
      </c>
      <c r="R5" s="253">
        <v>1740746.12</v>
      </c>
      <c r="S5" s="74">
        <v>612915.87</v>
      </c>
      <c r="T5" s="74">
        <v>16300</v>
      </c>
      <c r="U5" s="74">
        <v>316.89</v>
      </c>
      <c r="W5" s="74">
        <v>724944.5</v>
      </c>
      <c r="X5" s="74">
        <v>263390</v>
      </c>
      <c r="Y5" s="91">
        <v>833844.5</v>
      </c>
      <c r="AB5" s="91">
        <v>380102.73</v>
      </c>
      <c r="AC5" s="91">
        <v>147438.98000000001</v>
      </c>
      <c r="AF5" s="91">
        <v>38380</v>
      </c>
      <c r="AG5" s="73">
        <f t="shared" ref="AG5:AG68" si="1">SUM(F5:H5)</f>
        <v>471771.95000000007</v>
      </c>
      <c r="AH5" s="50">
        <f t="shared" ref="AH5:AH68" si="2">SUM(K5:N5)</f>
        <v>166</v>
      </c>
      <c r="AI5" s="51">
        <f t="shared" ref="AI5:AI68" si="3">AG5-AH5</f>
        <v>471605.95000000007</v>
      </c>
      <c r="AJ5" s="48">
        <f t="shared" ref="AJ5:AJ68" si="4">SUM(S5:X5)</f>
        <v>1617867.26</v>
      </c>
      <c r="AK5" s="47">
        <f t="shared" ref="AK5:AK68" si="5">SUM(Y5:AF5)</f>
        <v>1399766.21</v>
      </c>
      <c r="AL5" s="56">
        <f t="shared" ref="AL5:AL68" si="6">AJ5-AK5</f>
        <v>218101.05000000005</v>
      </c>
    </row>
    <row r="6" spans="1:38" ht="15" thickBot="1" x14ac:dyDescent="0.25">
      <c r="A6" s="38" t="s">
        <v>362</v>
      </c>
      <c r="B6" s="38" t="s">
        <v>364</v>
      </c>
      <c r="C6" s="64">
        <v>6691</v>
      </c>
      <c r="D6" s="65" t="s">
        <v>685</v>
      </c>
      <c r="E6" s="253" t="s">
        <v>2809</v>
      </c>
      <c r="F6" s="90">
        <v>517260.53</v>
      </c>
      <c r="G6" s="90">
        <v>117154</v>
      </c>
      <c r="H6" s="90">
        <v>111512.83</v>
      </c>
      <c r="I6" s="253">
        <v>1176246.25</v>
      </c>
      <c r="J6" s="253">
        <v>684711.47</v>
      </c>
      <c r="K6" s="233">
        <v>0</v>
      </c>
      <c r="L6" s="233">
        <v>3996.26</v>
      </c>
      <c r="N6" s="233">
        <v>133.83000000000001</v>
      </c>
      <c r="O6" s="253">
        <v>89300</v>
      </c>
      <c r="Q6" s="253">
        <v>194000</v>
      </c>
      <c r="R6" s="253">
        <v>2169071.4500000002</v>
      </c>
      <c r="S6" s="74">
        <v>1573015.02</v>
      </c>
      <c r="T6" s="74">
        <v>40160</v>
      </c>
      <c r="U6" s="74">
        <v>677.51</v>
      </c>
      <c r="W6" s="74">
        <v>1057401.5</v>
      </c>
      <c r="X6" s="74">
        <v>261307</v>
      </c>
      <c r="Y6" s="91">
        <v>1812246.5</v>
      </c>
      <c r="AB6" s="91">
        <v>894093.23</v>
      </c>
      <c r="AC6" s="91">
        <v>7479.85</v>
      </c>
      <c r="AF6" s="91">
        <v>500</v>
      </c>
      <c r="AG6" s="73">
        <f t="shared" si="1"/>
        <v>745927.36</v>
      </c>
      <c r="AH6" s="50">
        <f t="shared" si="2"/>
        <v>4130.09</v>
      </c>
      <c r="AI6" s="51">
        <f t="shared" si="3"/>
        <v>741797.27</v>
      </c>
      <c r="AJ6" s="48">
        <f t="shared" si="4"/>
        <v>2932561.0300000003</v>
      </c>
      <c r="AK6" s="47">
        <f t="shared" si="5"/>
        <v>2714319.58</v>
      </c>
      <c r="AL6" s="56">
        <f t="shared" si="6"/>
        <v>218241.45000000019</v>
      </c>
    </row>
    <row r="7" spans="1:38" ht="15" thickBot="1" x14ac:dyDescent="0.25">
      <c r="A7" s="38" t="s">
        <v>362</v>
      </c>
      <c r="B7" s="38" t="s">
        <v>364</v>
      </c>
      <c r="C7" s="64">
        <v>3434</v>
      </c>
      <c r="D7" s="65" t="s">
        <v>686</v>
      </c>
      <c r="E7" s="253" t="s">
        <v>2810</v>
      </c>
      <c r="F7" s="90">
        <v>1155142.1100000001</v>
      </c>
      <c r="G7" s="90">
        <v>0</v>
      </c>
      <c r="H7" s="90">
        <v>176666.5</v>
      </c>
      <c r="I7" s="253">
        <v>373326.49</v>
      </c>
      <c r="J7" s="253">
        <v>173784.23</v>
      </c>
      <c r="L7" s="233">
        <v>0</v>
      </c>
      <c r="M7" s="233">
        <v>358483</v>
      </c>
      <c r="N7" s="233">
        <v>156</v>
      </c>
      <c r="Q7" s="253">
        <v>3588.65</v>
      </c>
      <c r="R7" s="253">
        <v>235221.96</v>
      </c>
      <c r="S7" s="74">
        <v>790244.72</v>
      </c>
      <c r="W7" s="74">
        <v>1010556.3</v>
      </c>
      <c r="X7" s="74">
        <v>285411</v>
      </c>
      <c r="Y7" s="91">
        <v>1246726.3</v>
      </c>
      <c r="AB7" s="91">
        <v>427606.52</v>
      </c>
      <c r="AC7" s="91">
        <v>92129.09</v>
      </c>
      <c r="AF7" s="91">
        <v>26142</v>
      </c>
      <c r="AG7" s="73">
        <f t="shared" si="1"/>
        <v>1331808.6100000001</v>
      </c>
      <c r="AH7" s="50">
        <f t="shared" si="2"/>
        <v>358639</v>
      </c>
      <c r="AI7" s="51">
        <f t="shared" si="3"/>
        <v>973169.6100000001</v>
      </c>
      <c r="AJ7" s="48">
        <f t="shared" si="4"/>
        <v>2086212.02</v>
      </c>
      <c r="AK7" s="47">
        <f t="shared" si="5"/>
        <v>1792603.9100000001</v>
      </c>
      <c r="AL7" s="56">
        <f t="shared" si="6"/>
        <v>293608.10999999987</v>
      </c>
    </row>
    <row r="8" spans="1:38" ht="15" thickBot="1" x14ac:dyDescent="0.25">
      <c r="A8" s="38" t="s">
        <v>362</v>
      </c>
      <c r="B8" s="38" t="s">
        <v>364</v>
      </c>
      <c r="C8" s="64">
        <v>3172</v>
      </c>
      <c r="D8" s="65" t="s">
        <v>687</v>
      </c>
      <c r="E8" s="253" t="s">
        <v>2811</v>
      </c>
      <c r="F8" s="90">
        <v>665558.92000000004</v>
      </c>
      <c r="G8" s="90">
        <v>19049</v>
      </c>
      <c r="H8" s="90">
        <v>144195.87</v>
      </c>
      <c r="I8" s="253">
        <v>538403.35</v>
      </c>
      <c r="J8" s="253">
        <v>186555.28</v>
      </c>
      <c r="L8" s="233">
        <v>2458.1999999999998</v>
      </c>
      <c r="N8" s="233">
        <v>75</v>
      </c>
      <c r="Q8" s="253">
        <v>67700</v>
      </c>
      <c r="R8" s="253">
        <v>1649277.25</v>
      </c>
      <c r="S8" s="74">
        <v>808284.7</v>
      </c>
      <c r="U8" s="74">
        <v>1067.06</v>
      </c>
      <c r="W8" s="74">
        <v>555317</v>
      </c>
      <c r="X8" s="74">
        <v>135600</v>
      </c>
      <c r="Y8" s="91">
        <v>775890</v>
      </c>
      <c r="AB8" s="91">
        <v>451841.01</v>
      </c>
      <c r="AC8" s="91">
        <v>94620.91</v>
      </c>
      <c r="AF8" s="91">
        <v>22424</v>
      </c>
      <c r="AG8" s="73">
        <f t="shared" si="1"/>
        <v>828803.79</v>
      </c>
      <c r="AH8" s="50">
        <f t="shared" si="2"/>
        <v>2533.1999999999998</v>
      </c>
      <c r="AI8" s="51">
        <f t="shared" si="3"/>
        <v>826270.59000000008</v>
      </c>
      <c r="AJ8" s="48">
        <f t="shared" si="4"/>
        <v>1500268.76</v>
      </c>
      <c r="AK8" s="47">
        <f t="shared" si="5"/>
        <v>1344775.92</v>
      </c>
      <c r="AL8" s="56">
        <f t="shared" si="6"/>
        <v>155492.84000000008</v>
      </c>
    </row>
    <row r="9" spans="1:38" ht="15" thickBot="1" x14ac:dyDescent="0.25">
      <c r="A9" s="38" t="s">
        <v>362</v>
      </c>
      <c r="B9" s="38" t="s">
        <v>364</v>
      </c>
      <c r="C9" s="64">
        <v>3172</v>
      </c>
      <c r="D9" s="65" t="s">
        <v>688</v>
      </c>
      <c r="E9" s="253" t="s">
        <v>2812</v>
      </c>
      <c r="F9" s="90">
        <v>636230.31000000006</v>
      </c>
      <c r="G9" s="90">
        <v>3780</v>
      </c>
      <c r="H9" s="90">
        <v>119551.38</v>
      </c>
      <c r="I9" s="253">
        <v>283921.08</v>
      </c>
      <c r="J9" s="253">
        <v>183138.11</v>
      </c>
      <c r="K9" s="233">
        <v>0</v>
      </c>
      <c r="N9" s="233">
        <v>426.87</v>
      </c>
      <c r="O9" s="253">
        <v>129250</v>
      </c>
      <c r="Q9" s="253">
        <v>65146.66</v>
      </c>
      <c r="R9" s="253">
        <v>991159.3</v>
      </c>
      <c r="S9" s="74">
        <v>469267.74</v>
      </c>
      <c r="T9" s="74">
        <v>71020</v>
      </c>
      <c r="U9" s="74">
        <v>1210.53</v>
      </c>
      <c r="W9" s="74">
        <v>641875.5</v>
      </c>
      <c r="X9" s="74">
        <v>231780</v>
      </c>
      <c r="Y9" s="91">
        <v>1009305.5</v>
      </c>
      <c r="AB9" s="91">
        <v>423187.36</v>
      </c>
      <c r="AC9" s="91">
        <v>88748.07</v>
      </c>
      <c r="AF9" s="91">
        <v>19748</v>
      </c>
      <c r="AG9" s="73">
        <f t="shared" si="1"/>
        <v>759561.69000000006</v>
      </c>
      <c r="AH9" s="50">
        <f t="shared" si="2"/>
        <v>426.87</v>
      </c>
      <c r="AI9" s="51">
        <f t="shared" si="3"/>
        <v>759134.82000000007</v>
      </c>
      <c r="AJ9" s="48">
        <f t="shared" si="4"/>
        <v>1415153.77</v>
      </c>
      <c r="AK9" s="47">
        <f t="shared" si="5"/>
        <v>1540988.93</v>
      </c>
      <c r="AL9" s="56">
        <f t="shared" si="6"/>
        <v>-125835.15999999992</v>
      </c>
    </row>
    <row r="10" spans="1:38" ht="15" thickBot="1" x14ac:dyDescent="0.25">
      <c r="A10" s="38" t="s">
        <v>362</v>
      </c>
      <c r="B10" s="38" t="s">
        <v>364</v>
      </c>
      <c r="C10" s="64">
        <v>1819</v>
      </c>
      <c r="D10" s="65" t="s">
        <v>689</v>
      </c>
      <c r="E10" s="253" t="s">
        <v>2813</v>
      </c>
      <c r="F10" s="90">
        <v>432021.86</v>
      </c>
      <c r="G10" s="90">
        <v>0</v>
      </c>
      <c r="H10" s="90">
        <v>141096.54999999999</v>
      </c>
      <c r="I10" s="253">
        <v>859272.78</v>
      </c>
      <c r="J10" s="253">
        <v>202068.91</v>
      </c>
      <c r="L10" s="233">
        <v>465.6</v>
      </c>
      <c r="N10" s="233">
        <v>146</v>
      </c>
      <c r="O10" s="253">
        <v>110000</v>
      </c>
      <c r="Q10" s="253">
        <v>50837.51</v>
      </c>
      <c r="R10" s="253">
        <v>169383.81</v>
      </c>
      <c r="S10" s="74">
        <v>526696.75</v>
      </c>
      <c r="T10" s="74">
        <v>54614</v>
      </c>
      <c r="U10" s="74">
        <v>437.8</v>
      </c>
      <c r="W10" s="74">
        <v>585578.5</v>
      </c>
      <c r="X10" s="74">
        <v>222390</v>
      </c>
      <c r="Y10" s="91">
        <v>720938.5</v>
      </c>
      <c r="AB10" s="91">
        <v>290980.27</v>
      </c>
      <c r="AC10" s="91">
        <v>145039.67000000001</v>
      </c>
      <c r="AF10" s="91">
        <v>500</v>
      </c>
      <c r="AG10" s="73">
        <f t="shared" si="1"/>
        <v>573118.40999999992</v>
      </c>
      <c r="AH10" s="50">
        <f t="shared" si="2"/>
        <v>611.6</v>
      </c>
      <c r="AI10" s="51">
        <f t="shared" si="3"/>
        <v>572506.80999999994</v>
      </c>
      <c r="AJ10" s="48">
        <f t="shared" si="4"/>
        <v>1389717.05</v>
      </c>
      <c r="AK10" s="47">
        <f t="shared" si="5"/>
        <v>1157458.44</v>
      </c>
      <c r="AL10" s="56">
        <f t="shared" si="6"/>
        <v>232258.6100000001</v>
      </c>
    </row>
    <row r="11" spans="1:38" ht="15" thickBot="1" x14ac:dyDescent="0.25">
      <c r="A11" s="38" t="s">
        <v>362</v>
      </c>
      <c r="B11" s="38" t="s">
        <v>364</v>
      </c>
      <c r="C11" s="64">
        <v>6183</v>
      </c>
      <c r="D11" s="65" t="s">
        <v>690</v>
      </c>
      <c r="E11" s="253" t="s">
        <v>2814</v>
      </c>
      <c r="F11" s="90">
        <v>1538822.14</v>
      </c>
      <c r="G11" s="90">
        <v>104114</v>
      </c>
      <c r="H11" s="90">
        <v>55104.95</v>
      </c>
      <c r="I11" s="253">
        <v>748347.69</v>
      </c>
      <c r="J11" s="253">
        <v>499704.65</v>
      </c>
      <c r="K11" s="233">
        <v>0</v>
      </c>
      <c r="N11" s="233">
        <v>408.63</v>
      </c>
      <c r="O11" s="253">
        <v>4500</v>
      </c>
      <c r="Q11" s="253">
        <v>126356.67</v>
      </c>
      <c r="R11" s="253">
        <v>668274.24</v>
      </c>
      <c r="S11" s="74">
        <v>932625.47</v>
      </c>
      <c r="T11" s="74">
        <v>202913</v>
      </c>
      <c r="U11" s="74">
        <v>2419.1999999999998</v>
      </c>
      <c r="W11" s="74">
        <v>983894.5</v>
      </c>
      <c r="X11" s="74">
        <v>567822</v>
      </c>
      <c r="Y11" s="91">
        <v>1556814.5</v>
      </c>
      <c r="AB11" s="91">
        <v>639446.63</v>
      </c>
      <c r="AC11" s="91">
        <v>249007.67</v>
      </c>
      <c r="AF11" s="91">
        <v>45675</v>
      </c>
      <c r="AG11" s="73">
        <f t="shared" si="1"/>
        <v>1698041.0899999999</v>
      </c>
      <c r="AH11" s="50">
        <f t="shared" si="2"/>
        <v>408.63</v>
      </c>
      <c r="AI11" s="51">
        <f t="shared" si="3"/>
        <v>1697632.46</v>
      </c>
      <c r="AJ11" s="48">
        <f t="shared" si="4"/>
        <v>2689674.17</v>
      </c>
      <c r="AK11" s="47">
        <f t="shared" si="5"/>
        <v>2490943.7999999998</v>
      </c>
      <c r="AL11" s="56">
        <f t="shared" si="6"/>
        <v>198730.37000000011</v>
      </c>
    </row>
    <row r="12" spans="1:38" ht="15" thickBot="1" x14ac:dyDescent="0.25">
      <c r="A12" s="38" t="s">
        <v>362</v>
      </c>
      <c r="B12" s="38" t="s">
        <v>364</v>
      </c>
      <c r="C12" s="64">
        <v>2360</v>
      </c>
      <c r="D12" s="65" t="s">
        <v>691</v>
      </c>
      <c r="E12" s="253" t="s">
        <v>2815</v>
      </c>
      <c r="F12" s="90">
        <v>848853.03</v>
      </c>
      <c r="G12" s="90">
        <v>35459</v>
      </c>
      <c r="H12" s="90">
        <v>62237.5</v>
      </c>
      <c r="I12" s="253">
        <v>766917.7</v>
      </c>
      <c r="J12" s="253">
        <v>229737.01</v>
      </c>
      <c r="K12" s="233">
        <v>0</v>
      </c>
      <c r="M12" s="233">
        <v>29650</v>
      </c>
      <c r="N12" s="233">
        <v>356.45</v>
      </c>
      <c r="Q12" s="253">
        <v>58240</v>
      </c>
      <c r="R12" s="253">
        <v>2102009.77</v>
      </c>
      <c r="S12" s="74">
        <v>676125.93</v>
      </c>
      <c r="U12" s="74">
        <v>1263.3800000000001</v>
      </c>
      <c r="W12" s="74">
        <v>1013270</v>
      </c>
      <c r="X12" s="74">
        <v>64700</v>
      </c>
      <c r="Y12" s="91">
        <v>1226090</v>
      </c>
      <c r="AB12" s="91">
        <v>260826</v>
      </c>
      <c r="AC12" s="91">
        <v>96372.45</v>
      </c>
      <c r="AF12" s="91">
        <v>18275</v>
      </c>
      <c r="AG12" s="73">
        <f t="shared" si="1"/>
        <v>946549.53</v>
      </c>
      <c r="AH12" s="50">
        <f t="shared" si="2"/>
        <v>30006.45</v>
      </c>
      <c r="AI12" s="51">
        <f t="shared" si="3"/>
        <v>916543.08000000007</v>
      </c>
      <c r="AJ12" s="48">
        <f t="shared" si="4"/>
        <v>1755359.31</v>
      </c>
      <c r="AK12" s="47">
        <f t="shared" si="5"/>
        <v>1601563.45</v>
      </c>
      <c r="AL12" s="56">
        <f t="shared" si="6"/>
        <v>153795.8600000001</v>
      </c>
    </row>
    <row r="13" spans="1:38" ht="15" thickBot="1" x14ac:dyDescent="0.25">
      <c r="A13" s="38" t="s">
        <v>362</v>
      </c>
      <c r="B13" s="38" t="s">
        <v>364</v>
      </c>
      <c r="C13" s="64">
        <v>5028</v>
      </c>
      <c r="D13" s="65" t="s">
        <v>692</v>
      </c>
      <c r="E13" s="253" t="s">
        <v>2816</v>
      </c>
      <c r="F13" s="90">
        <v>917666.93</v>
      </c>
      <c r="G13" s="90">
        <v>30217.75</v>
      </c>
      <c r="H13" s="90">
        <v>113446.61</v>
      </c>
      <c r="I13" s="253">
        <v>1166280.44</v>
      </c>
      <c r="J13" s="253">
        <v>159525.45000000001</v>
      </c>
      <c r="N13" s="233">
        <v>76.03</v>
      </c>
      <c r="O13" s="253">
        <v>48295.5</v>
      </c>
      <c r="Q13" s="253">
        <v>87428.31</v>
      </c>
      <c r="R13" s="253">
        <v>1442563.02</v>
      </c>
      <c r="S13" s="74">
        <v>842081.95</v>
      </c>
      <c r="U13" s="74">
        <v>1062.6199999999999</v>
      </c>
      <c r="W13" s="74">
        <v>925788.5</v>
      </c>
      <c r="X13" s="74">
        <v>530180</v>
      </c>
      <c r="Y13" s="91">
        <v>1423018.5</v>
      </c>
      <c r="AB13" s="91">
        <v>495765.13</v>
      </c>
      <c r="AC13" s="91">
        <v>126100</v>
      </c>
      <c r="AF13" s="91">
        <v>10500</v>
      </c>
      <c r="AG13" s="73">
        <f t="shared" si="1"/>
        <v>1061331.29</v>
      </c>
      <c r="AH13" s="50">
        <f t="shared" si="2"/>
        <v>76.03</v>
      </c>
      <c r="AI13" s="51">
        <f t="shared" si="3"/>
        <v>1061255.26</v>
      </c>
      <c r="AJ13" s="48">
        <f t="shared" si="4"/>
        <v>2299113.0699999998</v>
      </c>
      <c r="AK13" s="47">
        <f t="shared" si="5"/>
        <v>2055383.63</v>
      </c>
      <c r="AL13" s="56">
        <f t="shared" si="6"/>
        <v>243729.43999999994</v>
      </c>
    </row>
    <row r="14" spans="1:38" ht="15" thickBot="1" x14ac:dyDescent="0.25">
      <c r="A14" s="38" t="s">
        <v>362</v>
      </c>
      <c r="B14" s="38" t="s">
        <v>364</v>
      </c>
      <c r="C14" s="64">
        <v>3227</v>
      </c>
      <c r="D14" s="65" t="s">
        <v>693</v>
      </c>
      <c r="E14" s="253" t="s">
        <v>2817</v>
      </c>
      <c r="F14" s="90">
        <v>579355.64</v>
      </c>
      <c r="G14" s="90">
        <v>5461</v>
      </c>
      <c r="H14" s="90">
        <v>52799.9</v>
      </c>
      <c r="I14" s="253">
        <v>1107294.67</v>
      </c>
      <c r="J14" s="253">
        <v>108219.79</v>
      </c>
      <c r="N14" s="233">
        <v>168</v>
      </c>
      <c r="O14" s="253">
        <v>134710</v>
      </c>
      <c r="Q14" s="253">
        <v>36920.99</v>
      </c>
      <c r="R14" s="253">
        <v>484200</v>
      </c>
      <c r="S14" s="74">
        <v>729764.3</v>
      </c>
      <c r="U14" s="74">
        <v>328.81</v>
      </c>
      <c r="W14" s="74">
        <v>858252</v>
      </c>
      <c r="X14" s="74">
        <v>478460</v>
      </c>
      <c r="Y14" s="91">
        <v>1206752</v>
      </c>
      <c r="AB14" s="91">
        <v>474811.07</v>
      </c>
      <c r="AC14" s="91">
        <v>94956.01</v>
      </c>
      <c r="AF14" s="91">
        <v>21771</v>
      </c>
      <c r="AG14" s="73">
        <f t="shared" si="1"/>
        <v>637616.54</v>
      </c>
      <c r="AH14" s="50">
        <f t="shared" si="2"/>
        <v>168</v>
      </c>
      <c r="AI14" s="51">
        <f t="shared" si="3"/>
        <v>637448.54</v>
      </c>
      <c r="AJ14" s="48">
        <f t="shared" si="4"/>
        <v>2066805.11</v>
      </c>
      <c r="AK14" s="47">
        <f t="shared" si="5"/>
        <v>1798290.08</v>
      </c>
      <c r="AL14" s="56">
        <f t="shared" si="6"/>
        <v>268515.03000000003</v>
      </c>
    </row>
    <row r="15" spans="1:38" ht="15" thickBot="1" x14ac:dyDescent="0.25">
      <c r="A15" s="38" t="s">
        <v>362</v>
      </c>
      <c r="B15" s="38" t="s">
        <v>364</v>
      </c>
      <c r="C15" s="64">
        <v>5146</v>
      </c>
      <c r="D15" s="65" t="s">
        <v>694</v>
      </c>
      <c r="E15" s="253" t="s">
        <v>2818</v>
      </c>
      <c r="F15" s="90">
        <v>1330683.44</v>
      </c>
      <c r="G15" s="90">
        <v>24189</v>
      </c>
      <c r="H15" s="90">
        <v>268752.62</v>
      </c>
      <c r="I15" s="253">
        <v>605328.79</v>
      </c>
      <c r="J15" s="253">
        <v>50949.22</v>
      </c>
      <c r="K15" s="233">
        <v>0</v>
      </c>
      <c r="L15" s="233">
        <v>3745.51</v>
      </c>
      <c r="M15" s="233">
        <v>111673</v>
      </c>
      <c r="N15" s="233">
        <v>190.94</v>
      </c>
      <c r="O15" s="253">
        <v>244134.52</v>
      </c>
      <c r="Q15" s="253">
        <v>12459.14</v>
      </c>
      <c r="R15" s="253">
        <v>1884119.29</v>
      </c>
      <c r="S15" s="74">
        <v>1463690.55</v>
      </c>
      <c r="U15" s="74">
        <v>1772.51</v>
      </c>
      <c r="W15" s="74">
        <v>813791.58</v>
      </c>
      <c r="X15" s="74">
        <v>304320</v>
      </c>
      <c r="Y15" s="91">
        <v>1136720.58</v>
      </c>
      <c r="Z15" s="91">
        <v>2340</v>
      </c>
      <c r="AB15" s="91">
        <v>1126866.31</v>
      </c>
      <c r="AC15" s="91">
        <v>341831.12</v>
      </c>
      <c r="AF15" s="91">
        <v>38205</v>
      </c>
      <c r="AG15" s="73">
        <f t="shared" si="1"/>
        <v>1623625.06</v>
      </c>
      <c r="AH15" s="50">
        <f t="shared" si="2"/>
        <v>115609.45</v>
      </c>
      <c r="AI15" s="51">
        <f t="shared" si="3"/>
        <v>1508015.61</v>
      </c>
      <c r="AJ15" s="48">
        <f t="shared" si="4"/>
        <v>2583574.64</v>
      </c>
      <c r="AK15" s="47">
        <f t="shared" si="5"/>
        <v>2645963.0100000002</v>
      </c>
      <c r="AL15" s="56">
        <f t="shared" si="6"/>
        <v>-62388.370000000112</v>
      </c>
    </row>
    <row r="16" spans="1:38" ht="15" thickBot="1" x14ac:dyDescent="0.25">
      <c r="A16" s="38" t="s">
        <v>362</v>
      </c>
      <c r="B16" s="38" t="s">
        <v>364</v>
      </c>
      <c r="C16" s="64">
        <v>3255</v>
      </c>
      <c r="D16" s="65" t="s">
        <v>695</v>
      </c>
      <c r="E16" s="253" t="s">
        <v>2819</v>
      </c>
      <c r="F16" s="90">
        <v>665484.99</v>
      </c>
      <c r="G16" s="90">
        <v>0</v>
      </c>
      <c r="H16" s="90">
        <v>38562</v>
      </c>
      <c r="I16" s="253">
        <v>675739.79</v>
      </c>
      <c r="J16" s="253">
        <v>248595.42</v>
      </c>
      <c r="K16" s="233">
        <v>0</v>
      </c>
      <c r="N16" s="233">
        <v>223.33</v>
      </c>
      <c r="Q16" s="253">
        <v>29350</v>
      </c>
      <c r="R16" s="253">
        <v>2403607</v>
      </c>
      <c r="S16" s="74">
        <v>853333.94</v>
      </c>
      <c r="T16" s="74">
        <v>170720</v>
      </c>
      <c r="U16" s="74">
        <v>467.79</v>
      </c>
      <c r="W16" s="74">
        <v>787761.7</v>
      </c>
      <c r="X16" s="74">
        <v>19000</v>
      </c>
      <c r="Y16" s="91">
        <v>1158321.7</v>
      </c>
      <c r="Z16" s="91">
        <v>2540</v>
      </c>
      <c r="AB16" s="91">
        <v>234130.85</v>
      </c>
      <c r="AC16" s="91">
        <v>107754.72</v>
      </c>
      <c r="AF16" s="91">
        <v>24364</v>
      </c>
      <c r="AG16" s="73">
        <f t="shared" si="1"/>
        <v>704046.99</v>
      </c>
      <c r="AH16" s="50">
        <f t="shared" si="2"/>
        <v>223.33</v>
      </c>
      <c r="AI16" s="51">
        <f t="shared" si="3"/>
        <v>703823.66</v>
      </c>
      <c r="AJ16" s="48">
        <f t="shared" si="4"/>
        <v>1831283.43</v>
      </c>
      <c r="AK16" s="47">
        <f t="shared" si="5"/>
        <v>1527111.27</v>
      </c>
      <c r="AL16" s="56">
        <f t="shared" si="6"/>
        <v>304172.15999999992</v>
      </c>
    </row>
    <row r="17" spans="1:38" ht="15" thickBot="1" x14ac:dyDescent="0.25">
      <c r="A17" s="38" t="s">
        <v>362</v>
      </c>
      <c r="B17" s="38" t="s">
        <v>364</v>
      </c>
      <c r="C17" s="64">
        <v>4631</v>
      </c>
      <c r="D17" s="65" t="s">
        <v>696</v>
      </c>
      <c r="E17" s="253" t="s">
        <v>2820</v>
      </c>
      <c r="F17" s="90">
        <v>1363064.31</v>
      </c>
      <c r="G17" s="90">
        <v>0.5</v>
      </c>
      <c r="H17" s="90">
        <v>132397.85</v>
      </c>
      <c r="I17" s="253">
        <v>470905.74</v>
      </c>
      <c r="J17" s="253">
        <v>135099.04999999999</v>
      </c>
      <c r="K17" s="233">
        <v>0</v>
      </c>
      <c r="N17" s="233">
        <v>304.86</v>
      </c>
      <c r="Q17" s="253">
        <v>71794.75</v>
      </c>
      <c r="R17" s="253">
        <v>2696435.34</v>
      </c>
      <c r="S17" s="74">
        <v>1101720.05</v>
      </c>
      <c r="U17" s="74">
        <v>1975.14</v>
      </c>
      <c r="W17" s="74">
        <v>535233.5</v>
      </c>
      <c r="X17" s="74">
        <v>95200</v>
      </c>
      <c r="Y17" s="91">
        <v>794243.5</v>
      </c>
      <c r="AB17" s="91">
        <v>566565.73</v>
      </c>
      <c r="AC17" s="91">
        <v>79737.36</v>
      </c>
      <c r="AF17" s="91">
        <v>29924</v>
      </c>
      <c r="AG17" s="73">
        <f t="shared" si="1"/>
        <v>1495462.6600000001</v>
      </c>
      <c r="AH17" s="50">
        <f t="shared" si="2"/>
        <v>304.86</v>
      </c>
      <c r="AI17" s="51">
        <f t="shared" si="3"/>
        <v>1495157.8</v>
      </c>
      <c r="AJ17" s="48">
        <f t="shared" si="4"/>
        <v>1734128.69</v>
      </c>
      <c r="AK17" s="47">
        <f t="shared" si="5"/>
        <v>1470470.59</v>
      </c>
      <c r="AL17" s="56">
        <f t="shared" si="6"/>
        <v>263658.09999999986</v>
      </c>
    </row>
    <row r="18" spans="1:38" ht="15" thickBot="1" x14ac:dyDescent="0.25">
      <c r="A18" s="38" t="s">
        <v>362</v>
      </c>
      <c r="B18" s="38" t="s">
        <v>364</v>
      </c>
      <c r="C18" s="64">
        <v>4306</v>
      </c>
      <c r="D18" s="65" t="s">
        <v>697</v>
      </c>
      <c r="E18" s="253" t="s">
        <v>2821</v>
      </c>
      <c r="F18" s="90">
        <v>780224.18</v>
      </c>
      <c r="G18" s="90">
        <v>46710</v>
      </c>
      <c r="H18" s="90">
        <v>104225.49</v>
      </c>
      <c r="I18" s="253">
        <v>1068719.1100000001</v>
      </c>
      <c r="J18" s="253">
        <v>263766.96000000002</v>
      </c>
      <c r="K18" s="233">
        <v>5100</v>
      </c>
      <c r="L18" s="233">
        <v>7330</v>
      </c>
      <c r="N18" s="233">
        <v>230.63</v>
      </c>
      <c r="O18" s="253">
        <v>184230</v>
      </c>
      <c r="Q18" s="253">
        <v>56812.800000000003</v>
      </c>
      <c r="R18" s="253">
        <v>2510757.66</v>
      </c>
      <c r="S18" s="74">
        <v>940994.31</v>
      </c>
      <c r="T18" s="74">
        <v>84885</v>
      </c>
      <c r="U18" s="74">
        <v>1430.53</v>
      </c>
      <c r="W18" s="74">
        <v>759844</v>
      </c>
      <c r="X18" s="74">
        <v>610290</v>
      </c>
      <c r="Y18" s="91">
        <v>1366124</v>
      </c>
      <c r="AB18" s="91">
        <v>678224.43</v>
      </c>
      <c r="AC18" s="91">
        <v>169215.26</v>
      </c>
      <c r="AF18" s="91">
        <v>31934</v>
      </c>
      <c r="AG18" s="73">
        <f t="shared" si="1"/>
        <v>931159.67</v>
      </c>
      <c r="AH18" s="50">
        <f t="shared" si="2"/>
        <v>12660.63</v>
      </c>
      <c r="AI18" s="51">
        <f t="shared" si="3"/>
        <v>918499.04</v>
      </c>
      <c r="AJ18" s="48">
        <f t="shared" si="4"/>
        <v>2397443.84</v>
      </c>
      <c r="AK18" s="47">
        <f t="shared" si="5"/>
        <v>2245497.6900000004</v>
      </c>
      <c r="AL18" s="56">
        <f t="shared" si="6"/>
        <v>151946.14999999944</v>
      </c>
    </row>
    <row r="19" spans="1:38" ht="15" thickBot="1" x14ac:dyDescent="0.25">
      <c r="A19" s="38" t="s">
        <v>362</v>
      </c>
      <c r="B19" s="38" t="s">
        <v>364</v>
      </c>
      <c r="C19" s="64">
        <v>5667</v>
      </c>
      <c r="D19" s="65" t="s">
        <v>698</v>
      </c>
      <c r="E19" s="253" t="s">
        <v>2822</v>
      </c>
      <c r="F19" s="90">
        <v>1934882.08</v>
      </c>
      <c r="G19" s="90">
        <v>0</v>
      </c>
      <c r="H19" s="90">
        <v>162323</v>
      </c>
      <c r="I19" s="253">
        <v>3176921.25</v>
      </c>
      <c r="J19" s="253">
        <v>254520.14</v>
      </c>
      <c r="K19" s="233">
        <v>0</v>
      </c>
      <c r="L19" s="233">
        <v>0</v>
      </c>
      <c r="N19" s="233">
        <v>2408.2600000000002</v>
      </c>
      <c r="O19" s="253">
        <v>88120</v>
      </c>
      <c r="Q19" s="253">
        <v>113305.73</v>
      </c>
      <c r="R19" s="253">
        <v>684118.79</v>
      </c>
      <c r="S19" s="74">
        <v>721067.38</v>
      </c>
      <c r="U19" s="74">
        <v>3391.31</v>
      </c>
      <c r="W19" s="74">
        <v>1114960</v>
      </c>
      <c r="X19" s="74">
        <v>474650</v>
      </c>
      <c r="Y19" s="91">
        <v>1613970</v>
      </c>
      <c r="AB19" s="91">
        <v>445102.45</v>
      </c>
      <c r="AC19" s="91">
        <v>193577.32</v>
      </c>
      <c r="AF19" s="91">
        <v>38069</v>
      </c>
      <c r="AG19" s="73">
        <f t="shared" si="1"/>
        <v>2097205.08</v>
      </c>
      <c r="AH19" s="50">
        <f t="shared" si="2"/>
        <v>2408.2600000000002</v>
      </c>
      <c r="AI19" s="51">
        <f t="shared" si="3"/>
        <v>2094796.82</v>
      </c>
      <c r="AJ19" s="48">
        <f t="shared" si="4"/>
        <v>2314068.69</v>
      </c>
      <c r="AK19" s="47">
        <f t="shared" si="5"/>
        <v>2290718.77</v>
      </c>
      <c r="AL19" s="56">
        <f t="shared" si="6"/>
        <v>23349.919999999925</v>
      </c>
    </row>
    <row r="20" spans="1:38" ht="15" thickBot="1" x14ac:dyDescent="0.25">
      <c r="A20" s="38" t="s">
        <v>362</v>
      </c>
      <c r="B20" s="38" t="s">
        <v>364</v>
      </c>
      <c r="C20" s="64">
        <v>1990</v>
      </c>
      <c r="D20" s="65" t="s">
        <v>699</v>
      </c>
      <c r="E20" s="253" t="s">
        <v>2823</v>
      </c>
      <c r="F20" s="90">
        <v>317352.65000000002</v>
      </c>
      <c r="G20" s="90">
        <v>5225.5</v>
      </c>
      <c r="H20" s="90">
        <v>58906.84</v>
      </c>
      <c r="I20" s="253">
        <v>488202.9</v>
      </c>
      <c r="J20" s="253">
        <v>126502.56</v>
      </c>
      <c r="L20" s="233">
        <v>1295.67</v>
      </c>
      <c r="M20" s="233">
        <v>40000</v>
      </c>
      <c r="N20" s="233">
        <v>73.03</v>
      </c>
      <c r="Q20" s="253">
        <v>29866.95</v>
      </c>
      <c r="R20" s="253">
        <v>865361.67</v>
      </c>
      <c r="S20" s="74">
        <v>526947.37</v>
      </c>
      <c r="U20" s="74">
        <v>368.88</v>
      </c>
      <c r="W20" s="74">
        <v>990304.5</v>
      </c>
      <c r="X20" s="74">
        <v>98310</v>
      </c>
      <c r="Y20" s="91">
        <v>1179088.5</v>
      </c>
      <c r="AB20" s="91">
        <v>259837.1</v>
      </c>
      <c r="AC20" s="91">
        <v>69391.34</v>
      </c>
      <c r="AF20" s="91">
        <v>500</v>
      </c>
      <c r="AG20" s="73">
        <f t="shared" si="1"/>
        <v>381484.99</v>
      </c>
      <c r="AH20" s="50">
        <f t="shared" si="2"/>
        <v>41368.699999999997</v>
      </c>
      <c r="AI20" s="51">
        <f t="shared" si="3"/>
        <v>340116.29</v>
      </c>
      <c r="AJ20" s="48">
        <f t="shared" si="4"/>
        <v>1615930.75</v>
      </c>
      <c r="AK20" s="47">
        <f t="shared" si="5"/>
        <v>1508816.9400000002</v>
      </c>
      <c r="AL20" s="56">
        <f t="shared" si="6"/>
        <v>107113.80999999982</v>
      </c>
    </row>
    <row r="21" spans="1:38" ht="15" thickBot="1" x14ac:dyDescent="0.25">
      <c r="A21" s="38" t="s">
        <v>362</v>
      </c>
      <c r="B21" s="38" t="s">
        <v>364</v>
      </c>
      <c r="C21" s="64">
        <v>2504</v>
      </c>
      <c r="D21" s="65" t="s">
        <v>700</v>
      </c>
      <c r="E21" s="253" t="s">
        <v>2824</v>
      </c>
      <c r="F21" s="90">
        <v>481644.64</v>
      </c>
      <c r="G21" s="90">
        <v>17327</v>
      </c>
      <c r="H21" s="90">
        <v>52539.58</v>
      </c>
      <c r="I21" s="253">
        <v>716210.38</v>
      </c>
      <c r="J21" s="253">
        <v>210018.86</v>
      </c>
      <c r="N21" s="233">
        <v>72</v>
      </c>
      <c r="Q21" s="253">
        <v>46318.32</v>
      </c>
      <c r="R21" s="253">
        <v>1709584.67</v>
      </c>
      <c r="S21" s="74">
        <v>469546.12</v>
      </c>
      <c r="U21" s="74">
        <v>668.03</v>
      </c>
      <c r="W21" s="74">
        <v>938479.5</v>
      </c>
      <c r="X21" s="74">
        <v>118300</v>
      </c>
      <c r="Y21" s="91">
        <v>1136472.5</v>
      </c>
      <c r="AB21" s="91">
        <v>209805.39</v>
      </c>
      <c r="AC21" s="91">
        <v>146267.64000000001</v>
      </c>
      <c r="AF21" s="91">
        <v>650</v>
      </c>
      <c r="AG21" s="73">
        <f t="shared" si="1"/>
        <v>551511.22</v>
      </c>
      <c r="AH21" s="50">
        <f t="shared" si="2"/>
        <v>72</v>
      </c>
      <c r="AI21" s="51">
        <f t="shared" si="3"/>
        <v>551439.22</v>
      </c>
      <c r="AJ21" s="48">
        <f t="shared" si="4"/>
        <v>1526993.65</v>
      </c>
      <c r="AK21" s="47">
        <f t="shared" si="5"/>
        <v>1493195.5300000003</v>
      </c>
      <c r="AL21" s="56">
        <f t="shared" si="6"/>
        <v>33798.119999999646</v>
      </c>
    </row>
    <row r="22" spans="1:38" ht="15" thickBot="1" x14ac:dyDescent="0.25">
      <c r="A22" s="38" t="s">
        <v>362</v>
      </c>
      <c r="B22" s="38" t="s">
        <v>364</v>
      </c>
      <c r="C22" s="64">
        <v>2869</v>
      </c>
      <c r="D22" s="65" t="s">
        <v>701</v>
      </c>
      <c r="E22" s="253" t="s">
        <v>2928</v>
      </c>
      <c r="F22" s="90">
        <v>590336.01</v>
      </c>
      <c r="G22" s="90">
        <v>13867</v>
      </c>
      <c r="H22" s="90">
        <v>78200.77</v>
      </c>
      <c r="I22" s="253">
        <v>875854.6</v>
      </c>
      <c r="J22" s="253">
        <v>259855.59</v>
      </c>
      <c r="K22" s="233">
        <v>0</v>
      </c>
      <c r="L22" s="233">
        <v>34300</v>
      </c>
      <c r="M22" s="233">
        <v>274250</v>
      </c>
      <c r="N22" s="233">
        <v>257.14999999999998</v>
      </c>
      <c r="Q22" s="253">
        <v>111283.82</v>
      </c>
      <c r="R22" s="253">
        <v>2287426.9300000002</v>
      </c>
      <c r="S22" s="74">
        <v>469857.87</v>
      </c>
      <c r="U22" s="74">
        <v>211.76</v>
      </c>
      <c r="V22" s="74">
        <v>30</v>
      </c>
      <c r="W22" s="74">
        <v>665903</v>
      </c>
      <c r="X22" s="74">
        <v>218440</v>
      </c>
      <c r="Y22" s="91">
        <v>928518</v>
      </c>
      <c r="AB22" s="91">
        <v>347677.24</v>
      </c>
      <c r="AC22" s="91">
        <v>161160.95000000001</v>
      </c>
      <c r="AF22" s="91">
        <v>500</v>
      </c>
      <c r="AG22" s="73">
        <f t="shared" si="1"/>
        <v>682403.78</v>
      </c>
      <c r="AH22" s="50">
        <f t="shared" si="2"/>
        <v>308807.15000000002</v>
      </c>
      <c r="AI22" s="51">
        <f t="shared" si="3"/>
        <v>373596.63</v>
      </c>
      <c r="AJ22" s="48">
        <f t="shared" si="4"/>
        <v>1354442.63</v>
      </c>
      <c r="AK22" s="47">
        <f t="shared" si="5"/>
        <v>1437856.19</v>
      </c>
      <c r="AL22" s="56">
        <f t="shared" si="6"/>
        <v>-83413.560000000056</v>
      </c>
    </row>
    <row r="23" spans="1:38" ht="15" thickBot="1" x14ac:dyDescent="0.25">
      <c r="A23" s="38" t="s">
        <v>367</v>
      </c>
      <c r="B23" s="38" t="s">
        <v>368</v>
      </c>
      <c r="C23" s="64">
        <v>1771</v>
      </c>
      <c r="D23" s="65" t="s">
        <v>702</v>
      </c>
      <c r="E23" s="253" t="s">
        <v>2825</v>
      </c>
      <c r="F23" s="90">
        <v>340922.55</v>
      </c>
      <c r="G23" s="90">
        <v>0</v>
      </c>
      <c r="H23" s="90">
        <v>40894.480000000003</v>
      </c>
      <c r="I23" s="253">
        <v>865094.42</v>
      </c>
      <c r="J23" s="253">
        <v>155177.01</v>
      </c>
      <c r="L23" s="233">
        <v>37200</v>
      </c>
      <c r="N23" s="233">
        <v>155.1</v>
      </c>
      <c r="Q23" s="253">
        <v>33620</v>
      </c>
      <c r="R23" s="253">
        <v>2091979.99</v>
      </c>
      <c r="S23" s="74">
        <v>598478.44999999995</v>
      </c>
      <c r="U23" s="74">
        <v>198.78</v>
      </c>
      <c r="W23" s="74">
        <v>506640</v>
      </c>
      <c r="X23" s="74">
        <v>10560</v>
      </c>
      <c r="Y23" s="91">
        <v>554340</v>
      </c>
      <c r="AB23" s="91">
        <v>278239.3</v>
      </c>
      <c r="AC23" s="91">
        <v>134786</v>
      </c>
      <c r="AG23" s="73">
        <f t="shared" si="1"/>
        <v>381817.02999999997</v>
      </c>
      <c r="AH23" s="50">
        <f t="shared" si="2"/>
        <v>37355.1</v>
      </c>
      <c r="AI23" s="51">
        <f t="shared" si="3"/>
        <v>344461.93</v>
      </c>
      <c r="AJ23" s="48">
        <f t="shared" si="4"/>
        <v>1115877.23</v>
      </c>
      <c r="AK23" s="47">
        <f t="shared" si="5"/>
        <v>967365.3</v>
      </c>
      <c r="AL23" s="56">
        <f t="shared" si="6"/>
        <v>148511.92999999993</v>
      </c>
    </row>
    <row r="24" spans="1:38" ht="15" thickBot="1" x14ac:dyDescent="0.25">
      <c r="A24" s="38" t="s">
        <v>367</v>
      </c>
      <c r="B24" s="38" t="s">
        <v>368</v>
      </c>
      <c r="C24" s="64">
        <v>5076</v>
      </c>
      <c r="D24" s="65" t="s">
        <v>703</v>
      </c>
      <c r="E24" s="253" t="s">
        <v>2826</v>
      </c>
      <c r="F24" s="90">
        <v>781355.32</v>
      </c>
      <c r="G24" s="90">
        <v>0</v>
      </c>
      <c r="H24" s="90">
        <v>34922.449999999997</v>
      </c>
      <c r="I24" s="253">
        <v>672909.26</v>
      </c>
      <c r="J24" s="253">
        <v>190943.4</v>
      </c>
      <c r="K24" s="233">
        <v>0</v>
      </c>
      <c r="L24" s="233">
        <v>160182.51999999999</v>
      </c>
      <c r="M24" s="233">
        <v>1600</v>
      </c>
      <c r="N24" s="233">
        <v>159.53</v>
      </c>
      <c r="O24" s="253">
        <v>64445</v>
      </c>
      <c r="Q24" s="253">
        <v>74700</v>
      </c>
      <c r="S24" s="74">
        <v>932308.74</v>
      </c>
      <c r="U24" s="74">
        <v>943.81</v>
      </c>
      <c r="W24" s="74">
        <v>1122294.5</v>
      </c>
      <c r="Y24" s="91">
        <v>1417999.5</v>
      </c>
      <c r="AB24" s="91">
        <v>348947.1</v>
      </c>
      <c r="AC24" s="91">
        <v>109319.75</v>
      </c>
      <c r="AG24" s="73">
        <f t="shared" si="1"/>
        <v>816277.7699999999</v>
      </c>
      <c r="AH24" s="50">
        <f t="shared" si="2"/>
        <v>161942.04999999999</v>
      </c>
      <c r="AI24" s="51">
        <f t="shared" si="3"/>
        <v>654335.72</v>
      </c>
      <c r="AJ24" s="48">
        <f t="shared" si="4"/>
        <v>2055547.05</v>
      </c>
      <c r="AK24" s="47">
        <f t="shared" si="5"/>
        <v>1876266.35</v>
      </c>
      <c r="AL24" s="56">
        <f t="shared" si="6"/>
        <v>179280.69999999995</v>
      </c>
    </row>
    <row r="25" spans="1:38" ht="15" thickBot="1" x14ac:dyDescent="0.25">
      <c r="A25" s="38" t="s">
        <v>367</v>
      </c>
      <c r="B25" s="38" t="s">
        <v>368</v>
      </c>
      <c r="C25" s="64">
        <v>1132</v>
      </c>
      <c r="D25" s="65" t="s">
        <v>704</v>
      </c>
      <c r="E25" s="253" t="s">
        <v>2827</v>
      </c>
      <c r="F25" s="90">
        <v>568970.26</v>
      </c>
      <c r="G25" s="90">
        <v>0</v>
      </c>
      <c r="H25" s="90">
        <v>44407.74</v>
      </c>
      <c r="I25" s="253">
        <v>1094819.94</v>
      </c>
      <c r="J25" s="253">
        <v>113982.29</v>
      </c>
      <c r="K25" s="233">
        <v>350</v>
      </c>
      <c r="L25" s="233">
        <v>37019.24</v>
      </c>
      <c r="N25" s="233">
        <v>498.59</v>
      </c>
      <c r="R25" s="253">
        <v>1967042.37</v>
      </c>
      <c r="S25" s="74">
        <v>597263.05000000005</v>
      </c>
      <c r="U25" s="74">
        <v>475.99</v>
      </c>
      <c r="W25" s="74">
        <v>1406948.11</v>
      </c>
      <c r="X25" s="74">
        <v>24560.29</v>
      </c>
      <c r="Y25" s="91">
        <v>1438293.5</v>
      </c>
      <c r="AA25" s="91">
        <v>3956</v>
      </c>
      <c r="AB25" s="91">
        <v>203200.8</v>
      </c>
      <c r="AC25" s="91">
        <v>111715.93</v>
      </c>
      <c r="AG25" s="73">
        <f t="shared" si="1"/>
        <v>613378</v>
      </c>
      <c r="AH25" s="50">
        <f t="shared" si="2"/>
        <v>37867.829999999994</v>
      </c>
      <c r="AI25" s="51">
        <f t="shared" si="3"/>
        <v>575510.17000000004</v>
      </c>
      <c r="AJ25" s="48">
        <f t="shared" si="4"/>
        <v>2029247.4400000002</v>
      </c>
      <c r="AK25" s="47">
        <f t="shared" si="5"/>
        <v>1757166.23</v>
      </c>
      <c r="AL25" s="56">
        <f t="shared" si="6"/>
        <v>272081.2100000002</v>
      </c>
    </row>
    <row r="26" spans="1:38" ht="15" thickBot="1" x14ac:dyDescent="0.25">
      <c r="A26" s="38" t="s">
        <v>367</v>
      </c>
      <c r="B26" s="38" t="s">
        <v>368</v>
      </c>
      <c r="C26" s="64">
        <v>2987</v>
      </c>
      <c r="D26" s="65" t="s">
        <v>705</v>
      </c>
      <c r="E26" s="253" t="s">
        <v>2828</v>
      </c>
      <c r="F26" s="90">
        <v>846365.16</v>
      </c>
      <c r="G26" s="90">
        <v>0</v>
      </c>
      <c r="H26" s="90">
        <v>40791.800000000003</v>
      </c>
      <c r="I26" s="253">
        <v>648561.42000000004</v>
      </c>
      <c r="J26" s="253">
        <v>128084.33</v>
      </c>
      <c r="L26" s="233">
        <v>80956.570000000007</v>
      </c>
      <c r="M26" s="233">
        <v>245300</v>
      </c>
      <c r="N26" s="233">
        <v>203</v>
      </c>
      <c r="R26" s="253">
        <v>1301651.56</v>
      </c>
      <c r="S26" s="74">
        <v>781395.99</v>
      </c>
      <c r="T26" s="74">
        <v>24435.4</v>
      </c>
      <c r="U26" s="74">
        <v>735.42</v>
      </c>
      <c r="W26" s="74">
        <v>333010</v>
      </c>
      <c r="X26" s="74">
        <v>17500</v>
      </c>
      <c r="Y26" s="91">
        <v>408110</v>
      </c>
      <c r="AB26" s="91">
        <v>374624.57</v>
      </c>
      <c r="AC26" s="91">
        <v>141355.63</v>
      </c>
      <c r="AG26" s="73">
        <f t="shared" si="1"/>
        <v>887156.96000000008</v>
      </c>
      <c r="AH26" s="50">
        <f t="shared" si="2"/>
        <v>326459.57</v>
      </c>
      <c r="AI26" s="51">
        <f t="shared" si="3"/>
        <v>560697.39000000013</v>
      </c>
      <c r="AJ26" s="48">
        <f t="shared" si="4"/>
        <v>1157076.81</v>
      </c>
      <c r="AK26" s="47">
        <f t="shared" si="5"/>
        <v>924090.20000000007</v>
      </c>
      <c r="AL26" s="56">
        <f t="shared" si="6"/>
        <v>232986.61</v>
      </c>
    </row>
    <row r="27" spans="1:38" ht="15" thickBot="1" x14ac:dyDescent="0.25">
      <c r="A27" s="38" t="s">
        <v>367</v>
      </c>
      <c r="B27" s="38" t="s">
        <v>368</v>
      </c>
      <c r="C27" s="64">
        <v>2340</v>
      </c>
      <c r="D27" s="65" t="s">
        <v>706</v>
      </c>
      <c r="E27" s="253" t="s">
        <v>2829</v>
      </c>
      <c r="F27" s="90">
        <v>820777.91</v>
      </c>
      <c r="G27" s="90">
        <v>0</v>
      </c>
      <c r="H27" s="90">
        <v>71866.63</v>
      </c>
      <c r="I27" s="253">
        <v>1833604.63</v>
      </c>
      <c r="J27" s="253">
        <v>205754.34</v>
      </c>
      <c r="K27" s="233">
        <v>0</v>
      </c>
      <c r="L27" s="233">
        <v>72000</v>
      </c>
      <c r="N27" s="233">
        <v>175</v>
      </c>
      <c r="R27" s="253">
        <v>1776680.82</v>
      </c>
      <c r="S27" s="74">
        <v>1404814.58</v>
      </c>
      <c r="U27" s="74">
        <v>705.88</v>
      </c>
      <c r="W27" s="74">
        <v>634392.1</v>
      </c>
      <c r="X27" s="74">
        <v>12000</v>
      </c>
      <c r="Y27" s="91">
        <v>1063997.7</v>
      </c>
      <c r="AB27" s="91">
        <v>275082.84000000003</v>
      </c>
      <c r="AC27" s="91">
        <v>189721.1</v>
      </c>
      <c r="AG27" s="73">
        <f t="shared" si="1"/>
        <v>892644.54</v>
      </c>
      <c r="AH27" s="50">
        <f t="shared" si="2"/>
        <v>72175</v>
      </c>
      <c r="AI27" s="51">
        <f t="shared" si="3"/>
        <v>820469.54</v>
      </c>
      <c r="AJ27" s="48">
        <f t="shared" si="4"/>
        <v>2051912.56</v>
      </c>
      <c r="AK27" s="47">
        <f t="shared" si="5"/>
        <v>1528801.6400000001</v>
      </c>
      <c r="AL27" s="56">
        <f t="shared" si="6"/>
        <v>523110.91999999993</v>
      </c>
    </row>
    <row r="28" spans="1:38" ht="15" thickBot="1" x14ac:dyDescent="0.25">
      <c r="A28" s="38" t="s">
        <v>371</v>
      </c>
      <c r="B28" s="38" t="s">
        <v>372</v>
      </c>
      <c r="C28" s="64">
        <v>4716</v>
      </c>
      <c r="D28" s="65" t="s">
        <v>707</v>
      </c>
      <c r="E28" s="253" t="s">
        <v>2830</v>
      </c>
      <c r="F28" s="90">
        <v>953314.22</v>
      </c>
      <c r="G28" s="90">
        <v>17659</v>
      </c>
      <c r="H28" s="90">
        <v>64173.45</v>
      </c>
      <c r="I28" s="253">
        <v>1308266.99</v>
      </c>
      <c r="J28" s="253">
        <v>451546.14</v>
      </c>
      <c r="K28" s="233">
        <v>900</v>
      </c>
      <c r="L28" s="233">
        <v>48670</v>
      </c>
      <c r="M28" s="233">
        <v>159.62</v>
      </c>
      <c r="N28" s="233">
        <v>193.51</v>
      </c>
      <c r="O28" s="253">
        <v>328742.82</v>
      </c>
      <c r="Q28" s="253">
        <v>45077.88</v>
      </c>
      <c r="R28" s="253">
        <v>2074982.75</v>
      </c>
      <c r="S28" s="74">
        <v>1716041.83</v>
      </c>
      <c r="T28" s="74">
        <v>64943.18</v>
      </c>
      <c r="U28" s="74">
        <v>1346.01</v>
      </c>
      <c r="W28" s="74">
        <v>1843755.5</v>
      </c>
      <c r="X28" s="74">
        <v>51300</v>
      </c>
      <c r="Y28" s="91">
        <v>2453155.5</v>
      </c>
      <c r="AB28" s="91">
        <v>480130.78</v>
      </c>
      <c r="AC28" s="91">
        <v>194694.62</v>
      </c>
      <c r="AG28" s="73">
        <f t="shared" si="1"/>
        <v>1035146.6699999999</v>
      </c>
      <c r="AH28" s="50">
        <f t="shared" si="2"/>
        <v>49923.130000000005</v>
      </c>
      <c r="AI28" s="51">
        <f t="shared" si="3"/>
        <v>985223.53999999992</v>
      </c>
      <c r="AJ28" s="48">
        <f t="shared" si="4"/>
        <v>3677386.52</v>
      </c>
      <c r="AK28" s="47">
        <f t="shared" si="5"/>
        <v>3127980.9000000004</v>
      </c>
      <c r="AL28" s="56">
        <f t="shared" si="6"/>
        <v>549405.61999999965</v>
      </c>
    </row>
    <row r="29" spans="1:38" ht="15" thickBot="1" x14ac:dyDescent="0.25">
      <c r="A29" s="38" t="s">
        <v>371</v>
      </c>
      <c r="B29" s="38" t="s">
        <v>372</v>
      </c>
      <c r="C29" s="64">
        <v>2694</v>
      </c>
      <c r="D29" s="65" t="s">
        <v>708</v>
      </c>
      <c r="E29" s="253" t="s">
        <v>2831</v>
      </c>
      <c r="F29" s="90">
        <v>572947.02</v>
      </c>
      <c r="G29" s="90">
        <v>3631.5</v>
      </c>
      <c r="H29" s="90">
        <v>95057.57</v>
      </c>
      <c r="I29" s="253">
        <v>556371.86</v>
      </c>
      <c r="J29" s="253">
        <v>188231.67999999999</v>
      </c>
      <c r="K29" s="233">
        <v>0</v>
      </c>
      <c r="L29" s="233">
        <v>22102.32</v>
      </c>
      <c r="M29" s="233">
        <v>34490</v>
      </c>
      <c r="N29" s="233">
        <v>272.95</v>
      </c>
      <c r="R29" s="253">
        <v>1942599.48</v>
      </c>
      <c r="S29" s="74">
        <v>706812.45</v>
      </c>
      <c r="U29" s="74">
        <v>841.23</v>
      </c>
      <c r="W29" s="74">
        <v>746018</v>
      </c>
      <c r="X29" s="74">
        <v>18000</v>
      </c>
      <c r="Y29" s="91">
        <v>887618</v>
      </c>
      <c r="AA29" s="91">
        <v>4168</v>
      </c>
      <c r="AB29" s="91">
        <v>288956.96000000002</v>
      </c>
      <c r="AC29" s="91">
        <v>104603.33</v>
      </c>
      <c r="AG29" s="73">
        <f t="shared" si="1"/>
        <v>671636.09000000008</v>
      </c>
      <c r="AH29" s="50">
        <f t="shared" si="2"/>
        <v>56865.27</v>
      </c>
      <c r="AI29" s="51">
        <f t="shared" si="3"/>
        <v>614770.82000000007</v>
      </c>
      <c r="AJ29" s="48">
        <f t="shared" si="4"/>
        <v>1471671.68</v>
      </c>
      <c r="AK29" s="47">
        <f t="shared" si="5"/>
        <v>1285346.29</v>
      </c>
      <c r="AL29" s="56">
        <f t="shared" si="6"/>
        <v>186325.3899999999</v>
      </c>
    </row>
    <row r="30" spans="1:38" ht="15" thickBot="1" x14ac:dyDescent="0.25">
      <c r="A30" s="38" t="s">
        <v>371</v>
      </c>
      <c r="B30" s="38" t="s">
        <v>372</v>
      </c>
      <c r="C30" s="64">
        <v>3656</v>
      </c>
      <c r="D30" s="65" t="s">
        <v>709</v>
      </c>
      <c r="E30" s="253" t="s">
        <v>2832</v>
      </c>
      <c r="F30" s="90">
        <v>931461.69</v>
      </c>
      <c r="G30" s="90">
        <v>5391</v>
      </c>
      <c r="H30" s="90">
        <v>93404.2</v>
      </c>
      <c r="I30" s="253">
        <v>860269.04</v>
      </c>
      <c r="J30" s="253">
        <v>209022.63</v>
      </c>
      <c r="K30" s="233">
        <v>0</v>
      </c>
      <c r="L30" s="233">
        <v>18250</v>
      </c>
      <c r="N30" s="233">
        <v>189.29</v>
      </c>
      <c r="Q30" s="253">
        <v>1056.52</v>
      </c>
      <c r="R30" s="253">
        <v>1357301.45</v>
      </c>
      <c r="S30" s="74">
        <v>1069420.78</v>
      </c>
      <c r="T30" s="74">
        <v>40160</v>
      </c>
      <c r="U30" s="74">
        <v>1401.79</v>
      </c>
      <c r="W30" s="74">
        <v>269926</v>
      </c>
      <c r="X30" s="74">
        <v>17550</v>
      </c>
      <c r="Y30" s="91">
        <v>611126</v>
      </c>
      <c r="AB30" s="91">
        <v>298493.48</v>
      </c>
      <c r="AC30" s="91">
        <v>96842.68</v>
      </c>
      <c r="AG30" s="73">
        <f t="shared" si="1"/>
        <v>1030256.8899999999</v>
      </c>
      <c r="AH30" s="50">
        <f t="shared" si="2"/>
        <v>18439.29</v>
      </c>
      <c r="AI30" s="51">
        <f t="shared" si="3"/>
        <v>1011817.5999999999</v>
      </c>
      <c r="AJ30" s="48">
        <f t="shared" si="4"/>
        <v>1398458.57</v>
      </c>
      <c r="AK30" s="47">
        <f t="shared" si="5"/>
        <v>1006462.1599999999</v>
      </c>
      <c r="AL30" s="56">
        <f t="shared" si="6"/>
        <v>391996.41000000015</v>
      </c>
    </row>
    <row r="31" spans="1:38" ht="15" thickBot="1" x14ac:dyDescent="0.25">
      <c r="A31" s="38" t="s">
        <v>371</v>
      </c>
      <c r="B31" s="38" t="s">
        <v>372</v>
      </c>
      <c r="C31" s="64">
        <v>4918</v>
      </c>
      <c r="D31" s="65" t="s">
        <v>710</v>
      </c>
      <c r="E31" s="253" t="s">
        <v>2833</v>
      </c>
      <c r="F31" s="90">
        <v>790493.86</v>
      </c>
      <c r="G31" s="90">
        <v>0</v>
      </c>
      <c r="H31" s="90">
        <v>56739.98</v>
      </c>
      <c r="I31" s="253">
        <v>438900.47</v>
      </c>
      <c r="J31" s="253">
        <v>115957.86</v>
      </c>
      <c r="K31" s="233">
        <v>0</v>
      </c>
      <c r="L31" s="233">
        <v>28888.3</v>
      </c>
      <c r="M31" s="233">
        <v>0.19</v>
      </c>
      <c r="N31" s="233">
        <v>376.2</v>
      </c>
      <c r="O31" s="253">
        <v>9040.66</v>
      </c>
      <c r="Q31" s="253">
        <v>1512.99</v>
      </c>
      <c r="R31" s="253">
        <v>1339755.76</v>
      </c>
      <c r="S31" s="74">
        <v>1326972.04</v>
      </c>
      <c r="T31" s="74">
        <v>104548.45</v>
      </c>
      <c r="U31" s="74">
        <v>935.29</v>
      </c>
      <c r="W31" s="74">
        <v>1218927.5</v>
      </c>
      <c r="X31" s="74">
        <v>42291.35</v>
      </c>
      <c r="Y31" s="91">
        <v>1745157.5</v>
      </c>
      <c r="AB31" s="91">
        <v>374268.14</v>
      </c>
      <c r="AC31" s="91">
        <v>78103.839999999997</v>
      </c>
      <c r="AG31" s="73">
        <f t="shared" si="1"/>
        <v>847233.84</v>
      </c>
      <c r="AH31" s="50">
        <f t="shared" si="2"/>
        <v>29264.69</v>
      </c>
      <c r="AI31" s="51">
        <f t="shared" si="3"/>
        <v>817969.15</v>
      </c>
      <c r="AJ31" s="48">
        <f t="shared" si="4"/>
        <v>2693674.6300000004</v>
      </c>
      <c r="AK31" s="47">
        <f t="shared" si="5"/>
        <v>2197529.48</v>
      </c>
      <c r="AL31" s="56">
        <f t="shared" si="6"/>
        <v>496145.15000000037</v>
      </c>
    </row>
    <row r="32" spans="1:38" ht="15" thickBot="1" x14ac:dyDescent="0.25">
      <c r="A32" s="38" t="s">
        <v>371</v>
      </c>
      <c r="B32" s="38" t="s">
        <v>372</v>
      </c>
      <c r="C32" s="64">
        <v>2308</v>
      </c>
      <c r="D32" s="65" t="s">
        <v>711</v>
      </c>
      <c r="E32" s="253" t="s">
        <v>2834</v>
      </c>
      <c r="F32" s="90">
        <v>632819.59</v>
      </c>
      <c r="G32" s="90">
        <v>9762.5</v>
      </c>
      <c r="H32" s="90">
        <v>58131.66</v>
      </c>
      <c r="I32" s="253">
        <v>1052626.1599999999</v>
      </c>
      <c r="J32" s="253">
        <v>143098.60999999999</v>
      </c>
      <c r="L32" s="233">
        <v>23089.98</v>
      </c>
      <c r="M32" s="233">
        <v>151638</v>
      </c>
      <c r="N32" s="233">
        <v>137.5</v>
      </c>
      <c r="Q32" s="253">
        <v>23958.639999999999</v>
      </c>
      <c r="R32" s="253">
        <v>2103448.6</v>
      </c>
      <c r="S32" s="74">
        <v>843623.63</v>
      </c>
      <c r="W32" s="74">
        <v>822239.5</v>
      </c>
      <c r="X32" s="74">
        <v>35000</v>
      </c>
      <c r="Y32" s="91">
        <v>1123472.5</v>
      </c>
      <c r="AB32" s="91">
        <v>219078.21</v>
      </c>
      <c r="AC32" s="91">
        <v>123860.75</v>
      </c>
      <c r="AG32" s="73">
        <f t="shared" si="1"/>
        <v>700713.75</v>
      </c>
      <c r="AH32" s="50">
        <f t="shared" si="2"/>
        <v>174865.48</v>
      </c>
      <c r="AI32" s="51">
        <f t="shared" si="3"/>
        <v>525848.27</v>
      </c>
      <c r="AJ32" s="48">
        <f t="shared" si="4"/>
        <v>1700863.13</v>
      </c>
      <c r="AK32" s="47">
        <f t="shared" si="5"/>
        <v>1466411.46</v>
      </c>
      <c r="AL32" s="56">
        <f t="shared" si="6"/>
        <v>234451.66999999993</v>
      </c>
    </row>
    <row r="33" spans="1:38" ht="15" thickBot="1" x14ac:dyDescent="0.25">
      <c r="A33" s="38" t="s">
        <v>371</v>
      </c>
      <c r="B33" s="38" t="s">
        <v>372</v>
      </c>
      <c r="C33" s="64">
        <v>1606</v>
      </c>
      <c r="D33" s="65" t="s">
        <v>712</v>
      </c>
      <c r="E33" s="253" t="s">
        <v>2835</v>
      </c>
      <c r="F33" s="90">
        <v>785493.14</v>
      </c>
      <c r="G33" s="90">
        <v>1087.25</v>
      </c>
      <c r="H33" s="90">
        <v>165536.01999999999</v>
      </c>
      <c r="I33" s="253">
        <v>371786.43</v>
      </c>
      <c r="J33" s="253">
        <v>218152.8</v>
      </c>
      <c r="K33" s="233">
        <v>0</v>
      </c>
      <c r="L33" s="233">
        <v>24692.26</v>
      </c>
      <c r="N33" s="233">
        <v>749.55</v>
      </c>
      <c r="O33" s="253">
        <v>18629.810000000001</v>
      </c>
      <c r="Q33" s="253">
        <v>1500</v>
      </c>
      <c r="R33" s="253">
        <v>1634028.2</v>
      </c>
      <c r="S33" s="74">
        <v>802715.22</v>
      </c>
      <c r="T33" s="74">
        <v>152500</v>
      </c>
      <c r="U33" s="74">
        <v>1171.33</v>
      </c>
      <c r="W33" s="74">
        <v>457417.5</v>
      </c>
      <c r="X33" s="74">
        <v>12000</v>
      </c>
      <c r="Y33" s="91">
        <v>725127.5</v>
      </c>
      <c r="Z33" s="91">
        <v>3980</v>
      </c>
      <c r="AA33" s="91">
        <v>350</v>
      </c>
      <c r="AB33" s="91">
        <v>231708.48</v>
      </c>
      <c r="AC33" s="91">
        <v>174685.23</v>
      </c>
      <c r="AG33" s="73">
        <f t="shared" si="1"/>
        <v>952116.41</v>
      </c>
      <c r="AH33" s="50">
        <f t="shared" si="2"/>
        <v>25441.809999999998</v>
      </c>
      <c r="AI33" s="51">
        <f t="shared" si="3"/>
        <v>926674.60000000009</v>
      </c>
      <c r="AJ33" s="48">
        <f t="shared" si="4"/>
        <v>1425804.0499999998</v>
      </c>
      <c r="AK33" s="47">
        <f t="shared" si="5"/>
        <v>1135851.21</v>
      </c>
      <c r="AL33" s="56">
        <f t="shared" si="6"/>
        <v>289952.83999999985</v>
      </c>
    </row>
    <row r="34" spans="1:38" ht="15" thickBot="1" x14ac:dyDescent="0.25">
      <c r="A34" s="38" t="s">
        <v>371</v>
      </c>
      <c r="B34" s="38" t="s">
        <v>372</v>
      </c>
      <c r="C34" s="64">
        <v>2622</v>
      </c>
      <c r="D34" s="65" t="s">
        <v>713</v>
      </c>
      <c r="E34" s="253" t="s">
        <v>2836</v>
      </c>
      <c r="F34" s="90">
        <v>412743.04</v>
      </c>
      <c r="G34" s="90">
        <v>6180.5</v>
      </c>
      <c r="H34" s="90">
        <v>16285.46</v>
      </c>
      <c r="I34" s="253">
        <v>577346.49</v>
      </c>
      <c r="J34" s="253">
        <v>195289.42</v>
      </c>
      <c r="K34" s="233">
        <v>0</v>
      </c>
      <c r="L34" s="233">
        <v>1700.05</v>
      </c>
      <c r="N34" s="233">
        <v>263.3</v>
      </c>
      <c r="R34" s="253">
        <v>391756.52</v>
      </c>
      <c r="S34" s="74">
        <v>863007.2</v>
      </c>
      <c r="U34" s="74">
        <v>956.4</v>
      </c>
      <c r="W34" s="74">
        <v>1418670.8</v>
      </c>
      <c r="X34" s="74">
        <v>46000</v>
      </c>
      <c r="Y34" s="91">
        <v>1705140.8</v>
      </c>
      <c r="AB34" s="91">
        <v>277628.01</v>
      </c>
      <c r="AC34" s="91">
        <v>87428.11</v>
      </c>
      <c r="AF34" s="91">
        <v>500</v>
      </c>
      <c r="AG34" s="73">
        <f t="shared" si="1"/>
        <v>435209</v>
      </c>
      <c r="AH34" s="50">
        <f t="shared" si="2"/>
        <v>1963.35</v>
      </c>
      <c r="AI34" s="51">
        <f t="shared" si="3"/>
        <v>433245.65</v>
      </c>
      <c r="AJ34" s="48">
        <f t="shared" si="4"/>
        <v>2328634.4</v>
      </c>
      <c r="AK34" s="47">
        <f t="shared" si="5"/>
        <v>2070696.9200000002</v>
      </c>
      <c r="AL34" s="56">
        <f t="shared" si="6"/>
        <v>257937.47999999975</v>
      </c>
    </row>
    <row r="35" spans="1:38" ht="15" thickBot="1" x14ac:dyDescent="0.25">
      <c r="A35" s="38" t="s">
        <v>371</v>
      </c>
      <c r="B35" s="38" t="s">
        <v>372</v>
      </c>
      <c r="C35" s="64">
        <v>2397</v>
      </c>
      <c r="D35" s="65" t="s">
        <v>714</v>
      </c>
      <c r="E35" s="253" t="s">
        <v>2837</v>
      </c>
      <c r="F35" s="90">
        <v>636836.72</v>
      </c>
      <c r="G35" s="90">
        <v>0</v>
      </c>
      <c r="H35" s="90">
        <v>47565</v>
      </c>
      <c r="I35" s="253">
        <v>445090.67</v>
      </c>
      <c r="J35" s="253">
        <v>183786.17</v>
      </c>
      <c r="L35" s="233">
        <v>19937.96</v>
      </c>
      <c r="M35" s="233">
        <v>256380</v>
      </c>
      <c r="N35" s="233">
        <v>626.5</v>
      </c>
      <c r="Q35" s="253">
        <v>-1296.5</v>
      </c>
      <c r="R35" s="253">
        <v>459399.49</v>
      </c>
      <c r="S35" s="74">
        <v>618868.09</v>
      </c>
      <c r="U35" s="74">
        <v>1021.29</v>
      </c>
      <c r="W35" s="74">
        <v>376703.5</v>
      </c>
      <c r="X35" s="74">
        <v>4060.29</v>
      </c>
      <c r="Y35" s="91">
        <v>487859.5</v>
      </c>
      <c r="AB35" s="91">
        <v>238881.66</v>
      </c>
      <c r="AC35" s="91">
        <v>87534.04</v>
      </c>
      <c r="AG35" s="73">
        <f t="shared" si="1"/>
        <v>684401.72</v>
      </c>
      <c r="AH35" s="50">
        <f t="shared" si="2"/>
        <v>276944.46000000002</v>
      </c>
      <c r="AI35" s="51">
        <f t="shared" si="3"/>
        <v>407457.25999999995</v>
      </c>
      <c r="AJ35" s="48">
        <f t="shared" si="4"/>
        <v>1000653.17</v>
      </c>
      <c r="AK35" s="47">
        <f t="shared" si="5"/>
        <v>814275.20000000007</v>
      </c>
      <c r="AL35" s="56">
        <f t="shared" si="6"/>
        <v>186377.96999999997</v>
      </c>
    </row>
    <row r="36" spans="1:38" ht="15" thickBot="1" x14ac:dyDescent="0.25">
      <c r="A36" s="38" t="s">
        <v>371</v>
      </c>
      <c r="B36" s="38" t="s">
        <v>372</v>
      </c>
      <c r="C36" s="64">
        <v>1711</v>
      </c>
      <c r="D36" s="65" t="s">
        <v>715</v>
      </c>
      <c r="E36" s="253" t="s">
        <v>2838</v>
      </c>
      <c r="F36" s="90">
        <v>467759.3</v>
      </c>
      <c r="G36" s="90">
        <v>4434.7</v>
      </c>
      <c r="H36" s="90">
        <v>49893.5</v>
      </c>
      <c r="I36" s="253">
        <v>665332.12</v>
      </c>
      <c r="J36" s="253">
        <v>122959.43</v>
      </c>
      <c r="K36" s="233">
        <v>0</v>
      </c>
      <c r="L36" s="233">
        <v>14150</v>
      </c>
      <c r="N36" s="233">
        <v>136.6</v>
      </c>
      <c r="O36" s="253">
        <v>13761.1</v>
      </c>
      <c r="R36" s="253">
        <v>556569.79</v>
      </c>
      <c r="S36" s="74">
        <v>669002.29</v>
      </c>
      <c r="T36" s="74">
        <v>82450</v>
      </c>
      <c r="U36" s="74">
        <v>561.77</v>
      </c>
      <c r="W36" s="74">
        <v>654943.80000000005</v>
      </c>
      <c r="Y36" s="91">
        <v>797313.8</v>
      </c>
      <c r="AB36" s="91">
        <v>206599.38</v>
      </c>
      <c r="AC36" s="91">
        <v>108439.97</v>
      </c>
      <c r="AG36" s="73">
        <f t="shared" si="1"/>
        <v>522087.5</v>
      </c>
      <c r="AH36" s="50">
        <f t="shared" si="2"/>
        <v>14286.6</v>
      </c>
      <c r="AI36" s="51">
        <f t="shared" si="3"/>
        <v>507800.9</v>
      </c>
      <c r="AJ36" s="48">
        <f t="shared" si="4"/>
        <v>1406957.86</v>
      </c>
      <c r="AK36" s="47">
        <f t="shared" si="5"/>
        <v>1112353.1500000001</v>
      </c>
      <c r="AL36" s="56">
        <f t="shared" si="6"/>
        <v>294604.70999999996</v>
      </c>
    </row>
    <row r="37" spans="1:38" ht="15" thickBot="1" x14ac:dyDescent="0.25">
      <c r="A37" s="38" t="s">
        <v>371</v>
      </c>
      <c r="B37" s="38" t="s">
        <v>372</v>
      </c>
      <c r="C37" s="64">
        <v>2477</v>
      </c>
      <c r="D37" s="65" t="s">
        <v>716</v>
      </c>
      <c r="E37" s="253" t="s">
        <v>2839</v>
      </c>
      <c r="F37" s="90">
        <v>532577.57999999996</v>
      </c>
      <c r="G37" s="90">
        <v>11476.5</v>
      </c>
      <c r="H37" s="90">
        <v>133203.48000000001</v>
      </c>
      <c r="I37" s="253">
        <v>304214.95</v>
      </c>
      <c r="J37" s="253">
        <v>162927.32999999999</v>
      </c>
      <c r="L37" s="233">
        <v>16000</v>
      </c>
      <c r="N37" s="233">
        <v>146.5</v>
      </c>
      <c r="Q37" s="253">
        <v>3607.7</v>
      </c>
      <c r="R37" s="253">
        <v>1714982.69</v>
      </c>
      <c r="S37" s="74">
        <v>957477.86</v>
      </c>
      <c r="T37" s="74">
        <v>68760</v>
      </c>
      <c r="U37" s="74">
        <v>646.21</v>
      </c>
      <c r="W37" s="74">
        <v>797837.5</v>
      </c>
      <c r="X37" s="74">
        <v>16629.71</v>
      </c>
      <c r="Y37" s="91">
        <v>1062747.5</v>
      </c>
      <c r="AA37" s="91">
        <v>2610</v>
      </c>
      <c r="AB37" s="91">
        <v>346804.11</v>
      </c>
      <c r="AC37" s="91">
        <v>103108.19</v>
      </c>
      <c r="AG37" s="73">
        <f t="shared" si="1"/>
        <v>677257.55999999994</v>
      </c>
      <c r="AH37" s="50">
        <f t="shared" si="2"/>
        <v>16146.5</v>
      </c>
      <c r="AI37" s="51">
        <f t="shared" si="3"/>
        <v>661111.05999999994</v>
      </c>
      <c r="AJ37" s="48">
        <f t="shared" si="4"/>
        <v>1841351.2799999998</v>
      </c>
      <c r="AK37" s="47">
        <f t="shared" si="5"/>
        <v>1515269.7999999998</v>
      </c>
      <c r="AL37" s="56">
        <f t="shared" si="6"/>
        <v>326081.48</v>
      </c>
    </row>
    <row r="38" spans="1:38" ht="15" thickBot="1" x14ac:dyDescent="0.25">
      <c r="A38" s="38" t="s">
        <v>371</v>
      </c>
      <c r="B38" s="38" t="s">
        <v>372</v>
      </c>
      <c r="C38" s="64">
        <v>1987</v>
      </c>
      <c r="D38" s="65" t="s">
        <v>717</v>
      </c>
      <c r="E38" s="253" t="s">
        <v>2840</v>
      </c>
      <c r="F38" s="90">
        <v>383423.25</v>
      </c>
      <c r="G38" s="90">
        <v>92.75</v>
      </c>
      <c r="H38" s="90">
        <v>86061.18</v>
      </c>
      <c r="I38" s="253">
        <v>990079.12</v>
      </c>
      <c r="J38" s="253">
        <v>128878.76</v>
      </c>
      <c r="K38" s="233">
        <v>0</v>
      </c>
      <c r="L38" s="233">
        <v>15650</v>
      </c>
      <c r="M38" s="233">
        <v>60000</v>
      </c>
      <c r="N38" s="233">
        <v>194.7</v>
      </c>
      <c r="O38" s="253">
        <v>5400</v>
      </c>
      <c r="Q38" s="253">
        <v>-4204.8900000000003</v>
      </c>
      <c r="R38" s="253">
        <v>2179663.7000000002</v>
      </c>
      <c r="S38" s="74">
        <v>889589.63</v>
      </c>
      <c r="T38" s="74">
        <v>20000</v>
      </c>
      <c r="U38" s="74">
        <v>455.33</v>
      </c>
      <c r="W38" s="74">
        <v>758229.5</v>
      </c>
      <c r="Y38" s="91">
        <v>1102679.5</v>
      </c>
      <c r="AA38" s="91">
        <v>8130.9</v>
      </c>
      <c r="AB38" s="91">
        <v>299097.34999999998</v>
      </c>
      <c r="AC38" s="91">
        <v>189699.11</v>
      </c>
      <c r="AG38" s="73">
        <f t="shared" si="1"/>
        <v>469577.18</v>
      </c>
      <c r="AH38" s="50">
        <f t="shared" si="2"/>
        <v>75844.7</v>
      </c>
      <c r="AI38" s="51">
        <f t="shared" si="3"/>
        <v>393732.48</v>
      </c>
      <c r="AJ38" s="48">
        <f t="shared" si="4"/>
        <v>1668274.46</v>
      </c>
      <c r="AK38" s="47">
        <f t="shared" si="5"/>
        <v>1599606.8599999999</v>
      </c>
      <c r="AL38" s="56">
        <f t="shared" si="6"/>
        <v>68667.600000000093</v>
      </c>
    </row>
    <row r="39" spans="1:38" ht="15" thickBot="1" x14ac:dyDescent="0.25">
      <c r="A39" s="38" t="s">
        <v>371</v>
      </c>
      <c r="B39" s="38" t="s">
        <v>372</v>
      </c>
      <c r="C39" s="64">
        <v>3047</v>
      </c>
      <c r="D39" s="65" t="s">
        <v>718</v>
      </c>
      <c r="E39" s="253" t="s">
        <v>2841</v>
      </c>
      <c r="F39" s="90">
        <v>1020567.97</v>
      </c>
      <c r="G39" s="90">
        <v>3090</v>
      </c>
      <c r="H39" s="90">
        <v>16601.45</v>
      </c>
      <c r="I39" s="253">
        <v>411668.61</v>
      </c>
      <c r="J39" s="253">
        <v>167574.87</v>
      </c>
      <c r="L39" s="233">
        <v>17187.79</v>
      </c>
      <c r="N39" s="233">
        <v>135</v>
      </c>
      <c r="R39" s="253">
        <v>1994257.35</v>
      </c>
      <c r="S39" s="74">
        <v>1057462.31</v>
      </c>
      <c r="U39" s="74">
        <v>1582.72</v>
      </c>
      <c r="W39" s="74">
        <v>517060</v>
      </c>
      <c r="X39" s="74">
        <v>12000</v>
      </c>
      <c r="Y39" s="91">
        <v>883490</v>
      </c>
      <c r="AB39" s="91">
        <v>240580.4</v>
      </c>
      <c r="AC39" s="91">
        <v>160720.29999999999</v>
      </c>
      <c r="AG39" s="73">
        <f t="shared" si="1"/>
        <v>1040259.4199999999</v>
      </c>
      <c r="AH39" s="50">
        <f t="shared" si="2"/>
        <v>17322.79</v>
      </c>
      <c r="AI39" s="51">
        <f t="shared" si="3"/>
        <v>1022936.6299999999</v>
      </c>
      <c r="AJ39" s="48">
        <f t="shared" si="4"/>
        <v>1588105.03</v>
      </c>
      <c r="AK39" s="47">
        <f t="shared" si="5"/>
        <v>1284790.7</v>
      </c>
      <c r="AL39" s="56">
        <f t="shared" si="6"/>
        <v>303314.33000000007</v>
      </c>
    </row>
    <row r="40" spans="1:38" ht="15" thickBot="1" x14ac:dyDescent="0.25">
      <c r="A40" s="38" t="s">
        <v>371</v>
      </c>
      <c r="B40" s="38" t="s">
        <v>372</v>
      </c>
      <c r="C40" s="64">
        <v>2101</v>
      </c>
      <c r="D40" s="65" t="s">
        <v>719</v>
      </c>
      <c r="E40" s="253" t="s">
        <v>2842</v>
      </c>
      <c r="F40" s="90">
        <v>648683.26</v>
      </c>
      <c r="G40" s="90">
        <v>360</v>
      </c>
      <c r="H40" s="90">
        <v>66259.87</v>
      </c>
      <c r="I40" s="253">
        <v>736677.6</v>
      </c>
      <c r="J40" s="253">
        <v>276884.59999999998</v>
      </c>
      <c r="K40" s="233">
        <v>0</v>
      </c>
      <c r="L40" s="233">
        <v>25764.53</v>
      </c>
      <c r="M40" s="233">
        <v>249260</v>
      </c>
      <c r="N40" s="233">
        <v>147</v>
      </c>
      <c r="O40" s="253">
        <v>10000</v>
      </c>
      <c r="R40" s="253">
        <v>1560653.49</v>
      </c>
      <c r="S40" s="74">
        <v>886529.83</v>
      </c>
      <c r="U40" s="74">
        <v>1067.82</v>
      </c>
      <c r="W40" s="74">
        <v>971671</v>
      </c>
      <c r="X40" s="74">
        <v>12064.91</v>
      </c>
      <c r="Y40" s="91">
        <v>1292460</v>
      </c>
      <c r="AB40" s="91">
        <v>316185.53999999998</v>
      </c>
      <c r="AC40" s="91">
        <v>191874.24</v>
      </c>
      <c r="AG40" s="73">
        <f t="shared" si="1"/>
        <v>715303.13</v>
      </c>
      <c r="AH40" s="50">
        <f t="shared" si="2"/>
        <v>275171.53000000003</v>
      </c>
      <c r="AI40" s="51">
        <f t="shared" si="3"/>
        <v>440131.6</v>
      </c>
      <c r="AJ40" s="48">
        <f t="shared" si="4"/>
        <v>1871333.5599999998</v>
      </c>
      <c r="AK40" s="47">
        <f t="shared" si="5"/>
        <v>1800519.78</v>
      </c>
      <c r="AL40" s="56">
        <f t="shared" si="6"/>
        <v>70813.779999999795</v>
      </c>
    </row>
    <row r="41" spans="1:38" ht="15" thickBot="1" x14ac:dyDescent="0.25">
      <c r="A41" s="38" t="s">
        <v>371</v>
      </c>
      <c r="B41" s="38" t="s">
        <v>372</v>
      </c>
      <c r="C41" s="64">
        <v>1995</v>
      </c>
      <c r="D41" s="65" t="s">
        <v>720</v>
      </c>
      <c r="E41" s="253" t="s">
        <v>2921</v>
      </c>
      <c r="F41" s="90">
        <v>604145.99</v>
      </c>
      <c r="G41" s="90">
        <v>120</v>
      </c>
      <c r="H41" s="90">
        <v>7635.88</v>
      </c>
      <c r="I41" s="253">
        <v>641805.62</v>
      </c>
      <c r="J41" s="253">
        <v>168546.53</v>
      </c>
      <c r="L41" s="233">
        <v>27240.98</v>
      </c>
      <c r="M41" s="233">
        <v>35000</v>
      </c>
      <c r="N41" s="233">
        <v>290</v>
      </c>
      <c r="Q41" s="253">
        <v>-23800</v>
      </c>
      <c r="R41" s="253">
        <v>1367149.29</v>
      </c>
      <c r="S41" s="74">
        <v>823237.48</v>
      </c>
      <c r="U41" s="74">
        <v>908.39</v>
      </c>
      <c r="W41" s="74">
        <v>658752</v>
      </c>
      <c r="X41" s="74">
        <v>22100</v>
      </c>
      <c r="Y41" s="91">
        <v>934892</v>
      </c>
      <c r="AB41" s="91">
        <v>259394.87</v>
      </c>
      <c r="AC41" s="91">
        <v>121193.97</v>
      </c>
      <c r="AG41" s="73">
        <f t="shared" si="1"/>
        <v>611901.87</v>
      </c>
      <c r="AH41" s="50">
        <f t="shared" si="2"/>
        <v>62530.979999999996</v>
      </c>
      <c r="AI41" s="51">
        <f t="shared" si="3"/>
        <v>549370.89</v>
      </c>
      <c r="AJ41" s="48">
        <f t="shared" si="4"/>
        <v>1504997.87</v>
      </c>
      <c r="AK41" s="47">
        <f t="shared" si="5"/>
        <v>1315480.8400000001</v>
      </c>
      <c r="AL41" s="56">
        <f t="shared" si="6"/>
        <v>189517.03000000003</v>
      </c>
    </row>
    <row r="42" spans="1:38" ht="15" thickBot="1" x14ac:dyDescent="0.25">
      <c r="A42" s="38" t="s">
        <v>375</v>
      </c>
      <c r="B42" s="38" t="s">
        <v>376</v>
      </c>
      <c r="C42" s="64">
        <v>3634</v>
      </c>
      <c r="D42" s="65" t="s">
        <v>721</v>
      </c>
      <c r="E42" s="253" t="s">
        <v>2843</v>
      </c>
      <c r="F42" s="90">
        <v>283522.18</v>
      </c>
      <c r="G42" s="90">
        <v>0</v>
      </c>
      <c r="H42" s="90">
        <v>66946.45</v>
      </c>
      <c r="I42" s="253">
        <v>792283.83</v>
      </c>
      <c r="J42" s="253">
        <v>148853.25</v>
      </c>
      <c r="K42" s="233">
        <v>0</v>
      </c>
      <c r="L42" s="233">
        <v>36950</v>
      </c>
      <c r="N42" s="233">
        <v>8653.7999999999993</v>
      </c>
      <c r="O42" s="253">
        <v>96091.32</v>
      </c>
      <c r="Q42" s="253">
        <v>-139439.44</v>
      </c>
      <c r="R42" s="253">
        <v>1747176.74</v>
      </c>
      <c r="S42" s="74">
        <v>1109157.3</v>
      </c>
      <c r="T42" s="74">
        <v>3908.68</v>
      </c>
      <c r="U42" s="74">
        <v>508.54</v>
      </c>
      <c r="W42" s="74">
        <v>548973.30000000005</v>
      </c>
      <c r="X42" s="74">
        <v>56898</v>
      </c>
      <c r="Y42" s="91">
        <v>1287321.3</v>
      </c>
      <c r="AA42" s="91">
        <v>290</v>
      </c>
      <c r="AB42" s="91">
        <v>292002.76</v>
      </c>
      <c r="AC42" s="91">
        <v>102565.94</v>
      </c>
      <c r="AG42" s="73">
        <f t="shared" si="1"/>
        <v>350468.63</v>
      </c>
      <c r="AH42" s="50">
        <f t="shared" si="2"/>
        <v>45603.8</v>
      </c>
      <c r="AI42" s="51">
        <f t="shared" si="3"/>
        <v>304864.83</v>
      </c>
      <c r="AJ42" s="48">
        <f t="shared" si="4"/>
        <v>1719445.82</v>
      </c>
      <c r="AK42" s="47">
        <f t="shared" si="5"/>
        <v>1682180</v>
      </c>
      <c r="AL42" s="56">
        <f t="shared" si="6"/>
        <v>37265.820000000065</v>
      </c>
    </row>
    <row r="43" spans="1:38" ht="15" thickBot="1" x14ac:dyDescent="0.25">
      <c r="A43" s="38" t="s">
        <v>375</v>
      </c>
      <c r="B43" s="38" t="s">
        <v>376</v>
      </c>
      <c r="C43" s="64">
        <v>4970</v>
      </c>
      <c r="D43" s="65" t="s">
        <v>722</v>
      </c>
      <c r="E43" s="253" t="s">
        <v>2844</v>
      </c>
      <c r="F43" s="90">
        <v>802842.3</v>
      </c>
      <c r="G43" s="90">
        <v>0</v>
      </c>
      <c r="H43" s="90">
        <v>175572.04</v>
      </c>
      <c r="I43" s="253">
        <v>393128.63</v>
      </c>
      <c r="J43" s="253">
        <v>133718.20000000001</v>
      </c>
      <c r="L43" s="233">
        <v>74997.37</v>
      </c>
      <c r="N43" s="233">
        <v>90</v>
      </c>
      <c r="Q43" s="253">
        <v>-4288.03</v>
      </c>
      <c r="R43" s="253">
        <v>2580473.12</v>
      </c>
      <c r="S43" s="74">
        <v>1545546.54</v>
      </c>
      <c r="T43" s="74">
        <v>80000</v>
      </c>
      <c r="U43" s="74">
        <v>1163.28</v>
      </c>
      <c r="W43" s="74">
        <v>767096.1</v>
      </c>
      <c r="X43" s="74">
        <v>168830</v>
      </c>
      <c r="Y43" s="91">
        <v>1424898.1</v>
      </c>
      <c r="AB43" s="91">
        <v>848250.24</v>
      </c>
      <c r="AC43" s="91">
        <v>94234.51</v>
      </c>
      <c r="AG43" s="73">
        <f t="shared" si="1"/>
        <v>978414.34000000008</v>
      </c>
      <c r="AH43" s="50">
        <f t="shared" si="2"/>
        <v>75087.37</v>
      </c>
      <c r="AI43" s="51">
        <f t="shared" si="3"/>
        <v>903326.97000000009</v>
      </c>
      <c r="AJ43" s="48">
        <f t="shared" si="4"/>
        <v>2562635.92</v>
      </c>
      <c r="AK43" s="47">
        <f t="shared" si="5"/>
        <v>2367382.8499999996</v>
      </c>
      <c r="AL43" s="56">
        <f t="shared" si="6"/>
        <v>195253.0700000003</v>
      </c>
    </row>
    <row r="44" spans="1:38" ht="15" thickBot="1" x14ac:dyDescent="0.25">
      <c r="A44" s="38" t="s">
        <v>375</v>
      </c>
      <c r="B44" s="38" t="s">
        <v>376</v>
      </c>
      <c r="C44" s="64">
        <v>3463</v>
      </c>
      <c r="D44" s="65" t="s">
        <v>723</v>
      </c>
      <c r="E44" s="253" t="s">
        <v>2845</v>
      </c>
      <c r="F44" s="90">
        <v>855570.29</v>
      </c>
      <c r="G44" s="90">
        <v>0</v>
      </c>
      <c r="H44" s="90">
        <v>78043.23</v>
      </c>
      <c r="I44" s="253">
        <v>221803.55</v>
      </c>
      <c r="J44" s="253">
        <v>160967.82999999999</v>
      </c>
      <c r="K44" s="233">
        <v>0</v>
      </c>
      <c r="L44" s="233">
        <v>29489.39</v>
      </c>
      <c r="Q44" s="253">
        <v>6266.42</v>
      </c>
      <c r="R44" s="253">
        <v>1682922.85</v>
      </c>
      <c r="S44" s="74">
        <v>949433.99</v>
      </c>
      <c r="U44" s="74">
        <v>1382.34</v>
      </c>
      <c r="W44" s="74">
        <v>613840.30000000005</v>
      </c>
      <c r="X44" s="74">
        <v>69466</v>
      </c>
      <c r="Y44" s="91">
        <v>975888.3</v>
      </c>
      <c r="AB44" s="91">
        <v>358643.8</v>
      </c>
      <c r="AC44" s="91">
        <v>85418.87</v>
      </c>
      <c r="AG44" s="73">
        <f t="shared" si="1"/>
        <v>933613.52</v>
      </c>
      <c r="AH44" s="50">
        <f t="shared" si="2"/>
        <v>29489.39</v>
      </c>
      <c r="AI44" s="51">
        <f t="shared" si="3"/>
        <v>904124.13</v>
      </c>
      <c r="AJ44" s="48">
        <f t="shared" si="4"/>
        <v>1634122.63</v>
      </c>
      <c r="AK44" s="47">
        <f t="shared" si="5"/>
        <v>1419950.9700000002</v>
      </c>
      <c r="AL44" s="56">
        <f t="shared" si="6"/>
        <v>214171.65999999968</v>
      </c>
    </row>
    <row r="45" spans="1:38" ht="15" thickBot="1" x14ac:dyDescent="0.25">
      <c r="A45" s="38" t="s">
        <v>375</v>
      </c>
      <c r="B45" s="38" t="s">
        <v>376</v>
      </c>
      <c r="C45" s="64">
        <v>1364</v>
      </c>
      <c r="D45" s="65" t="s">
        <v>724</v>
      </c>
      <c r="E45" s="253" t="s">
        <v>2846</v>
      </c>
      <c r="F45" s="90">
        <v>764378.19</v>
      </c>
      <c r="G45" s="90">
        <v>0</v>
      </c>
      <c r="H45" s="90">
        <v>93138.8</v>
      </c>
      <c r="I45" s="253">
        <v>407056.46</v>
      </c>
      <c r="J45" s="253">
        <v>46556.61</v>
      </c>
      <c r="K45" s="233">
        <v>0</v>
      </c>
      <c r="L45" s="233">
        <v>16506.830000000002</v>
      </c>
      <c r="N45" s="233">
        <v>0</v>
      </c>
      <c r="R45" s="253">
        <v>1664645.88</v>
      </c>
      <c r="S45" s="74">
        <v>929090.07</v>
      </c>
      <c r="T45" s="74">
        <v>145000</v>
      </c>
      <c r="U45" s="74">
        <v>579.41999999999996</v>
      </c>
      <c r="W45" s="74">
        <v>441094.5</v>
      </c>
      <c r="X45" s="74">
        <v>18910</v>
      </c>
      <c r="Y45" s="91">
        <v>700824.5</v>
      </c>
      <c r="AB45" s="91">
        <v>191553</v>
      </c>
      <c r="AC45" s="91">
        <v>100530.2</v>
      </c>
      <c r="AG45" s="73">
        <f t="shared" si="1"/>
        <v>857516.99</v>
      </c>
      <c r="AH45" s="50">
        <f t="shared" si="2"/>
        <v>16506.830000000002</v>
      </c>
      <c r="AI45" s="51">
        <f t="shared" si="3"/>
        <v>841010.16</v>
      </c>
      <c r="AJ45" s="48">
        <f t="shared" si="4"/>
        <v>1534673.9899999998</v>
      </c>
      <c r="AK45" s="47">
        <f t="shared" si="5"/>
        <v>992907.7</v>
      </c>
      <c r="AL45" s="56">
        <f t="shared" si="6"/>
        <v>541766.2899999998</v>
      </c>
    </row>
    <row r="46" spans="1:38" ht="15" thickBot="1" x14ac:dyDescent="0.25">
      <c r="A46" s="38" t="s">
        <v>375</v>
      </c>
      <c r="B46" s="38" t="s">
        <v>376</v>
      </c>
      <c r="C46" s="64">
        <v>4858</v>
      </c>
      <c r="D46" s="65" t="s">
        <v>725</v>
      </c>
      <c r="E46" s="253" t="s">
        <v>2847</v>
      </c>
      <c r="F46" s="90">
        <v>475733.99</v>
      </c>
      <c r="G46" s="90">
        <v>0</v>
      </c>
      <c r="H46" s="90">
        <v>88185</v>
      </c>
      <c r="I46" s="253">
        <v>3020157.67</v>
      </c>
      <c r="J46" s="253">
        <v>100369.79</v>
      </c>
      <c r="K46" s="233">
        <v>0</v>
      </c>
      <c r="L46" s="233">
        <v>57049.120000000003</v>
      </c>
      <c r="M46" s="233">
        <v>218000</v>
      </c>
      <c r="R46" s="253">
        <v>349948.56</v>
      </c>
      <c r="S46" s="74">
        <v>1022299.19</v>
      </c>
      <c r="T46" s="74">
        <v>83000</v>
      </c>
      <c r="U46" s="74">
        <v>1588.57</v>
      </c>
      <c r="W46" s="74">
        <v>778404</v>
      </c>
      <c r="X46" s="74">
        <v>64388.1</v>
      </c>
      <c r="Y46" s="91">
        <v>1264821</v>
      </c>
      <c r="AB46" s="91">
        <v>605421.12</v>
      </c>
      <c r="AC46" s="91">
        <v>136332.09</v>
      </c>
      <c r="AG46" s="73">
        <f t="shared" si="1"/>
        <v>563918.99</v>
      </c>
      <c r="AH46" s="50">
        <f t="shared" si="2"/>
        <v>275049.12</v>
      </c>
      <c r="AI46" s="51">
        <f t="shared" si="3"/>
        <v>288869.87</v>
      </c>
      <c r="AJ46" s="48">
        <f t="shared" si="4"/>
        <v>1949679.86</v>
      </c>
      <c r="AK46" s="47">
        <f t="shared" si="5"/>
        <v>2006574.2100000002</v>
      </c>
      <c r="AL46" s="56">
        <f t="shared" si="6"/>
        <v>-56894.350000000093</v>
      </c>
    </row>
    <row r="47" spans="1:38" ht="15" thickBot="1" x14ac:dyDescent="0.25">
      <c r="A47" s="38" t="s">
        <v>375</v>
      </c>
      <c r="B47" s="38" t="s">
        <v>376</v>
      </c>
      <c r="C47" s="64">
        <v>3450</v>
      </c>
      <c r="D47" s="65" t="s">
        <v>726</v>
      </c>
      <c r="E47" s="253" t="s">
        <v>2848</v>
      </c>
      <c r="F47" s="90">
        <v>858166.1</v>
      </c>
      <c r="G47" s="90">
        <v>0</v>
      </c>
      <c r="H47" s="90">
        <v>44782.34</v>
      </c>
      <c r="I47" s="253">
        <v>539643.59</v>
      </c>
      <c r="J47" s="253">
        <v>55037.97</v>
      </c>
      <c r="K47" s="233">
        <v>0</v>
      </c>
      <c r="L47" s="233">
        <v>39650</v>
      </c>
      <c r="Q47" s="253">
        <v>145285.54</v>
      </c>
      <c r="R47" s="253">
        <v>1610762.41</v>
      </c>
      <c r="S47" s="74">
        <v>979738.58</v>
      </c>
      <c r="U47" s="74">
        <v>1248.9100000000001</v>
      </c>
      <c r="W47" s="74">
        <v>683651.5</v>
      </c>
      <c r="X47" s="74">
        <v>30600</v>
      </c>
      <c r="Y47" s="91">
        <v>1213484.5</v>
      </c>
      <c r="AB47" s="91">
        <v>279507.59999999998</v>
      </c>
      <c r="AC47" s="91">
        <v>100212.89</v>
      </c>
      <c r="AG47" s="73">
        <f t="shared" si="1"/>
        <v>902948.44</v>
      </c>
      <c r="AH47" s="50">
        <f t="shared" si="2"/>
        <v>39650</v>
      </c>
      <c r="AI47" s="51">
        <f t="shared" si="3"/>
        <v>863298.44</v>
      </c>
      <c r="AJ47" s="48">
        <f t="shared" si="4"/>
        <v>1695238.99</v>
      </c>
      <c r="AK47" s="47">
        <f t="shared" si="5"/>
        <v>1593204.99</v>
      </c>
      <c r="AL47" s="56">
        <f t="shared" si="6"/>
        <v>102034</v>
      </c>
    </row>
    <row r="48" spans="1:38" ht="15" thickBot="1" x14ac:dyDescent="0.25">
      <c r="A48" s="38" t="s">
        <v>375</v>
      </c>
      <c r="B48" s="38" t="s">
        <v>376</v>
      </c>
      <c r="C48" s="64">
        <v>2633</v>
      </c>
      <c r="D48" s="65" t="s">
        <v>727</v>
      </c>
      <c r="E48" s="253" t="s">
        <v>2849</v>
      </c>
      <c r="F48" s="90">
        <v>644576.59</v>
      </c>
      <c r="G48" s="90">
        <v>0</v>
      </c>
      <c r="H48" s="90">
        <v>74196.97</v>
      </c>
      <c r="I48" s="253">
        <v>554575.35</v>
      </c>
      <c r="J48" s="253">
        <v>45389.01</v>
      </c>
      <c r="K48" s="233">
        <v>0</v>
      </c>
      <c r="L48" s="233">
        <v>28971</v>
      </c>
      <c r="N48" s="233">
        <v>0</v>
      </c>
      <c r="R48" s="253">
        <v>2707380.46</v>
      </c>
      <c r="S48" s="74">
        <v>960707.21</v>
      </c>
      <c r="T48" s="74">
        <v>28800</v>
      </c>
      <c r="U48" s="74">
        <v>995.53</v>
      </c>
      <c r="W48" s="74">
        <v>815139.5</v>
      </c>
      <c r="X48" s="74">
        <v>148343</v>
      </c>
      <c r="Y48" s="91">
        <v>1359859.5</v>
      </c>
      <c r="AB48" s="91">
        <v>360327.38</v>
      </c>
      <c r="AC48" s="91">
        <v>122185.03</v>
      </c>
      <c r="AG48" s="73">
        <f t="shared" si="1"/>
        <v>718773.55999999994</v>
      </c>
      <c r="AH48" s="50">
        <f t="shared" si="2"/>
        <v>28971</v>
      </c>
      <c r="AI48" s="51">
        <f t="shared" si="3"/>
        <v>689802.55999999994</v>
      </c>
      <c r="AJ48" s="48">
        <f t="shared" si="4"/>
        <v>1953985.24</v>
      </c>
      <c r="AK48" s="47">
        <f t="shared" si="5"/>
        <v>1842371.91</v>
      </c>
      <c r="AL48" s="56">
        <f t="shared" si="6"/>
        <v>111613.33000000007</v>
      </c>
    </row>
    <row r="49" spans="1:38" ht="15" thickBot="1" x14ac:dyDescent="0.25">
      <c r="A49" s="38" t="s">
        <v>375</v>
      </c>
      <c r="B49" s="38" t="s">
        <v>376</v>
      </c>
      <c r="C49" s="64">
        <v>1642</v>
      </c>
      <c r="D49" s="65" t="s">
        <v>728</v>
      </c>
      <c r="E49" s="253" t="s">
        <v>2922</v>
      </c>
      <c r="F49" s="90">
        <v>569985.56999999995</v>
      </c>
      <c r="G49" s="90">
        <v>0</v>
      </c>
      <c r="H49" s="90">
        <v>37874.21</v>
      </c>
      <c r="I49" s="253">
        <v>533172.46</v>
      </c>
      <c r="J49" s="253">
        <v>129111.75</v>
      </c>
      <c r="L49" s="233">
        <v>32864.17</v>
      </c>
      <c r="R49" s="253">
        <v>2321309.19</v>
      </c>
      <c r="S49" s="74">
        <v>463712.64</v>
      </c>
      <c r="T49" s="74">
        <v>75000</v>
      </c>
      <c r="U49" s="74">
        <v>858.46</v>
      </c>
      <c r="W49" s="74">
        <v>542783.19999999995</v>
      </c>
      <c r="X49" s="74">
        <v>60398</v>
      </c>
      <c r="Y49" s="91">
        <v>713893.2</v>
      </c>
      <c r="AB49" s="91">
        <v>192869.4</v>
      </c>
      <c r="AC49" s="91">
        <v>111078.94</v>
      </c>
      <c r="AG49" s="73">
        <f t="shared" si="1"/>
        <v>607859.77999999991</v>
      </c>
      <c r="AH49" s="50">
        <f t="shared" si="2"/>
        <v>32864.17</v>
      </c>
      <c r="AI49" s="51">
        <f t="shared" si="3"/>
        <v>574995.60999999987</v>
      </c>
      <c r="AJ49" s="48">
        <f t="shared" si="4"/>
        <v>1142752.2999999998</v>
      </c>
      <c r="AK49" s="47">
        <f t="shared" si="5"/>
        <v>1017841.54</v>
      </c>
      <c r="AL49" s="56">
        <f t="shared" si="6"/>
        <v>124910.75999999978</v>
      </c>
    </row>
    <row r="50" spans="1:38" ht="15" thickBot="1" x14ac:dyDescent="0.25">
      <c r="A50" s="38" t="s">
        <v>375</v>
      </c>
      <c r="B50" s="38" t="s">
        <v>376</v>
      </c>
      <c r="C50" s="64">
        <v>2100</v>
      </c>
      <c r="D50" s="65" t="s">
        <v>729</v>
      </c>
      <c r="E50" s="253" t="s">
        <v>2932</v>
      </c>
      <c r="F50" s="90">
        <v>695093.15</v>
      </c>
      <c r="G50" s="90">
        <v>0</v>
      </c>
      <c r="H50" s="90">
        <v>69685.539999999994</v>
      </c>
      <c r="I50" s="253">
        <v>1351186.27</v>
      </c>
      <c r="J50" s="253">
        <v>181137.58</v>
      </c>
      <c r="K50" s="233">
        <v>0</v>
      </c>
      <c r="L50" s="233">
        <v>37650</v>
      </c>
      <c r="Q50" s="253">
        <v>8180.46</v>
      </c>
      <c r="R50" s="253">
        <v>991778.49</v>
      </c>
      <c r="S50" s="74">
        <v>491467.66</v>
      </c>
      <c r="U50" s="74">
        <v>1251.21</v>
      </c>
      <c r="W50" s="74">
        <v>394671.29</v>
      </c>
      <c r="X50" s="74">
        <v>52898</v>
      </c>
      <c r="Y50" s="91">
        <v>548210.29</v>
      </c>
      <c r="AA50" s="91">
        <v>700</v>
      </c>
      <c r="AB50" s="91">
        <v>227525.49</v>
      </c>
      <c r="AC50" s="91">
        <v>107256.09</v>
      </c>
      <c r="AG50" s="73">
        <f t="shared" si="1"/>
        <v>764778.69000000006</v>
      </c>
      <c r="AH50" s="50">
        <f t="shared" si="2"/>
        <v>37650</v>
      </c>
      <c r="AI50" s="51">
        <f t="shared" si="3"/>
        <v>727128.69000000006</v>
      </c>
      <c r="AJ50" s="48">
        <f t="shared" si="4"/>
        <v>940288.15999999992</v>
      </c>
      <c r="AK50" s="47">
        <f t="shared" si="5"/>
        <v>883691.87</v>
      </c>
      <c r="AL50" s="56">
        <f t="shared" si="6"/>
        <v>56596.289999999921</v>
      </c>
    </row>
    <row r="51" spans="1:38" ht="15" thickBot="1" x14ac:dyDescent="0.25">
      <c r="A51" s="38" t="s">
        <v>375</v>
      </c>
      <c r="B51" s="38" t="s">
        <v>376</v>
      </c>
      <c r="C51" s="64">
        <v>1785</v>
      </c>
      <c r="D51" s="65" t="s">
        <v>730</v>
      </c>
      <c r="E51" s="253" t="s">
        <v>2933</v>
      </c>
      <c r="F51" s="90">
        <v>457020.66</v>
      </c>
      <c r="G51" s="90">
        <v>0</v>
      </c>
      <c r="H51" s="90">
        <v>80171.3</v>
      </c>
      <c r="I51" s="253">
        <v>2737180.02</v>
      </c>
      <c r="J51" s="253">
        <v>54402.49</v>
      </c>
      <c r="K51" s="233">
        <v>0</v>
      </c>
      <c r="L51" s="233">
        <v>46850</v>
      </c>
      <c r="R51" s="253">
        <v>667821.93000000005</v>
      </c>
      <c r="S51" s="74">
        <v>449374.61</v>
      </c>
      <c r="U51" s="74">
        <v>447.83</v>
      </c>
      <c r="W51" s="74">
        <v>660303.80000000005</v>
      </c>
      <c r="X51" s="74">
        <v>138898</v>
      </c>
      <c r="Y51" s="91">
        <v>823455.8</v>
      </c>
      <c r="AB51" s="91">
        <v>187435.67</v>
      </c>
      <c r="AC51" s="91">
        <v>120919.29</v>
      </c>
      <c r="AG51" s="73">
        <f t="shared" si="1"/>
        <v>537191.96</v>
      </c>
      <c r="AH51" s="50">
        <f t="shared" si="2"/>
        <v>46850</v>
      </c>
      <c r="AI51" s="51">
        <f t="shared" si="3"/>
        <v>490341.95999999996</v>
      </c>
      <c r="AJ51" s="48">
        <f t="shared" si="4"/>
        <v>1249024.24</v>
      </c>
      <c r="AK51" s="47">
        <f t="shared" si="5"/>
        <v>1131810.76</v>
      </c>
      <c r="AL51" s="56">
        <f t="shared" si="6"/>
        <v>117213.47999999998</v>
      </c>
    </row>
    <row r="52" spans="1:38" ht="15" thickBot="1" x14ac:dyDescent="0.25">
      <c r="A52" s="38" t="s">
        <v>367</v>
      </c>
      <c r="B52" s="38" t="s">
        <v>380</v>
      </c>
      <c r="C52" s="64">
        <v>1114</v>
      </c>
      <c r="D52" s="65" t="s">
        <v>731</v>
      </c>
      <c r="E52" s="253" t="s">
        <v>2850</v>
      </c>
      <c r="F52" s="90">
        <v>544277.5</v>
      </c>
      <c r="G52" s="90">
        <v>39177</v>
      </c>
      <c r="H52" s="90">
        <v>8054.42</v>
      </c>
      <c r="I52" s="253">
        <v>836382.87</v>
      </c>
      <c r="J52" s="253">
        <v>153532.98000000001</v>
      </c>
      <c r="K52" s="233">
        <v>11000</v>
      </c>
      <c r="L52" s="233">
        <v>8208.6</v>
      </c>
      <c r="N52" s="233">
        <v>2652.71</v>
      </c>
      <c r="R52" s="253">
        <v>2139773.89</v>
      </c>
      <c r="S52" s="74">
        <v>514560.89</v>
      </c>
      <c r="U52" s="74">
        <v>774.09</v>
      </c>
      <c r="W52" s="74">
        <v>409101</v>
      </c>
      <c r="Y52" s="91">
        <v>409101</v>
      </c>
      <c r="AB52" s="91">
        <v>234103.36</v>
      </c>
      <c r="AC52" s="91">
        <v>126665.93</v>
      </c>
      <c r="AE52" s="91">
        <v>3662</v>
      </c>
      <c r="AG52" s="73">
        <f t="shared" si="1"/>
        <v>591508.92000000004</v>
      </c>
      <c r="AH52" s="50">
        <f t="shared" si="2"/>
        <v>21861.309999999998</v>
      </c>
      <c r="AI52" s="51">
        <f t="shared" si="3"/>
        <v>569647.6100000001</v>
      </c>
      <c r="AJ52" s="48">
        <f t="shared" si="4"/>
        <v>924435.98</v>
      </c>
      <c r="AK52" s="47">
        <f t="shared" si="5"/>
        <v>773532.29</v>
      </c>
      <c r="AL52" s="56">
        <f t="shared" si="6"/>
        <v>150903.68999999994</v>
      </c>
    </row>
    <row r="53" spans="1:38" ht="15" thickBot="1" x14ac:dyDescent="0.25">
      <c r="A53" s="38" t="s">
        <v>367</v>
      </c>
      <c r="B53" s="38" t="s">
        <v>380</v>
      </c>
      <c r="C53" s="64">
        <v>595</v>
      </c>
      <c r="D53" s="65" t="s">
        <v>732</v>
      </c>
      <c r="E53" s="253" t="s">
        <v>2851</v>
      </c>
      <c r="F53" s="90">
        <v>502899.46</v>
      </c>
      <c r="G53" s="90">
        <v>75108</v>
      </c>
      <c r="H53" s="90">
        <v>22233</v>
      </c>
      <c r="I53" s="253">
        <v>393497.59999999998</v>
      </c>
      <c r="J53" s="253">
        <v>119098.52</v>
      </c>
      <c r="K53" s="233">
        <v>36941</v>
      </c>
      <c r="L53" s="233">
        <v>6816.55</v>
      </c>
      <c r="N53" s="233">
        <v>972</v>
      </c>
      <c r="R53" s="253">
        <v>293207.49</v>
      </c>
      <c r="S53" s="74">
        <v>379087.95</v>
      </c>
      <c r="U53" s="74">
        <v>746.21</v>
      </c>
      <c r="W53" s="74">
        <v>288310.5</v>
      </c>
      <c r="Y53" s="91">
        <v>288310.5</v>
      </c>
      <c r="AB53" s="91">
        <v>155372.38</v>
      </c>
      <c r="AC53" s="91">
        <v>58417.64</v>
      </c>
      <c r="AE53" s="91">
        <v>3509</v>
      </c>
      <c r="AG53" s="73">
        <f t="shared" si="1"/>
        <v>600240.46</v>
      </c>
      <c r="AH53" s="50">
        <f t="shared" si="2"/>
        <v>44729.55</v>
      </c>
      <c r="AI53" s="51">
        <f t="shared" si="3"/>
        <v>555510.90999999992</v>
      </c>
      <c r="AJ53" s="48">
        <f t="shared" si="4"/>
        <v>668144.66</v>
      </c>
      <c r="AK53" s="47">
        <f t="shared" si="5"/>
        <v>505609.52</v>
      </c>
      <c r="AL53" s="56">
        <f t="shared" si="6"/>
        <v>162535.14000000001</v>
      </c>
    </row>
    <row r="54" spans="1:38" ht="15" thickBot="1" x14ac:dyDescent="0.25">
      <c r="A54" s="38" t="s">
        <v>367</v>
      </c>
      <c r="B54" s="38" t="s">
        <v>380</v>
      </c>
      <c r="C54" s="64">
        <v>1925</v>
      </c>
      <c r="D54" s="65" t="s">
        <v>733</v>
      </c>
      <c r="E54" s="253" t="s">
        <v>2852</v>
      </c>
      <c r="F54" s="90">
        <v>421837.74</v>
      </c>
      <c r="G54" s="90">
        <v>56130.5</v>
      </c>
      <c r="H54" s="90">
        <v>30612</v>
      </c>
      <c r="I54" s="253">
        <v>859992.39</v>
      </c>
      <c r="J54" s="253">
        <v>113896.83</v>
      </c>
      <c r="K54" s="233">
        <v>2962</v>
      </c>
      <c r="L54" s="233">
        <v>18571.46</v>
      </c>
      <c r="N54" s="233">
        <v>8980</v>
      </c>
      <c r="Q54" s="253">
        <v>-85.13</v>
      </c>
      <c r="R54" s="253">
        <v>1946315.03</v>
      </c>
      <c r="S54" s="74">
        <v>682102.7</v>
      </c>
      <c r="T54" s="74">
        <v>91972</v>
      </c>
      <c r="U54" s="74">
        <v>515.13</v>
      </c>
      <c r="W54" s="74">
        <v>370664</v>
      </c>
      <c r="Y54" s="91">
        <v>519564</v>
      </c>
      <c r="AB54" s="91">
        <v>258999.74</v>
      </c>
      <c r="AC54" s="91">
        <v>191242.95</v>
      </c>
      <c r="AE54" s="91">
        <v>1700</v>
      </c>
      <c r="AG54" s="73">
        <f t="shared" si="1"/>
        <v>508580.24</v>
      </c>
      <c r="AH54" s="50">
        <f t="shared" si="2"/>
        <v>30513.46</v>
      </c>
      <c r="AI54" s="51">
        <f t="shared" si="3"/>
        <v>478066.77999999997</v>
      </c>
      <c r="AJ54" s="48">
        <f t="shared" si="4"/>
        <v>1145253.83</v>
      </c>
      <c r="AK54" s="47">
        <f t="shared" si="5"/>
        <v>971506.69</v>
      </c>
      <c r="AL54" s="56">
        <f t="shared" si="6"/>
        <v>173747.14000000013</v>
      </c>
    </row>
    <row r="55" spans="1:38" ht="15" thickBot="1" x14ac:dyDescent="0.25">
      <c r="A55" s="38" t="s">
        <v>367</v>
      </c>
      <c r="B55" s="38" t="s">
        <v>380</v>
      </c>
      <c r="C55" s="64">
        <v>3610</v>
      </c>
      <c r="D55" s="65" t="s">
        <v>734</v>
      </c>
      <c r="E55" s="253" t="s">
        <v>2853</v>
      </c>
      <c r="F55" s="90">
        <v>757691.45</v>
      </c>
      <c r="G55" s="90">
        <v>86017.5</v>
      </c>
      <c r="H55" s="90">
        <v>82606.649999999994</v>
      </c>
      <c r="I55" s="253">
        <v>859496.61</v>
      </c>
      <c r="J55" s="253">
        <v>342673.08</v>
      </c>
      <c r="K55" s="233">
        <v>14400</v>
      </c>
      <c r="L55" s="233">
        <v>32419.759999999998</v>
      </c>
      <c r="N55" s="233">
        <v>6277</v>
      </c>
      <c r="R55" s="253">
        <v>2217512.62</v>
      </c>
      <c r="S55" s="74">
        <v>1063837.24</v>
      </c>
      <c r="U55" s="74">
        <v>1184.26</v>
      </c>
      <c r="W55" s="74">
        <v>764115</v>
      </c>
      <c r="Y55" s="91">
        <v>919205</v>
      </c>
      <c r="AB55" s="91">
        <v>414282.1</v>
      </c>
      <c r="AC55" s="91">
        <v>229539.02</v>
      </c>
      <c r="AG55" s="73">
        <f t="shared" si="1"/>
        <v>926315.6</v>
      </c>
      <c r="AH55" s="50">
        <f t="shared" si="2"/>
        <v>53096.759999999995</v>
      </c>
      <c r="AI55" s="51">
        <f t="shared" si="3"/>
        <v>873218.84</v>
      </c>
      <c r="AJ55" s="48">
        <f t="shared" si="4"/>
        <v>1829136.5</v>
      </c>
      <c r="AK55" s="47">
        <f t="shared" si="5"/>
        <v>1563026.12</v>
      </c>
      <c r="AL55" s="56">
        <f t="shared" si="6"/>
        <v>266110.37999999989</v>
      </c>
    </row>
    <row r="56" spans="1:38" ht="15" thickBot="1" x14ac:dyDescent="0.25">
      <c r="A56" s="38" t="s">
        <v>367</v>
      </c>
      <c r="B56" s="38" t="s">
        <v>380</v>
      </c>
      <c r="C56" s="64">
        <v>4226</v>
      </c>
      <c r="D56" s="65" t="s">
        <v>735</v>
      </c>
      <c r="E56" s="253" t="s">
        <v>2854</v>
      </c>
      <c r="F56" s="90">
        <v>632422.9</v>
      </c>
      <c r="G56" s="90">
        <v>104400.5</v>
      </c>
      <c r="H56" s="90">
        <v>48054.6</v>
      </c>
      <c r="I56" s="253">
        <v>773384.29</v>
      </c>
      <c r="J56" s="253">
        <v>140241.96</v>
      </c>
      <c r="K56" s="233">
        <v>5700</v>
      </c>
      <c r="L56" s="233">
        <v>23896.44</v>
      </c>
      <c r="N56" s="233">
        <v>6811</v>
      </c>
      <c r="Q56" s="253">
        <v>-59.5</v>
      </c>
      <c r="R56" s="253">
        <v>1921030.3</v>
      </c>
      <c r="S56" s="74">
        <v>1036607.79</v>
      </c>
      <c r="T56" s="74">
        <v>84728</v>
      </c>
      <c r="U56" s="74">
        <v>1012.99</v>
      </c>
      <c r="W56" s="74">
        <v>627935</v>
      </c>
      <c r="Y56" s="91">
        <v>885065</v>
      </c>
      <c r="AB56" s="91">
        <v>431993.78</v>
      </c>
      <c r="AC56" s="91">
        <v>216468.76</v>
      </c>
      <c r="AE56" s="91">
        <v>321</v>
      </c>
      <c r="AG56" s="73">
        <f t="shared" si="1"/>
        <v>784878</v>
      </c>
      <c r="AH56" s="50">
        <f t="shared" si="2"/>
        <v>36407.440000000002</v>
      </c>
      <c r="AI56" s="51">
        <f t="shared" si="3"/>
        <v>748470.56</v>
      </c>
      <c r="AJ56" s="48">
        <f t="shared" si="4"/>
        <v>1750283.78</v>
      </c>
      <c r="AK56" s="47">
        <f t="shared" si="5"/>
        <v>1533848.54</v>
      </c>
      <c r="AL56" s="56">
        <f t="shared" si="6"/>
        <v>216435.24</v>
      </c>
    </row>
    <row r="57" spans="1:38" ht="15" thickBot="1" x14ac:dyDescent="0.25">
      <c r="A57" s="38" t="s">
        <v>367</v>
      </c>
      <c r="B57" s="38" t="s">
        <v>380</v>
      </c>
      <c r="C57" s="64">
        <v>2265</v>
      </c>
      <c r="D57" s="65" t="s">
        <v>736</v>
      </c>
      <c r="E57" s="253" t="s">
        <v>2855</v>
      </c>
      <c r="F57" s="90">
        <v>547726.65</v>
      </c>
      <c r="G57" s="90">
        <v>28487</v>
      </c>
      <c r="H57" s="90">
        <v>23407</v>
      </c>
      <c r="I57" s="253">
        <v>704221.67</v>
      </c>
      <c r="J57" s="253">
        <v>149484.64000000001</v>
      </c>
      <c r="K57" s="233">
        <v>10870</v>
      </c>
      <c r="L57" s="233">
        <v>21489.55</v>
      </c>
      <c r="N57" s="233">
        <v>1218</v>
      </c>
      <c r="Q57" s="253">
        <v>-2679.19</v>
      </c>
      <c r="R57" s="253">
        <v>1915444.77</v>
      </c>
      <c r="S57" s="74">
        <v>984964.92</v>
      </c>
      <c r="T57" s="74">
        <v>27695</v>
      </c>
      <c r="U57" s="74">
        <v>723.18</v>
      </c>
      <c r="W57" s="74">
        <v>676873.5</v>
      </c>
      <c r="Y57" s="91">
        <v>881413.5</v>
      </c>
      <c r="AB57" s="91">
        <v>383373.65</v>
      </c>
      <c r="AC57" s="91">
        <v>220212.54</v>
      </c>
      <c r="AE57" s="91">
        <v>10080</v>
      </c>
      <c r="AG57" s="73">
        <f t="shared" si="1"/>
        <v>599620.65</v>
      </c>
      <c r="AH57" s="50">
        <f t="shared" si="2"/>
        <v>33577.550000000003</v>
      </c>
      <c r="AI57" s="51">
        <f t="shared" si="3"/>
        <v>566043.1</v>
      </c>
      <c r="AJ57" s="48">
        <f t="shared" si="4"/>
        <v>1690256.6</v>
      </c>
      <c r="AK57" s="47">
        <f t="shared" si="5"/>
        <v>1495079.69</v>
      </c>
      <c r="AL57" s="56">
        <f t="shared" si="6"/>
        <v>195176.91000000015</v>
      </c>
    </row>
    <row r="58" spans="1:38" ht="15" thickBot="1" x14ac:dyDescent="0.25">
      <c r="A58" s="38" t="s">
        <v>367</v>
      </c>
      <c r="B58" s="38" t="s">
        <v>380</v>
      </c>
      <c r="C58" s="64">
        <v>1848</v>
      </c>
      <c r="D58" s="65" t="s">
        <v>737</v>
      </c>
      <c r="E58" s="253" t="s">
        <v>2856</v>
      </c>
      <c r="F58" s="90">
        <v>451518.62</v>
      </c>
      <c r="G58" s="90">
        <v>35974.5</v>
      </c>
      <c r="H58" s="90">
        <v>19114.560000000001</v>
      </c>
      <c r="I58" s="253">
        <v>678819.15</v>
      </c>
      <c r="J58" s="253">
        <v>153358.09</v>
      </c>
      <c r="K58" s="233">
        <v>10740</v>
      </c>
      <c r="L58" s="233">
        <v>15352.06</v>
      </c>
      <c r="N58" s="233">
        <v>1879</v>
      </c>
      <c r="Q58" s="253">
        <v>-24.34</v>
      </c>
      <c r="R58" s="253">
        <v>1650781.62</v>
      </c>
      <c r="S58" s="74">
        <v>788730.79</v>
      </c>
      <c r="T58" s="74">
        <v>19830</v>
      </c>
      <c r="U58" s="74">
        <v>486.02</v>
      </c>
      <c r="W58" s="74">
        <v>326560.5</v>
      </c>
      <c r="Y58" s="91">
        <v>506879.5</v>
      </c>
      <c r="AB58" s="91">
        <v>243933.38</v>
      </c>
      <c r="AC58" s="91">
        <v>187428.9</v>
      </c>
      <c r="AE58" s="91">
        <v>2935</v>
      </c>
      <c r="AG58" s="73">
        <f t="shared" si="1"/>
        <v>506607.68</v>
      </c>
      <c r="AH58" s="50">
        <f t="shared" si="2"/>
        <v>27971.059999999998</v>
      </c>
      <c r="AI58" s="51">
        <f t="shared" si="3"/>
        <v>478636.62</v>
      </c>
      <c r="AJ58" s="48">
        <f t="shared" si="4"/>
        <v>1135607.31</v>
      </c>
      <c r="AK58" s="47">
        <f t="shared" si="5"/>
        <v>941176.78</v>
      </c>
      <c r="AL58" s="56">
        <f t="shared" si="6"/>
        <v>194430.53000000003</v>
      </c>
    </row>
    <row r="59" spans="1:38" ht="15" thickBot="1" x14ac:dyDescent="0.25">
      <c r="A59" s="38" t="s">
        <v>367</v>
      </c>
      <c r="B59" s="38" t="s">
        <v>380</v>
      </c>
      <c r="C59" s="64">
        <v>1945</v>
      </c>
      <c r="D59" s="65" t="s">
        <v>738</v>
      </c>
      <c r="E59" s="253" t="s">
        <v>2857</v>
      </c>
      <c r="F59" s="90">
        <v>356434.31</v>
      </c>
      <c r="G59" s="90">
        <v>45260</v>
      </c>
      <c r="H59" s="90">
        <v>34043.620000000003</v>
      </c>
      <c r="I59" s="253">
        <v>898935.93</v>
      </c>
      <c r="J59" s="253">
        <v>128189.69</v>
      </c>
      <c r="K59" s="233">
        <v>828</v>
      </c>
      <c r="L59" s="233">
        <v>19355.5</v>
      </c>
      <c r="N59" s="233">
        <v>1525</v>
      </c>
      <c r="Q59" s="253">
        <v>-102</v>
      </c>
      <c r="R59" s="253">
        <v>2032099.69</v>
      </c>
      <c r="S59" s="74">
        <v>949282.7</v>
      </c>
      <c r="U59" s="74">
        <v>324.75</v>
      </c>
      <c r="W59" s="74">
        <v>407190</v>
      </c>
      <c r="Y59" s="91">
        <v>699310</v>
      </c>
      <c r="AB59" s="91">
        <v>219566.27</v>
      </c>
      <c r="AC59" s="91">
        <v>197283.39</v>
      </c>
      <c r="AE59" s="91">
        <v>3897</v>
      </c>
      <c r="AG59" s="73">
        <f t="shared" si="1"/>
        <v>435737.93</v>
      </c>
      <c r="AH59" s="50">
        <f t="shared" si="2"/>
        <v>21708.5</v>
      </c>
      <c r="AI59" s="51">
        <f t="shared" si="3"/>
        <v>414029.43</v>
      </c>
      <c r="AJ59" s="48">
        <f t="shared" si="4"/>
        <v>1356797.45</v>
      </c>
      <c r="AK59" s="47">
        <f t="shared" si="5"/>
        <v>1120056.6600000001</v>
      </c>
      <c r="AL59" s="56">
        <f t="shared" si="6"/>
        <v>236740.7899999998</v>
      </c>
    </row>
    <row r="60" spans="1:38" ht="15" thickBot="1" x14ac:dyDescent="0.25">
      <c r="A60" s="38" t="s">
        <v>367</v>
      </c>
      <c r="B60" s="38" t="s">
        <v>380</v>
      </c>
      <c r="C60" s="64">
        <v>4776</v>
      </c>
      <c r="D60" s="65" t="s">
        <v>739</v>
      </c>
      <c r="E60" s="253" t="s">
        <v>2858</v>
      </c>
      <c r="F60" s="90">
        <v>560882.19999999995</v>
      </c>
      <c r="G60" s="90">
        <v>134755</v>
      </c>
      <c r="H60" s="90">
        <v>73950</v>
      </c>
      <c r="I60" s="253">
        <v>1496670.59</v>
      </c>
      <c r="J60" s="253">
        <v>133208.1</v>
      </c>
      <c r="K60" s="233">
        <v>42635</v>
      </c>
      <c r="L60" s="233">
        <v>59371.09</v>
      </c>
      <c r="N60" s="233">
        <v>7008</v>
      </c>
      <c r="R60" s="253">
        <v>1174038.5</v>
      </c>
      <c r="S60" s="74">
        <v>1687869.9</v>
      </c>
      <c r="U60" s="74">
        <v>446.59</v>
      </c>
      <c r="W60" s="74">
        <v>562789.5</v>
      </c>
      <c r="Y60" s="91">
        <v>912369.5</v>
      </c>
      <c r="AB60" s="91">
        <v>571277.67000000004</v>
      </c>
      <c r="AC60" s="91">
        <v>231729.85</v>
      </c>
      <c r="AE60" s="91">
        <v>11204.5</v>
      </c>
      <c r="AG60" s="73">
        <f t="shared" si="1"/>
        <v>769587.19999999995</v>
      </c>
      <c r="AH60" s="50">
        <f t="shared" si="2"/>
        <v>109014.09</v>
      </c>
      <c r="AI60" s="51">
        <f t="shared" si="3"/>
        <v>660573.11</v>
      </c>
      <c r="AJ60" s="48">
        <f t="shared" si="4"/>
        <v>2251105.9900000002</v>
      </c>
      <c r="AK60" s="47">
        <f t="shared" si="5"/>
        <v>1726581.52</v>
      </c>
      <c r="AL60" s="56">
        <f t="shared" si="6"/>
        <v>524524.4700000002</v>
      </c>
    </row>
    <row r="61" spans="1:38" ht="15" thickBot="1" x14ac:dyDescent="0.25">
      <c r="A61" s="38" t="s">
        <v>367</v>
      </c>
      <c r="B61" s="38" t="s">
        <v>380</v>
      </c>
      <c r="C61" s="64">
        <v>5154</v>
      </c>
      <c r="D61" s="65" t="s">
        <v>740</v>
      </c>
      <c r="E61" s="253" t="s">
        <v>2859</v>
      </c>
      <c r="F61" s="90">
        <v>1182175.31</v>
      </c>
      <c r="G61" s="90">
        <v>305053.5</v>
      </c>
      <c r="H61" s="90">
        <v>95264.58</v>
      </c>
      <c r="I61" s="253">
        <v>993291.37</v>
      </c>
      <c r="J61" s="253">
        <v>546415.18000000005</v>
      </c>
      <c r="K61" s="233">
        <v>14500</v>
      </c>
      <c r="L61" s="233">
        <v>38094.120000000003</v>
      </c>
      <c r="N61" s="233">
        <v>8616</v>
      </c>
      <c r="Q61" s="253">
        <v>-237.55</v>
      </c>
      <c r="R61" s="253">
        <v>3795531.45</v>
      </c>
      <c r="S61" s="74">
        <v>1808784.67</v>
      </c>
      <c r="U61" s="74">
        <v>1692.55</v>
      </c>
      <c r="W61" s="74">
        <v>1005382</v>
      </c>
      <c r="Y61" s="91">
        <v>1449540</v>
      </c>
      <c r="AA61" s="91">
        <v>300</v>
      </c>
      <c r="AB61" s="91">
        <v>453042.12</v>
      </c>
      <c r="AC61" s="91">
        <v>377793.36</v>
      </c>
      <c r="AE61" s="91">
        <v>101</v>
      </c>
      <c r="AG61" s="73">
        <f t="shared" si="1"/>
        <v>1582493.3900000001</v>
      </c>
      <c r="AH61" s="50">
        <f t="shared" si="2"/>
        <v>61210.12</v>
      </c>
      <c r="AI61" s="51">
        <f t="shared" si="3"/>
        <v>1521283.27</v>
      </c>
      <c r="AJ61" s="48">
        <f t="shared" si="4"/>
        <v>2815859.2199999997</v>
      </c>
      <c r="AK61" s="47">
        <f t="shared" si="5"/>
        <v>2280776.48</v>
      </c>
      <c r="AL61" s="56">
        <f t="shared" si="6"/>
        <v>535082.73999999976</v>
      </c>
    </row>
    <row r="62" spans="1:38" ht="15" thickBot="1" x14ac:dyDescent="0.25">
      <c r="A62" s="38" t="s">
        <v>367</v>
      </c>
      <c r="B62" s="38" t="s">
        <v>380</v>
      </c>
      <c r="C62" s="64">
        <v>3300</v>
      </c>
      <c r="D62" s="65" t="s">
        <v>741</v>
      </c>
      <c r="E62" s="253" t="s">
        <v>2860</v>
      </c>
      <c r="F62" s="90">
        <v>266615.53999999998</v>
      </c>
      <c r="G62" s="90">
        <v>99462</v>
      </c>
      <c r="H62" s="90">
        <v>32375</v>
      </c>
      <c r="I62" s="253">
        <v>502170.52</v>
      </c>
      <c r="J62" s="253">
        <v>160306.23999999999</v>
      </c>
      <c r="K62" s="233">
        <v>7460</v>
      </c>
      <c r="L62" s="233">
        <v>26140.11</v>
      </c>
      <c r="N62" s="233">
        <v>4532</v>
      </c>
      <c r="Q62" s="253">
        <v>-630</v>
      </c>
      <c r="R62" s="253">
        <v>1606269.64</v>
      </c>
      <c r="S62" s="74">
        <v>997716.84</v>
      </c>
      <c r="U62" s="74">
        <v>363.71</v>
      </c>
      <c r="W62" s="74">
        <v>473070.5</v>
      </c>
      <c r="X62" s="74">
        <v>20000</v>
      </c>
      <c r="Y62" s="91">
        <v>691300.5</v>
      </c>
      <c r="AB62" s="91">
        <v>408580.34</v>
      </c>
      <c r="AC62" s="91">
        <v>221819.16</v>
      </c>
      <c r="AE62" s="91">
        <v>6875</v>
      </c>
      <c r="AG62" s="73">
        <f t="shared" si="1"/>
        <v>398452.54</v>
      </c>
      <c r="AH62" s="50">
        <f t="shared" si="2"/>
        <v>38132.11</v>
      </c>
      <c r="AI62" s="51">
        <f t="shared" si="3"/>
        <v>360320.43</v>
      </c>
      <c r="AJ62" s="48">
        <f t="shared" si="4"/>
        <v>1491151.0499999998</v>
      </c>
      <c r="AK62" s="47">
        <f t="shared" si="5"/>
        <v>1328575</v>
      </c>
      <c r="AL62" s="56">
        <f t="shared" si="6"/>
        <v>162576.04999999981</v>
      </c>
    </row>
    <row r="63" spans="1:38" ht="15" thickBot="1" x14ac:dyDescent="0.25">
      <c r="A63" s="38" t="s">
        <v>367</v>
      </c>
      <c r="B63" s="38" t="s">
        <v>380</v>
      </c>
      <c r="C63" s="64">
        <v>2046</v>
      </c>
      <c r="D63" s="65" t="s">
        <v>742</v>
      </c>
      <c r="E63" s="253" t="s">
        <v>2861</v>
      </c>
      <c r="F63" s="90">
        <v>309853.34000000003</v>
      </c>
      <c r="G63" s="90">
        <v>129336.5</v>
      </c>
      <c r="H63" s="90">
        <v>35444.660000000003</v>
      </c>
      <c r="I63" s="253">
        <v>506360.9</v>
      </c>
      <c r="J63" s="253">
        <v>111060.5</v>
      </c>
      <c r="K63" s="233">
        <v>16200</v>
      </c>
      <c r="L63" s="233">
        <v>28767.54</v>
      </c>
      <c r="N63" s="233">
        <v>11156.91</v>
      </c>
      <c r="O63" s="253">
        <v>14282.8</v>
      </c>
      <c r="Q63" s="253">
        <v>-214.2</v>
      </c>
      <c r="R63" s="253">
        <v>2640334.33</v>
      </c>
      <c r="S63" s="74">
        <v>665247.75</v>
      </c>
      <c r="U63" s="74">
        <v>477.76</v>
      </c>
      <c r="W63" s="74">
        <v>600705</v>
      </c>
      <c r="Y63" s="91">
        <v>600705</v>
      </c>
      <c r="AB63" s="91">
        <v>372276.94</v>
      </c>
      <c r="AC63" s="91">
        <v>162286.04999999999</v>
      </c>
      <c r="AE63" s="91">
        <v>6917</v>
      </c>
      <c r="AG63" s="73">
        <f t="shared" si="1"/>
        <v>474634.5</v>
      </c>
      <c r="AH63" s="50">
        <f t="shared" si="2"/>
        <v>56124.45</v>
      </c>
      <c r="AI63" s="51">
        <f t="shared" si="3"/>
        <v>418510.05</v>
      </c>
      <c r="AJ63" s="48">
        <f t="shared" si="4"/>
        <v>1266430.51</v>
      </c>
      <c r="AK63" s="47">
        <f t="shared" si="5"/>
        <v>1142184.99</v>
      </c>
      <c r="AL63" s="56">
        <f t="shared" si="6"/>
        <v>124245.52000000002</v>
      </c>
    </row>
    <row r="64" spans="1:38" ht="15" thickBot="1" x14ac:dyDescent="0.25">
      <c r="A64" s="38" t="s">
        <v>367</v>
      </c>
      <c r="B64" s="38" t="s">
        <v>380</v>
      </c>
      <c r="C64" s="64">
        <v>1475</v>
      </c>
      <c r="D64" s="65" t="s">
        <v>743</v>
      </c>
      <c r="E64" s="253" t="s">
        <v>2923</v>
      </c>
      <c r="F64" s="90">
        <v>194115.37</v>
      </c>
      <c r="G64" s="90">
        <v>54529</v>
      </c>
      <c r="H64" s="90">
        <v>20866.05</v>
      </c>
      <c r="I64" s="253">
        <v>1593664.45</v>
      </c>
      <c r="J64" s="253">
        <v>137304.12</v>
      </c>
      <c r="K64" s="233">
        <v>19066</v>
      </c>
      <c r="L64" s="233">
        <v>20245.86</v>
      </c>
      <c r="N64" s="233">
        <v>2288</v>
      </c>
      <c r="Q64" s="253">
        <v>-15.66</v>
      </c>
      <c r="R64" s="253">
        <v>2029021.21</v>
      </c>
      <c r="S64" s="74">
        <v>400343.99</v>
      </c>
      <c r="U64" s="74">
        <v>332.49</v>
      </c>
      <c r="W64" s="74">
        <v>366544.5</v>
      </c>
      <c r="Y64" s="91">
        <v>366544.5</v>
      </c>
      <c r="AB64" s="91">
        <v>186960.34</v>
      </c>
      <c r="AC64" s="91">
        <v>240741.13</v>
      </c>
      <c r="AE64" s="91">
        <v>4923.5</v>
      </c>
      <c r="AG64" s="73">
        <f t="shared" si="1"/>
        <v>269510.42</v>
      </c>
      <c r="AH64" s="50">
        <f t="shared" si="2"/>
        <v>41599.86</v>
      </c>
      <c r="AI64" s="51">
        <f t="shared" si="3"/>
        <v>227910.56</v>
      </c>
      <c r="AJ64" s="48">
        <f t="shared" si="4"/>
        <v>767220.98</v>
      </c>
      <c r="AK64" s="47">
        <f t="shared" si="5"/>
        <v>799169.47</v>
      </c>
      <c r="AL64" s="56">
        <f t="shared" si="6"/>
        <v>-31948.489999999991</v>
      </c>
    </row>
    <row r="65" spans="1:38" ht="15" thickBot="1" x14ac:dyDescent="0.25">
      <c r="A65" s="38" t="s">
        <v>383</v>
      </c>
      <c r="B65" s="38" t="s">
        <v>384</v>
      </c>
      <c r="C65" s="64">
        <v>1295</v>
      </c>
      <c r="D65" s="65" t="s">
        <v>744</v>
      </c>
      <c r="E65" s="253" t="s">
        <v>2862</v>
      </c>
      <c r="F65" s="90">
        <v>576436.23</v>
      </c>
      <c r="G65" s="90">
        <v>0</v>
      </c>
      <c r="H65" s="90">
        <v>35014.18</v>
      </c>
      <c r="I65" s="253">
        <v>2360240.73</v>
      </c>
      <c r="J65" s="253">
        <v>17574.490000000002</v>
      </c>
      <c r="K65" s="233">
        <v>14342</v>
      </c>
      <c r="L65" s="233">
        <v>21900</v>
      </c>
      <c r="N65" s="233">
        <v>0</v>
      </c>
      <c r="Q65" s="253">
        <v>268</v>
      </c>
      <c r="R65" s="253">
        <v>849648.43</v>
      </c>
      <c r="S65" s="74">
        <v>561893.13</v>
      </c>
      <c r="T65" s="74">
        <v>20900</v>
      </c>
      <c r="U65" s="74">
        <v>1007.3</v>
      </c>
      <c r="W65" s="74">
        <v>822026.5</v>
      </c>
      <c r="X65" s="74">
        <v>27500</v>
      </c>
      <c r="Y65" s="91">
        <v>829526.5</v>
      </c>
      <c r="AB65" s="91">
        <v>267147.67</v>
      </c>
      <c r="AC65" s="91">
        <v>83633.42</v>
      </c>
      <c r="AG65" s="73">
        <f t="shared" si="1"/>
        <v>611450.41</v>
      </c>
      <c r="AH65" s="50">
        <f t="shared" si="2"/>
        <v>36242</v>
      </c>
      <c r="AI65" s="51">
        <f t="shared" si="3"/>
        <v>575208.41</v>
      </c>
      <c r="AJ65" s="48">
        <f t="shared" si="4"/>
        <v>1433326.9300000002</v>
      </c>
      <c r="AK65" s="47">
        <f t="shared" si="5"/>
        <v>1180307.5899999999</v>
      </c>
      <c r="AL65" s="56">
        <f t="shared" si="6"/>
        <v>253019.34000000032</v>
      </c>
    </row>
    <row r="66" spans="1:38" ht="15" thickBot="1" x14ac:dyDescent="0.25">
      <c r="A66" s="38" t="s">
        <v>383</v>
      </c>
      <c r="B66" s="38" t="s">
        <v>384</v>
      </c>
      <c r="C66" s="64">
        <v>1368</v>
      </c>
      <c r="D66" s="65" t="s">
        <v>745</v>
      </c>
      <c r="E66" s="253" t="s">
        <v>2863</v>
      </c>
      <c r="F66" s="90">
        <v>816685</v>
      </c>
      <c r="G66" s="90">
        <v>0</v>
      </c>
      <c r="H66" s="90">
        <v>17626.240000000002</v>
      </c>
      <c r="I66" s="253">
        <v>605149.02</v>
      </c>
      <c r="J66" s="253">
        <v>37215.54</v>
      </c>
      <c r="N66" s="233">
        <v>0</v>
      </c>
      <c r="Q66" s="253">
        <v>-50621.01</v>
      </c>
      <c r="R66" s="253">
        <v>236925.61</v>
      </c>
      <c r="S66" s="74">
        <v>566535.43999999994</v>
      </c>
      <c r="T66" s="74">
        <v>107260</v>
      </c>
      <c r="U66" s="74">
        <v>1352.41</v>
      </c>
      <c r="W66" s="74">
        <v>728777</v>
      </c>
      <c r="X66" s="74">
        <v>27500</v>
      </c>
      <c r="Y66" s="91">
        <v>736277</v>
      </c>
      <c r="AB66" s="91">
        <v>248967.44</v>
      </c>
      <c r="AC66" s="91">
        <v>108803.55</v>
      </c>
      <c r="AG66" s="73">
        <f t="shared" si="1"/>
        <v>834311.24</v>
      </c>
      <c r="AH66" s="50">
        <f t="shared" si="2"/>
        <v>0</v>
      </c>
      <c r="AI66" s="51">
        <f t="shared" si="3"/>
        <v>834311.24</v>
      </c>
      <c r="AJ66" s="48">
        <f t="shared" si="4"/>
        <v>1431424.85</v>
      </c>
      <c r="AK66" s="47">
        <f t="shared" si="5"/>
        <v>1094047.99</v>
      </c>
      <c r="AL66" s="56">
        <f t="shared" si="6"/>
        <v>337376.8600000001</v>
      </c>
    </row>
    <row r="67" spans="1:38" ht="15" thickBot="1" x14ac:dyDescent="0.25">
      <c r="A67" s="38" t="s">
        <v>383</v>
      </c>
      <c r="B67" s="38" t="s">
        <v>384</v>
      </c>
      <c r="C67" s="64">
        <v>2588</v>
      </c>
      <c r="D67" s="65" t="s">
        <v>746</v>
      </c>
      <c r="E67" s="253" t="s">
        <v>2864</v>
      </c>
      <c r="F67" s="90">
        <v>584132.93000000005</v>
      </c>
      <c r="G67" s="90">
        <v>0</v>
      </c>
      <c r="H67" s="90">
        <v>89584.34</v>
      </c>
      <c r="I67" s="253">
        <v>619986.34</v>
      </c>
      <c r="J67" s="253">
        <v>44155.86</v>
      </c>
      <c r="K67" s="233">
        <v>0</v>
      </c>
      <c r="L67" s="233">
        <v>0</v>
      </c>
      <c r="N67" s="233">
        <v>0</v>
      </c>
      <c r="Q67" s="253">
        <v>-38.590000000000003</v>
      </c>
      <c r="R67" s="253">
        <v>1982889.72</v>
      </c>
      <c r="S67" s="74">
        <v>769926.84</v>
      </c>
      <c r="T67" s="74">
        <v>46425</v>
      </c>
      <c r="U67" s="74">
        <v>939.5</v>
      </c>
      <c r="W67" s="74">
        <v>706128.5</v>
      </c>
      <c r="X67" s="74">
        <v>27500</v>
      </c>
      <c r="Y67" s="91">
        <v>825348.5</v>
      </c>
      <c r="AB67" s="91">
        <v>310042.3</v>
      </c>
      <c r="AC67" s="91">
        <v>84016.2</v>
      </c>
      <c r="AG67" s="73">
        <f t="shared" si="1"/>
        <v>673717.27</v>
      </c>
      <c r="AH67" s="50">
        <f t="shared" si="2"/>
        <v>0</v>
      </c>
      <c r="AI67" s="51">
        <f t="shared" si="3"/>
        <v>673717.27</v>
      </c>
      <c r="AJ67" s="48">
        <f t="shared" si="4"/>
        <v>1550919.8399999999</v>
      </c>
      <c r="AK67" s="47">
        <f t="shared" si="5"/>
        <v>1219407</v>
      </c>
      <c r="AL67" s="56">
        <f t="shared" si="6"/>
        <v>331512.83999999985</v>
      </c>
    </row>
    <row r="68" spans="1:38" ht="15" thickBot="1" x14ac:dyDescent="0.25">
      <c r="A68" s="38" t="s">
        <v>383</v>
      </c>
      <c r="B68" s="38" t="s">
        <v>384</v>
      </c>
      <c r="C68" s="64">
        <v>1190</v>
      </c>
      <c r="D68" s="65" t="s">
        <v>747</v>
      </c>
      <c r="E68" s="253" t="s">
        <v>2865</v>
      </c>
      <c r="F68" s="90">
        <v>489825.39</v>
      </c>
      <c r="G68" s="90">
        <v>0</v>
      </c>
      <c r="H68" s="90">
        <v>74776.14</v>
      </c>
      <c r="I68" s="253">
        <v>767784.51</v>
      </c>
      <c r="J68" s="253">
        <v>74499.960000000006</v>
      </c>
      <c r="K68" s="233">
        <v>11725</v>
      </c>
      <c r="L68" s="233">
        <v>20095.36</v>
      </c>
      <c r="N68" s="233">
        <v>0</v>
      </c>
      <c r="Q68" s="253">
        <v>546.70000000000005</v>
      </c>
      <c r="R68" s="253">
        <v>2283492.7400000002</v>
      </c>
      <c r="S68" s="74">
        <v>664347.62</v>
      </c>
      <c r="T68" s="74">
        <v>107465</v>
      </c>
      <c r="U68" s="74">
        <v>965.73</v>
      </c>
      <c r="W68" s="74">
        <v>702247</v>
      </c>
      <c r="X68" s="74">
        <v>27500</v>
      </c>
      <c r="Y68" s="91">
        <v>811447</v>
      </c>
      <c r="AB68" s="91">
        <v>431974.46</v>
      </c>
      <c r="AC68" s="91">
        <v>106483.26</v>
      </c>
      <c r="AG68" s="73">
        <f t="shared" si="1"/>
        <v>564601.53</v>
      </c>
      <c r="AH68" s="50">
        <f t="shared" si="2"/>
        <v>31820.36</v>
      </c>
      <c r="AI68" s="51">
        <f t="shared" si="3"/>
        <v>532781.17000000004</v>
      </c>
      <c r="AJ68" s="48">
        <f t="shared" si="4"/>
        <v>1502525.35</v>
      </c>
      <c r="AK68" s="47">
        <f t="shared" si="5"/>
        <v>1349904.72</v>
      </c>
      <c r="AL68" s="56">
        <f t="shared" si="6"/>
        <v>152620.63000000012</v>
      </c>
    </row>
    <row r="69" spans="1:38" ht="15" thickBot="1" x14ac:dyDescent="0.25">
      <c r="A69" s="38" t="s">
        <v>383</v>
      </c>
      <c r="B69" s="38" t="s">
        <v>384</v>
      </c>
      <c r="C69" s="64">
        <v>897</v>
      </c>
      <c r="D69" s="65" t="s">
        <v>748</v>
      </c>
      <c r="E69" s="253" t="s">
        <v>2920</v>
      </c>
      <c r="F69" s="90">
        <v>417242.98</v>
      </c>
      <c r="G69" s="90">
        <v>0</v>
      </c>
      <c r="H69" s="90">
        <v>26669.47</v>
      </c>
      <c r="I69" s="253">
        <v>610059.52000000002</v>
      </c>
      <c r="J69" s="253">
        <v>66380.28</v>
      </c>
      <c r="K69" s="233">
        <v>24205</v>
      </c>
      <c r="L69" s="233">
        <v>13210</v>
      </c>
      <c r="Q69" s="253">
        <v>2109147.98</v>
      </c>
      <c r="R69" s="253">
        <v>355552.49</v>
      </c>
      <c r="S69" s="74">
        <v>604331.26</v>
      </c>
      <c r="T69" s="74">
        <v>55405</v>
      </c>
      <c r="U69" s="74">
        <v>653.22</v>
      </c>
      <c r="W69" s="74">
        <v>325132.5</v>
      </c>
      <c r="X69" s="74">
        <v>20000</v>
      </c>
      <c r="Y69" s="91">
        <v>436852.5</v>
      </c>
      <c r="AB69" s="91">
        <v>314501.88</v>
      </c>
      <c r="AC69" s="91">
        <v>1590868.82</v>
      </c>
      <c r="AG69" s="73">
        <f t="shared" ref="AG69:AG130" si="7">SUM(F69:H69)</f>
        <v>443912.44999999995</v>
      </c>
      <c r="AH69" s="50">
        <f t="shared" ref="AH69:AH130" si="8">SUM(K69:N69)</f>
        <v>37415</v>
      </c>
      <c r="AI69" s="51">
        <f t="shared" ref="AI69:AI130" si="9">AG69-AH69</f>
        <v>406497.44999999995</v>
      </c>
      <c r="AJ69" s="48">
        <f t="shared" ref="AJ69:AJ130" si="10">SUM(S69:X69)</f>
        <v>1005521.98</v>
      </c>
      <c r="AK69" s="47">
        <f t="shared" ref="AK69:AK130" si="11">SUM(Y69:AF69)</f>
        <v>2342223.2000000002</v>
      </c>
      <c r="AL69" s="56">
        <f t="shared" ref="AL69:AL130" si="12">AJ69-AK69</f>
        <v>-1336701.2200000002</v>
      </c>
    </row>
    <row r="70" spans="1:38" ht="15" thickBot="1" x14ac:dyDescent="0.25">
      <c r="A70" s="38" t="s">
        <v>387</v>
      </c>
      <c r="B70" s="38" t="s">
        <v>388</v>
      </c>
      <c r="C70" s="64">
        <v>2172</v>
      </c>
      <c r="D70" s="65" t="s">
        <v>749</v>
      </c>
      <c r="E70" s="253" t="s">
        <v>2866</v>
      </c>
      <c r="F70" s="90">
        <v>222995.41</v>
      </c>
      <c r="G70" s="90">
        <v>162380</v>
      </c>
      <c r="H70" s="90">
        <v>31402.25</v>
      </c>
      <c r="I70" s="253">
        <v>150387.91</v>
      </c>
      <c r="J70" s="253">
        <v>191155.55</v>
      </c>
      <c r="K70" s="233">
        <v>0</v>
      </c>
      <c r="N70" s="233">
        <v>208.99</v>
      </c>
      <c r="R70" s="253">
        <v>547255.34</v>
      </c>
      <c r="S70" s="74">
        <v>960075.83</v>
      </c>
      <c r="U70" s="74">
        <v>426.25</v>
      </c>
      <c r="W70" s="74">
        <v>567518</v>
      </c>
      <c r="X70" s="74">
        <v>7500</v>
      </c>
      <c r="Y70" s="91">
        <v>707388</v>
      </c>
      <c r="AB70" s="91">
        <v>525010.09</v>
      </c>
      <c r="AC70" s="91">
        <v>66086.210000000006</v>
      </c>
      <c r="AF70" s="91">
        <v>60000</v>
      </c>
      <c r="AG70" s="73">
        <f t="shared" si="7"/>
        <v>416777.66000000003</v>
      </c>
      <c r="AH70" s="50">
        <f t="shared" si="8"/>
        <v>208.99</v>
      </c>
      <c r="AI70" s="51">
        <f t="shared" si="9"/>
        <v>416568.67000000004</v>
      </c>
      <c r="AJ70" s="48">
        <f t="shared" si="10"/>
        <v>1535520.08</v>
      </c>
      <c r="AK70" s="47">
        <f t="shared" si="11"/>
        <v>1358484.2999999998</v>
      </c>
      <c r="AL70" s="56">
        <f t="shared" si="12"/>
        <v>177035.78000000026</v>
      </c>
    </row>
    <row r="71" spans="1:38" ht="15" thickBot="1" x14ac:dyDescent="0.25">
      <c r="A71" s="38" t="s">
        <v>387</v>
      </c>
      <c r="B71" s="38" t="s">
        <v>388</v>
      </c>
      <c r="C71" s="64">
        <v>3964</v>
      </c>
      <c r="D71" s="65" t="s">
        <v>750</v>
      </c>
      <c r="E71" s="253" t="s">
        <v>2867</v>
      </c>
      <c r="F71" s="90">
        <v>781288.11</v>
      </c>
      <c r="G71" s="90">
        <v>268820</v>
      </c>
      <c r="H71" s="90">
        <v>43632.45</v>
      </c>
      <c r="I71" s="253">
        <v>306919.34999999998</v>
      </c>
      <c r="J71" s="253">
        <v>344401.25</v>
      </c>
      <c r="K71" s="233">
        <v>0</v>
      </c>
      <c r="L71" s="233">
        <v>30707</v>
      </c>
      <c r="N71" s="233">
        <v>236</v>
      </c>
      <c r="R71" s="253">
        <v>2767861</v>
      </c>
      <c r="S71" s="74">
        <v>1885042.28</v>
      </c>
      <c r="U71" s="74">
        <v>801.02</v>
      </c>
      <c r="W71" s="74">
        <v>717580.9</v>
      </c>
      <c r="X71" s="74">
        <v>23985</v>
      </c>
      <c r="Y71" s="91">
        <v>1233560.8999999999</v>
      </c>
      <c r="AB71" s="91">
        <v>883197.32</v>
      </c>
      <c r="AC71" s="91">
        <v>162608.67000000001</v>
      </c>
      <c r="AF71" s="91">
        <v>9050</v>
      </c>
      <c r="AG71" s="73">
        <f t="shared" si="7"/>
        <v>1093740.5599999998</v>
      </c>
      <c r="AH71" s="50">
        <f t="shared" si="8"/>
        <v>30943</v>
      </c>
      <c r="AI71" s="51">
        <f t="shared" si="9"/>
        <v>1062797.5599999998</v>
      </c>
      <c r="AJ71" s="48">
        <f t="shared" si="10"/>
        <v>2627409.2000000002</v>
      </c>
      <c r="AK71" s="47">
        <f t="shared" si="11"/>
        <v>2288416.8899999997</v>
      </c>
      <c r="AL71" s="56">
        <f t="shared" si="12"/>
        <v>338992.31000000052</v>
      </c>
    </row>
    <row r="72" spans="1:38" ht="15" thickBot="1" x14ac:dyDescent="0.25">
      <c r="A72" s="38" t="s">
        <v>387</v>
      </c>
      <c r="B72" s="38" t="s">
        <v>388</v>
      </c>
      <c r="C72" s="64">
        <v>1537</v>
      </c>
      <c r="D72" s="65" t="s">
        <v>751</v>
      </c>
      <c r="E72" s="253" t="s">
        <v>2868</v>
      </c>
      <c r="F72" s="90">
        <v>212480.15</v>
      </c>
      <c r="G72" s="90">
        <v>0</v>
      </c>
      <c r="H72" s="90">
        <v>36472.949999999997</v>
      </c>
      <c r="I72" s="253">
        <v>60947.32</v>
      </c>
      <c r="J72" s="253">
        <v>138884.1</v>
      </c>
      <c r="K72" s="233">
        <v>0</v>
      </c>
      <c r="L72" s="233">
        <v>27780.799999999999</v>
      </c>
      <c r="N72" s="233">
        <v>244.47</v>
      </c>
      <c r="Q72" s="253">
        <v>5117.6499999999996</v>
      </c>
      <c r="R72" s="253">
        <v>432862.99</v>
      </c>
      <c r="S72" s="74">
        <v>534363.57999999996</v>
      </c>
      <c r="T72" s="74">
        <v>4554</v>
      </c>
      <c r="U72" s="74">
        <v>372.12</v>
      </c>
      <c r="W72" s="74">
        <v>638970.5</v>
      </c>
      <c r="X72" s="74">
        <v>8500</v>
      </c>
      <c r="Y72" s="91">
        <v>647470.5</v>
      </c>
      <c r="AB72" s="91">
        <v>411224.65</v>
      </c>
      <c r="AC72" s="91">
        <v>57380.7</v>
      </c>
      <c r="AG72" s="73">
        <f t="shared" si="7"/>
        <v>248953.09999999998</v>
      </c>
      <c r="AH72" s="50">
        <f t="shared" si="8"/>
        <v>28025.27</v>
      </c>
      <c r="AI72" s="51">
        <f t="shared" si="9"/>
        <v>220927.83</v>
      </c>
      <c r="AJ72" s="48">
        <f t="shared" si="10"/>
        <v>1186760.2</v>
      </c>
      <c r="AK72" s="47">
        <f t="shared" si="11"/>
        <v>1116075.8499999999</v>
      </c>
      <c r="AL72" s="56">
        <f t="shared" si="12"/>
        <v>70684.350000000093</v>
      </c>
    </row>
    <row r="73" spans="1:38" ht="15" thickBot="1" x14ac:dyDescent="0.25">
      <c r="A73" s="38" t="s">
        <v>387</v>
      </c>
      <c r="B73" s="38" t="s">
        <v>388</v>
      </c>
      <c r="C73" s="64">
        <v>1440</v>
      </c>
      <c r="D73" s="65" t="s">
        <v>752</v>
      </c>
      <c r="E73" s="253" t="s">
        <v>2869</v>
      </c>
      <c r="F73" s="90">
        <v>161944.71</v>
      </c>
      <c r="G73" s="90">
        <v>0</v>
      </c>
      <c r="H73" s="90">
        <v>31323.75</v>
      </c>
      <c r="I73" s="253">
        <v>376321.46</v>
      </c>
      <c r="J73" s="253">
        <v>94163.58</v>
      </c>
      <c r="K73" s="233">
        <v>0</v>
      </c>
      <c r="L73" s="233">
        <v>43169.75</v>
      </c>
      <c r="N73" s="233">
        <v>190.27</v>
      </c>
      <c r="R73" s="253">
        <v>923490.75</v>
      </c>
      <c r="S73" s="74">
        <v>464456.82</v>
      </c>
      <c r="U73" s="74">
        <v>253.74</v>
      </c>
      <c r="W73" s="74">
        <v>752898</v>
      </c>
      <c r="X73" s="74">
        <v>189120</v>
      </c>
      <c r="Y73" s="91">
        <v>1012348</v>
      </c>
      <c r="AB73" s="91">
        <v>318218.75</v>
      </c>
      <c r="AC73" s="91">
        <v>69842.52</v>
      </c>
      <c r="AG73" s="73">
        <f t="shared" si="7"/>
        <v>193268.46</v>
      </c>
      <c r="AH73" s="50">
        <f t="shared" si="8"/>
        <v>43360.02</v>
      </c>
      <c r="AI73" s="51">
        <f t="shared" si="9"/>
        <v>149908.44</v>
      </c>
      <c r="AJ73" s="48">
        <f t="shared" si="10"/>
        <v>1406728.56</v>
      </c>
      <c r="AK73" s="47">
        <f t="shared" si="11"/>
        <v>1400409.27</v>
      </c>
      <c r="AL73" s="56">
        <f t="shared" si="12"/>
        <v>6319.2900000000373</v>
      </c>
    </row>
    <row r="74" spans="1:38" ht="15" thickBot="1" x14ac:dyDescent="0.25">
      <c r="A74" s="38" t="s">
        <v>387</v>
      </c>
      <c r="B74" s="38" t="s">
        <v>388</v>
      </c>
      <c r="C74" s="64">
        <v>1880</v>
      </c>
      <c r="D74" s="65" t="s">
        <v>753</v>
      </c>
      <c r="E74" s="253" t="s">
        <v>2870</v>
      </c>
      <c r="F74" s="90">
        <v>319337.95</v>
      </c>
      <c r="G74" s="90">
        <v>0</v>
      </c>
      <c r="H74" s="90">
        <v>20378.650000000001</v>
      </c>
      <c r="I74" s="253">
        <v>100824.25</v>
      </c>
      <c r="J74" s="253">
        <v>177449.49</v>
      </c>
      <c r="K74" s="233">
        <v>0</v>
      </c>
      <c r="L74" s="233">
        <v>32637</v>
      </c>
      <c r="N74" s="233">
        <v>3480.06</v>
      </c>
      <c r="R74" s="253">
        <v>606181.84</v>
      </c>
      <c r="S74" s="74">
        <v>772829.54</v>
      </c>
      <c r="U74" s="74">
        <v>341.5</v>
      </c>
      <c r="W74" s="74">
        <v>590499</v>
      </c>
      <c r="X74" s="74">
        <v>9000</v>
      </c>
      <c r="Y74" s="91">
        <v>798032</v>
      </c>
      <c r="AA74" s="91">
        <v>8012</v>
      </c>
      <c r="AB74" s="91">
        <v>407336.67</v>
      </c>
      <c r="AC74" s="91">
        <v>44397.5</v>
      </c>
      <c r="AD74" s="91">
        <v>1757.5</v>
      </c>
      <c r="AG74" s="73">
        <f t="shared" si="7"/>
        <v>339716.60000000003</v>
      </c>
      <c r="AH74" s="50">
        <f t="shared" si="8"/>
        <v>36117.06</v>
      </c>
      <c r="AI74" s="51">
        <f t="shared" si="9"/>
        <v>303599.54000000004</v>
      </c>
      <c r="AJ74" s="48">
        <f t="shared" si="10"/>
        <v>1372670.04</v>
      </c>
      <c r="AK74" s="47">
        <f t="shared" si="11"/>
        <v>1259535.67</v>
      </c>
      <c r="AL74" s="56">
        <f t="shared" si="12"/>
        <v>113134.37000000011</v>
      </c>
    </row>
    <row r="75" spans="1:38" ht="15" thickBot="1" x14ac:dyDescent="0.25">
      <c r="A75" s="38" t="s">
        <v>387</v>
      </c>
      <c r="B75" s="38" t="s">
        <v>388</v>
      </c>
      <c r="C75" s="64">
        <v>2455</v>
      </c>
      <c r="D75" s="65" t="s">
        <v>754</v>
      </c>
      <c r="E75" s="253" t="s">
        <v>2871</v>
      </c>
      <c r="F75" s="90">
        <v>424217.4</v>
      </c>
      <c r="G75" s="90">
        <v>250141</v>
      </c>
      <c r="H75" s="90">
        <v>54478.84</v>
      </c>
      <c r="I75" s="253">
        <v>320469.84000000003</v>
      </c>
      <c r="J75" s="253">
        <v>148789.31</v>
      </c>
      <c r="K75" s="233">
        <v>0</v>
      </c>
      <c r="L75" s="233">
        <v>22415.72</v>
      </c>
      <c r="N75" s="233">
        <v>121.35</v>
      </c>
      <c r="Q75" s="253">
        <v>4740.71</v>
      </c>
      <c r="R75" s="253">
        <v>1832865.74</v>
      </c>
      <c r="S75" s="74">
        <v>911572.84</v>
      </c>
      <c r="U75" s="74">
        <v>609.74</v>
      </c>
      <c r="W75" s="74">
        <v>785249.5</v>
      </c>
      <c r="X75" s="74">
        <v>464088</v>
      </c>
      <c r="Y75" s="91">
        <v>1008779.5</v>
      </c>
      <c r="AB75" s="91">
        <v>427440.53</v>
      </c>
      <c r="AC75" s="91">
        <v>90429.34</v>
      </c>
      <c r="AG75" s="73">
        <f t="shared" si="7"/>
        <v>728837.24</v>
      </c>
      <c r="AH75" s="50">
        <f t="shared" si="8"/>
        <v>22537.07</v>
      </c>
      <c r="AI75" s="51">
        <f t="shared" si="9"/>
        <v>706300.17</v>
      </c>
      <c r="AJ75" s="48">
        <f t="shared" si="10"/>
        <v>2161520.08</v>
      </c>
      <c r="AK75" s="47">
        <f t="shared" si="11"/>
        <v>1526649.37</v>
      </c>
      <c r="AL75" s="56">
        <f t="shared" si="12"/>
        <v>634870.71</v>
      </c>
    </row>
    <row r="76" spans="1:38" ht="15" thickBot="1" x14ac:dyDescent="0.25">
      <c r="A76" s="38" t="s">
        <v>391</v>
      </c>
      <c r="B76" s="38" t="s">
        <v>392</v>
      </c>
      <c r="C76" s="64">
        <v>1765</v>
      </c>
      <c r="D76" s="65" t="s">
        <v>755</v>
      </c>
      <c r="E76" s="253" t="s">
        <v>2872</v>
      </c>
      <c r="F76" s="90">
        <v>407832.88</v>
      </c>
      <c r="G76" s="90">
        <v>0</v>
      </c>
      <c r="H76" s="90">
        <v>15947.03</v>
      </c>
      <c r="I76" s="253">
        <v>736278.08</v>
      </c>
      <c r="J76" s="253">
        <v>-45483.16</v>
      </c>
      <c r="L76" s="233">
        <v>36294.480000000003</v>
      </c>
      <c r="N76" s="233">
        <v>7.9</v>
      </c>
      <c r="Q76" s="253">
        <v>30000</v>
      </c>
      <c r="R76" s="253">
        <v>1701541.88</v>
      </c>
      <c r="S76" s="74">
        <v>673999.12</v>
      </c>
      <c r="T76" s="74">
        <v>40750</v>
      </c>
      <c r="U76" s="74">
        <v>304.22000000000003</v>
      </c>
      <c r="W76" s="74">
        <v>508220</v>
      </c>
      <c r="Y76" s="91">
        <v>707625</v>
      </c>
      <c r="AB76" s="91">
        <v>218740</v>
      </c>
      <c r="AC76" s="91">
        <v>57656.01</v>
      </c>
      <c r="AF76" s="91">
        <v>500</v>
      </c>
      <c r="AG76" s="73">
        <f t="shared" si="7"/>
        <v>423779.91000000003</v>
      </c>
      <c r="AH76" s="50">
        <f t="shared" si="8"/>
        <v>36302.380000000005</v>
      </c>
      <c r="AI76" s="51">
        <f t="shared" si="9"/>
        <v>387477.53</v>
      </c>
      <c r="AJ76" s="48">
        <f t="shared" si="10"/>
        <v>1223273.3399999999</v>
      </c>
      <c r="AK76" s="47">
        <f t="shared" si="11"/>
        <v>984521.01</v>
      </c>
      <c r="AL76" s="56">
        <f t="shared" si="12"/>
        <v>238752.32999999984</v>
      </c>
    </row>
    <row r="77" spans="1:38" ht="15" thickBot="1" x14ac:dyDescent="0.25">
      <c r="A77" s="38" t="s">
        <v>391</v>
      </c>
      <c r="B77" s="38" t="s">
        <v>392</v>
      </c>
      <c r="C77" s="64">
        <v>2349</v>
      </c>
      <c r="D77" s="65" t="s">
        <v>756</v>
      </c>
      <c r="E77" s="253" t="s">
        <v>2873</v>
      </c>
      <c r="F77" s="90">
        <v>395406.43</v>
      </c>
      <c r="G77" s="90">
        <v>0</v>
      </c>
      <c r="H77" s="90">
        <v>36364.550000000003</v>
      </c>
      <c r="I77" s="253">
        <v>1110697.54</v>
      </c>
      <c r="J77" s="253">
        <v>96416.23</v>
      </c>
      <c r="K77" s="233">
        <v>1000</v>
      </c>
      <c r="L77" s="233">
        <v>37540.32</v>
      </c>
      <c r="M77" s="233">
        <v>206020</v>
      </c>
      <c r="N77" s="233">
        <v>21.15</v>
      </c>
      <c r="Q77" s="253">
        <v>1250</v>
      </c>
      <c r="R77" s="253">
        <v>2052419.41</v>
      </c>
      <c r="S77" s="74">
        <v>655401.54</v>
      </c>
      <c r="U77" s="74">
        <v>480.78</v>
      </c>
      <c r="W77" s="74">
        <v>949081</v>
      </c>
      <c r="Y77" s="91">
        <v>1300026</v>
      </c>
      <c r="AB77" s="91">
        <v>309718.58</v>
      </c>
      <c r="AC77" s="91">
        <v>14586.92</v>
      </c>
      <c r="AG77" s="73">
        <f t="shared" si="7"/>
        <v>431770.98</v>
      </c>
      <c r="AH77" s="50">
        <f t="shared" si="8"/>
        <v>244581.47</v>
      </c>
      <c r="AI77" s="51">
        <f t="shared" si="9"/>
        <v>187189.50999999998</v>
      </c>
      <c r="AJ77" s="48">
        <f t="shared" si="10"/>
        <v>1604963.32</v>
      </c>
      <c r="AK77" s="47">
        <f t="shared" si="11"/>
        <v>1624331.5</v>
      </c>
      <c r="AL77" s="56">
        <f t="shared" si="12"/>
        <v>-19368.179999999935</v>
      </c>
    </row>
    <row r="78" spans="1:38" ht="15" thickBot="1" x14ac:dyDescent="0.25">
      <c r="A78" s="38" t="s">
        <v>391</v>
      </c>
      <c r="B78" s="38" t="s">
        <v>392</v>
      </c>
      <c r="C78" s="64">
        <v>2942</v>
      </c>
      <c r="D78" s="65" t="s">
        <v>757</v>
      </c>
      <c r="E78" s="253" t="s">
        <v>2874</v>
      </c>
      <c r="F78" s="90">
        <v>553166.82999999996</v>
      </c>
      <c r="G78" s="90">
        <v>0</v>
      </c>
      <c r="H78" s="90">
        <v>9707.08</v>
      </c>
      <c r="I78" s="253">
        <v>298014.33</v>
      </c>
      <c r="J78" s="253">
        <v>-58643.17</v>
      </c>
      <c r="K78" s="233">
        <v>500</v>
      </c>
      <c r="L78" s="233">
        <v>49537.68</v>
      </c>
      <c r="M78" s="233">
        <v>117080</v>
      </c>
      <c r="N78" s="233">
        <v>9</v>
      </c>
      <c r="Q78" s="253">
        <v>72500</v>
      </c>
      <c r="R78" s="253">
        <v>2038156.59</v>
      </c>
      <c r="S78" s="74">
        <v>818269.43</v>
      </c>
      <c r="T78" s="74">
        <v>15000</v>
      </c>
      <c r="U78" s="74">
        <v>505.19</v>
      </c>
      <c r="W78" s="74">
        <v>249200</v>
      </c>
      <c r="Y78" s="91">
        <v>578345</v>
      </c>
      <c r="AB78" s="91">
        <v>396409.4</v>
      </c>
      <c r="AC78" s="91">
        <v>34731.06</v>
      </c>
      <c r="AF78" s="91">
        <v>52100</v>
      </c>
      <c r="AG78" s="73">
        <f t="shared" si="7"/>
        <v>562873.90999999992</v>
      </c>
      <c r="AH78" s="50">
        <f t="shared" si="8"/>
        <v>167126.68</v>
      </c>
      <c r="AI78" s="51">
        <f t="shared" si="9"/>
        <v>395747.22999999992</v>
      </c>
      <c r="AJ78" s="48">
        <f t="shared" si="10"/>
        <v>1082974.6200000001</v>
      </c>
      <c r="AK78" s="47">
        <f t="shared" si="11"/>
        <v>1061585.46</v>
      </c>
      <c r="AL78" s="56">
        <f t="shared" si="12"/>
        <v>21389.160000000149</v>
      </c>
    </row>
    <row r="79" spans="1:38" ht="15" thickBot="1" x14ac:dyDescent="0.25">
      <c r="A79" s="38" t="s">
        <v>391</v>
      </c>
      <c r="B79" s="38" t="s">
        <v>392</v>
      </c>
      <c r="C79" s="64">
        <v>2523</v>
      </c>
      <c r="D79" s="65" t="s">
        <v>758</v>
      </c>
      <c r="E79" s="253" t="s">
        <v>2875</v>
      </c>
      <c r="F79" s="90">
        <v>901310.78</v>
      </c>
      <c r="G79" s="90">
        <v>0</v>
      </c>
      <c r="H79" s="90">
        <v>29623.45</v>
      </c>
      <c r="I79" s="253">
        <v>820216.34</v>
      </c>
      <c r="J79" s="253">
        <v>2609.65</v>
      </c>
      <c r="L79" s="233">
        <v>58267.199999999997</v>
      </c>
      <c r="N79" s="233">
        <v>2519.7600000000002</v>
      </c>
      <c r="Q79" s="253">
        <v>6480</v>
      </c>
      <c r="R79" s="253">
        <v>2089445.48</v>
      </c>
      <c r="S79" s="74">
        <v>708199.6</v>
      </c>
      <c r="T79" s="74">
        <v>75830</v>
      </c>
      <c r="U79" s="74">
        <v>1097.5899999999999</v>
      </c>
      <c r="W79" s="74">
        <v>720275.5</v>
      </c>
      <c r="X79" s="74">
        <v>4220</v>
      </c>
      <c r="Y79" s="91">
        <v>877520.5</v>
      </c>
      <c r="AB79" s="91">
        <v>148720.26</v>
      </c>
      <c r="AC79" s="91">
        <v>84779.31</v>
      </c>
      <c r="AD79" s="91">
        <v>23294</v>
      </c>
      <c r="AG79" s="73">
        <f t="shared" si="7"/>
        <v>930934.23</v>
      </c>
      <c r="AH79" s="50">
        <f t="shared" si="8"/>
        <v>60786.96</v>
      </c>
      <c r="AI79" s="51">
        <f t="shared" si="9"/>
        <v>870147.27</v>
      </c>
      <c r="AJ79" s="48">
        <f t="shared" si="10"/>
        <v>1509622.69</v>
      </c>
      <c r="AK79" s="47">
        <f t="shared" si="11"/>
        <v>1134314.07</v>
      </c>
      <c r="AL79" s="56">
        <f t="shared" si="12"/>
        <v>375308.61999999988</v>
      </c>
    </row>
    <row r="80" spans="1:38" ht="15" thickBot="1" x14ac:dyDescent="0.25">
      <c r="A80" s="38" t="s">
        <v>391</v>
      </c>
      <c r="B80" s="38" t="s">
        <v>392</v>
      </c>
      <c r="C80" s="64">
        <v>4280</v>
      </c>
      <c r="D80" s="65" t="s">
        <v>759</v>
      </c>
      <c r="E80" s="253" t="s">
        <v>2876</v>
      </c>
      <c r="F80" s="90">
        <v>1101808.8799999999</v>
      </c>
      <c r="G80" s="90">
        <v>42644</v>
      </c>
      <c r="H80" s="90">
        <v>20440.02</v>
      </c>
      <c r="I80" s="253">
        <v>374808.21</v>
      </c>
      <c r="J80" s="253">
        <v>85298.4</v>
      </c>
      <c r="K80" s="233">
        <v>63113</v>
      </c>
      <c r="L80" s="233">
        <v>58800</v>
      </c>
      <c r="N80" s="233">
        <v>350</v>
      </c>
      <c r="R80" s="253">
        <v>1725194.64</v>
      </c>
      <c r="S80" s="74">
        <v>912691.8</v>
      </c>
      <c r="U80" s="74">
        <v>1513.89</v>
      </c>
      <c r="Y80" s="91">
        <v>251845</v>
      </c>
      <c r="AA80" s="91">
        <v>6050</v>
      </c>
      <c r="AB80" s="91">
        <v>206981.62</v>
      </c>
      <c r="AC80" s="91">
        <v>89534.32</v>
      </c>
      <c r="AG80" s="73">
        <f t="shared" si="7"/>
        <v>1164892.8999999999</v>
      </c>
      <c r="AH80" s="50">
        <f t="shared" si="8"/>
        <v>122263</v>
      </c>
      <c r="AI80" s="51">
        <f t="shared" si="9"/>
        <v>1042629.8999999999</v>
      </c>
      <c r="AJ80" s="48">
        <f t="shared" si="10"/>
        <v>914205.69000000006</v>
      </c>
      <c r="AK80" s="47">
        <f t="shared" si="11"/>
        <v>554410.93999999994</v>
      </c>
      <c r="AL80" s="56">
        <f t="shared" si="12"/>
        <v>359794.75000000012</v>
      </c>
    </row>
    <row r="81" spans="1:38" ht="15" thickBot="1" x14ac:dyDescent="0.25">
      <c r="A81" s="38" t="s">
        <v>391</v>
      </c>
      <c r="B81" s="38" t="s">
        <v>392</v>
      </c>
      <c r="C81" s="64">
        <v>2682</v>
      </c>
      <c r="D81" s="65" t="s">
        <v>760</v>
      </c>
      <c r="E81" s="253" t="s">
        <v>2877</v>
      </c>
      <c r="F81" s="90">
        <v>710287.45</v>
      </c>
      <c r="G81" s="90">
        <v>0</v>
      </c>
      <c r="H81" s="90">
        <v>22089.78</v>
      </c>
      <c r="I81" s="253">
        <v>-698219.92</v>
      </c>
      <c r="J81" s="253">
        <v>-133642.64000000001</v>
      </c>
      <c r="K81" s="233">
        <v>0</v>
      </c>
      <c r="L81" s="233">
        <v>32751.86</v>
      </c>
      <c r="N81" s="233">
        <v>8.2899999999999991</v>
      </c>
      <c r="Q81" s="253">
        <v>46200</v>
      </c>
      <c r="R81" s="253">
        <v>613262.28</v>
      </c>
      <c r="S81" s="74">
        <v>677830.79</v>
      </c>
      <c r="U81" s="74">
        <v>931.54</v>
      </c>
      <c r="W81" s="74">
        <v>330800</v>
      </c>
      <c r="X81" s="74">
        <v>30</v>
      </c>
      <c r="Y81" s="91">
        <v>548070</v>
      </c>
      <c r="AB81" s="91">
        <v>208210.41</v>
      </c>
      <c r="AC81" s="91">
        <v>26117.7</v>
      </c>
      <c r="AF81" s="91">
        <v>500</v>
      </c>
      <c r="AG81" s="73">
        <f t="shared" si="7"/>
        <v>732377.23</v>
      </c>
      <c r="AH81" s="50">
        <f t="shared" si="8"/>
        <v>32760.15</v>
      </c>
      <c r="AI81" s="51">
        <f t="shared" si="9"/>
        <v>699617.08</v>
      </c>
      <c r="AJ81" s="48">
        <f t="shared" si="10"/>
        <v>1009592.3300000001</v>
      </c>
      <c r="AK81" s="47">
        <f t="shared" si="11"/>
        <v>782898.11</v>
      </c>
      <c r="AL81" s="56">
        <f t="shared" si="12"/>
        <v>226694.22000000009</v>
      </c>
    </row>
    <row r="82" spans="1:38" ht="15" thickBot="1" x14ac:dyDescent="0.25">
      <c r="A82" s="38" t="s">
        <v>391</v>
      </c>
      <c r="B82" s="38" t="s">
        <v>392</v>
      </c>
      <c r="C82" s="64">
        <v>742</v>
      </c>
      <c r="D82" s="65" t="s">
        <v>761</v>
      </c>
      <c r="E82" s="253" t="s">
        <v>2878</v>
      </c>
      <c r="F82" s="90">
        <v>317174.8</v>
      </c>
      <c r="G82" s="90">
        <v>0</v>
      </c>
      <c r="H82" s="90">
        <v>20975.05</v>
      </c>
      <c r="I82" s="253">
        <v>201439.88</v>
      </c>
      <c r="J82" s="253">
        <v>66546.14</v>
      </c>
      <c r="K82" s="233">
        <v>1000</v>
      </c>
      <c r="L82" s="233">
        <v>25677.360000000001</v>
      </c>
      <c r="M82" s="233">
        <v>11000</v>
      </c>
      <c r="N82" s="233">
        <v>17</v>
      </c>
      <c r="Q82" s="253">
        <v>-22552</v>
      </c>
      <c r="R82" s="253">
        <v>788047.76</v>
      </c>
      <c r="S82" s="74">
        <v>641287.74</v>
      </c>
      <c r="U82" s="74">
        <v>435.16</v>
      </c>
      <c r="W82" s="74">
        <v>367710</v>
      </c>
      <c r="X82" s="74">
        <v>50000</v>
      </c>
      <c r="Y82" s="91">
        <v>597305</v>
      </c>
      <c r="AA82" s="91">
        <v>4080</v>
      </c>
      <c r="AB82" s="91">
        <v>357264.48</v>
      </c>
      <c r="AC82" s="91">
        <v>27516.07</v>
      </c>
      <c r="AF82" s="91">
        <v>500</v>
      </c>
      <c r="AG82" s="73">
        <f t="shared" si="7"/>
        <v>338149.85</v>
      </c>
      <c r="AH82" s="50">
        <f t="shared" si="8"/>
        <v>37694.36</v>
      </c>
      <c r="AI82" s="51">
        <f t="shared" si="9"/>
        <v>300455.49</v>
      </c>
      <c r="AJ82" s="48">
        <f t="shared" si="10"/>
        <v>1059432.8999999999</v>
      </c>
      <c r="AK82" s="47">
        <f t="shared" si="11"/>
        <v>986665.54999999993</v>
      </c>
      <c r="AL82" s="56">
        <f t="shared" si="12"/>
        <v>72767.349999999977</v>
      </c>
    </row>
    <row r="83" spans="1:38" ht="15" thickBot="1" x14ac:dyDescent="0.25">
      <c r="A83" s="38" t="s">
        <v>391</v>
      </c>
      <c r="B83" s="38" t="s">
        <v>392</v>
      </c>
      <c r="C83" s="64">
        <v>697</v>
      </c>
      <c r="D83" s="65" t="s">
        <v>762</v>
      </c>
      <c r="E83" s="253" t="s">
        <v>2879</v>
      </c>
      <c r="F83" s="90">
        <v>662996.06000000006</v>
      </c>
      <c r="G83" s="90">
        <v>0</v>
      </c>
      <c r="H83" s="90">
        <v>5498.43</v>
      </c>
      <c r="I83" s="253">
        <v>290121.69</v>
      </c>
      <c r="J83" s="253">
        <v>46090.6</v>
      </c>
      <c r="L83" s="233">
        <v>24339.71</v>
      </c>
      <c r="N83" s="233">
        <v>3</v>
      </c>
      <c r="R83" s="253">
        <v>123193.16</v>
      </c>
      <c r="S83" s="74">
        <v>487843.4</v>
      </c>
      <c r="T83" s="74">
        <v>51150</v>
      </c>
      <c r="U83" s="74">
        <v>829.42</v>
      </c>
      <c r="W83" s="74">
        <v>564778.19999999995</v>
      </c>
      <c r="X83" s="74">
        <v>1950</v>
      </c>
      <c r="Y83" s="91">
        <v>708323.2</v>
      </c>
      <c r="AB83" s="91">
        <v>136493.92000000001</v>
      </c>
      <c r="AC83" s="91">
        <v>28575.32</v>
      </c>
      <c r="AG83" s="73">
        <f t="shared" si="7"/>
        <v>668494.49000000011</v>
      </c>
      <c r="AH83" s="50">
        <f t="shared" si="8"/>
        <v>24342.71</v>
      </c>
      <c r="AI83" s="51">
        <f t="shared" si="9"/>
        <v>644151.78000000014</v>
      </c>
      <c r="AJ83" s="48">
        <f t="shared" si="10"/>
        <v>1106551.02</v>
      </c>
      <c r="AK83" s="47">
        <f t="shared" si="11"/>
        <v>873392.44</v>
      </c>
      <c r="AL83" s="56">
        <f t="shared" si="12"/>
        <v>233158.58000000007</v>
      </c>
    </row>
    <row r="84" spans="1:38" ht="15" thickBot="1" x14ac:dyDescent="0.25">
      <c r="A84" s="38" t="s">
        <v>391</v>
      </c>
      <c r="B84" s="38" t="s">
        <v>392</v>
      </c>
      <c r="C84" s="64">
        <v>783</v>
      </c>
      <c r="D84" s="65" t="s">
        <v>763</v>
      </c>
      <c r="E84" s="253" t="s">
        <v>2924</v>
      </c>
      <c r="F84" s="90">
        <v>610704.31999999995</v>
      </c>
      <c r="G84" s="90">
        <v>0</v>
      </c>
      <c r="H84" s="90">
        <v>44331.51</v>
      </c>
      <c r="I84" s="253">
        <v>333622</v>
      </c>
      <c r="J84" s="253">
        <v>15164.93</v>
      </c>
      <c r="K84" s="233">
        <v>0</v>
      </c>
      <c r="L84" s="233">
        <v>29277.119999999999</v>
      </c>
      <c r="M84" s="233">
        <v>75650</v>
      </c>
      <c r="N84" s="233">
        <v>145.5</v>
      </c>
      <c r="O84" s="253">
        <v>3960</v>
      </c>
      <c r="R84" s="253">
        <v>2101746.27</v>
      </c>
      <c r="S84" s="74">
        <v>605956.73</v>
      </c>
      <c r="U84" s="74">
        <v>766.08</v>
      </c>
      <c r="W84" s="74">
        <v>495288.5</v>
      </c>
      <c r="X84" s="74">
        <v>210</v>
      </c>
      <c r="Y84" s="91">
        <v>714183.5</v>
      </c>
      <c r="AB84" s="91">
        <v>135507.68</v>
      </c>
      <c r="AC84" s="91">
        <v>68112.31</v>
      </c>
      <c r="AF84" s="91">
        <v>500</v>
      </c>
      <c r="AG84" s="73">
        <f t="shared" si="7"/>
        <v>655035.82999999996</v>
      </c>
      <c r="AH84" s="50">
        <f t="shared" si="8"/>
        <v>105072.62</v>
      </c>
      <c r="AI84" s="51">
        <f t="shared" si="9"/>
        <v>549963.21</v>
      </c>
      <c r="AJ84" s="48">
        <f t="shared" si="10"/>
        <v>1102221.31</v>
      </c>
      <c r="AK84" s="47">
        <f t="shared" si="11"/>
        <v>918303.49</v>
      </c>
      <c r="AL84" s="56">
        <f t="shared" si="12"/>
        <v>183917.82000000007</v>
      </c>
    </row>
    <row r="85" spans="1:38" ht="15" thickBot="1" x14ac:dyDescent="0.25">
      <c r="A85" s="38" t="s">
        <v>395</v>
      </c>
      <c r="B85" s="38" t="s">
        <v>396</v>
      </c>
      <c r="C85" s="64">
        <v>3757</v>
      </c>
      <c r="D85" s="65" t="s">
        <v>764</v>
      </c>
      <c r="E85" s="253" t="s">
        <v>2880</v>
      </c>
      <c r="F85" s="90">
        <v>678027.34</v>
      </c>
      <c r="G85" s="90">
        <v>0</v>
      </c>
      <c r="H85" s="90">
        <v>96073.21</v>
      </c>
      <c r="I85" s="253">
        <v>1013841.33</v>
      </c>
      <c r="J85" s="253">
        <v>109118.2</v>
      </c>
      <c r="K85" s="233">
        <v>2700</v>
      </c>
      <c r="M85" s="233">
        <v>21</v>
      </c>
      <c r="Q85" s="253">
        <v>7552.44</v>
      </c>
      <c r="R85" s="253">
        <v>1047464</v>
      </c>
      <c r="S85" s="74">
        <v>924588.27</v>
      </c>
      <c r="T85" s="74">
        <v>240900</v>
      </c>
      <c r="U85" s="74">
        <v>862.04</v>
      </c>
      <c r="W85" s="74">
        <v>738501.8</v>
      </c>
      <c r="Y85" s="91">
        <v>988181.8</v>
      </c>
      <c r="AB85" s="91">
        <v>350247.95</v>
      </c>
      <c r="AC85" s="91">
        <v>78759.789999999994</v>
      </c>
      <c r="AG85" s="73">
        <f t="shared" si="7"/>
        <v>774100.54999999993</v>
      </c>
      <c r="AH85" s="50">
        <f t="shared" si="8"/>
        <v>2721</v>
      </c>
      <c r="AI85" s="51">
        <f t="shared" si="9"/>
        <v>771379.54999999993</v>
      </c>
      <c r="AJ85" s="48">
        <f t="shared" si="10"/>
        <v>1904852.11</v>
      </c>
      <c r="AK85" s="47">
        <f t="shared" si="11"/>
        <v>1417189.54</v>
      </c>
      <c r="AL85" s="56">
        <f t="shared" si="12"/>
        <v>487662.57000000007</v>
      </c>
    </row>
    <row r="86" spans="1:38" ht="15" thickBot="1" x14ac:dyDescent="0.25">
      <c r="A86" s="38" t="s">
        <v>395</v>
      </c>
      <c r="B86" s="38" t="s">
        <v>396</v>
      </c>
      <c r="C86" s="64">
        <v>7605</v>
      </c>
      <c r="D86" s="65" t="s">
        <v>765</v>
      </c>
      <c r="E86" s="253" t="s">
        <v>2881</v>
      </c>
      <c r="F86" s="90">
        <v>1399103.67</v>
      </c>
      <c r="G86" s="90">
        <v>0</v>
      </c>
      <c r="H86" s="90">
        <v>90665.83</v>
      </c>
      <c r="I86" s="253">
        <v>3707157.69</v>
      </c>
      <c r="J86" s="253">
        <v>321980.05</v>
      </c>
      <c r="K86" s="233">
        <v>0</v>
      </c>
      <c r="M86" s="233">
        <v>197100.9</v>
      </c>
      <c r="R86" s="253">
        <v>14214425</v>
      </c>
      <c r="S86" s="74">
        <v>2059830.92</v>
      </c>
      <c r="T86" s="74">
        <v>527097</v>
      </c>
      <c r="U86" s="74">
        <v>1285.68</v>
      </c>
      <c r="Y86" s="91">
        <v>653989</v>
      </c>
      <c r="Z86" s="91">
        <v>132034</v>
      </c>
      <c r="AA86" s="91">
        <v>6863</v>
      </c>
      <c r="AB86" s="91">
        <v>1024822.19</v>
      </c>
      <c r="AC86" s="91">
        <v>268213.37</v>
      </c>
      <c r="AF86" s="91">
        <v>102800</v>
      </c>
      <c r="AG86" s="73">
        <f t="shared" si="7"/>
        <v>1489769.5</v>
      </c>
      <c r="AH86" s="50">
        <f t="shared" si="8"/>
        <v>197100.9</v>
      </c>
      <c r="AI86" s="51">
        <f t="shared" si="9"/>
        <v>1292668.6000000001</v>
      </c>
      <c r="AJ86" s="48">
        <f t="shared" si="10"/>
        <v>2588213.6</v>
      </c>
      <c r="AK86" s="47">
        <f t="shared" si="11"/>
        <v>2188721.56</v>
      </c>
      <c r="AL86" s="56">
        <f t="shared" si="12"/>
        <v>399492.04000000004</v>
      </c>
    </row>
    <row r="87" spans="1:38" ht="15" thickBot="1" x14ac:dyDescent="0.25">
      <c r="A87" s="38" t="s">
        <v>395</v>
      </c>
      <c r="B87" s="38" t="s">
        <v>396</v>
      </c>
      <c r="C87" s="64">
        <v>7029</v>
      </c>
      <c r="D87" s="65" t="s">
        <v>766</v>
      </c>
      <c r="E87" s="253" t="s">
        <v>2882</v>
      </c>
      <c r="F87" s="90">
        <v>2229078.59</v>
      </c>
      <c r="H87" s="90">
        <v>97339.24</v>
      </c>
      <c r="I87" s="253">
        <v>1127606.51</v>
      </c>
      <c r="J87" s="253">
        <v>331886.28999999998</v>
      </c>
      <c r="M87" s="233">
        <v>500000</v>
      </c>
      <c r="Q87" s="253">
        <v>-3696</v>
      </c>
      <c r="R87" s="253">
        <v>1212550.31</v>
      </c>
      <c r="S87" s="74">
        <v>2694774.96</v>
      </c>
      <c r="T87" s="74">
        <v>25000</v>
      </c>
      <c r="U87" s="74">
        <v>1256.55</v>
      </c>
      <c r="W87" s="74">
        <v>1324519</v>
      </c>
      <c r="Y87" s="91">
        <v>2370674</v>
      </c>
      <c r="AB87" s="91">
        <v>352055.73</v>
      </c>
      <c r="AC87" s="91">
        <v>146590.59</v>
      </c>
      <c r="AG87" s="73">
        <f t="shared" si="7"/>
        <v>2326417.83</v>
      </c>
      <c r="AH87" s="50">
        <f t="shared" si="8"/>
        <v>500000</v>
      </c>
      <c r="AI87" s="51">
        <f t="shared" si="9"/>
        <v>1826417.83</v>
      </c>
      <c r="AJ87" s="48">
        <f t="shared" si="10"/>
        <v>4045550.51</v>
      </c>
      <c r="AK87" s="47">
        <f t="shared" si="11"/>
        <v>2869320.32</v>
      </c>
      <c r="AL87" s="56">
        <f t="shared" si="12"/>
        <v>1176230.19</v>
      </c>
    </row>
    <row r="88" spans="1:38" ht="15" thickBot="1" x14ac:dyDescent="0.25">
      <c r="A88" s="38" t="s">
        <v>395</v>
      </c>
      <c r="B88" s="38" t="s">
        <v>396</v>
      </c>
      <c r="C88" s="64">
        <v>4650</v>
      </c>
      <c r="D88" s="65" t="s">
        <v>767</v>
      </c>
      <c r="E88" s="253" t="s">
        <v>2883</v>
      </c>
      <c r="F88" s="90">
        <v>822441.61</v>
      </c>
      <c r="G88" s="90">
        <v>0</v>
      </c>
      <c r="H88" s="90">
        <v>109241.03</v>
      </c>
      <c r="I88" s="253">
        <v>3314956.52</v>
      </c>
      <c r="J88" s="253">
        <v>159755.31</v>
      </c>
      <c r="M88" s="233">
        <v>131988</v>
      </c>
      <c r="Q88" s="253">
        <v>225567.45</v>
      </c>
      <c r="R88" s="253">
        <v>1047464</v>
      </c>
      <c r="S88" s="74">
        <v>1101690.82</v>
      </c>
      <c r="T88" s="74">
        <v>120000</v>
      </c>
      <c r="U88" s="74">
        <v>1075.6099999999999</v>
      </c>
      <c r="W88" s="74">
        <v>1042757</v>
      </c>
      <c r="Y88" s="91">
        <v>1557717</v>
      </c>
      <c r="AB88" s="91">
        <v>159890.62</v>
      </c>
      <c r="AC88" s="91">
        <v>159340.89000000001</v>
      </c>
      <c r="AF88" s="91">
        <v>69197</v>
      </c>
      <c r="AG88" s="73">
        <f t="shared" si="7"/>
        <v>931682.64</v>
      </c>
      <c r="AH88" s="50">
        <f t="shared" si="8"/>
        <v>131988</v>
      </c>
      <c r="AI88" s="51">
        <f t="shared" si="9"/>
        <v>799694.64</v>
      </c>
      <c r="AJ88" s="48">
        <f t="shared" si="10"/>
        <v>2265523.4300000002</v>
      </c>
      <c r="AK88" s="47">
        <f t="shared" si="11"/>
        <v>1946145.5100000002</v>
      </c>
      <c r="AL88" s="56">
        <f t="shared" si="12"/>
        <v>319377.91999999993</v>
      </c>
    </row>
    <row r="89" spans="1:38" ht="15" thickBot="1" x14ac:dyDescent="0.25">
      <c r="A89" s="38" t="s">
        <v>395</v>
      </c>
      <c r="B89" s="38" t="s">
        <v>396</v>
      </c>
      <c r="C89" s="64">
        <v>3899</v>
      </c>
      <c r="D89" s="65" t="s">
        <v>768</v>
      </c>
      <c r="E89" s="253" t="s">
        <v>2884</v>
      </c>
      <c r="F89" s="90">
        <v>560985.36</v>
      </c>
      <c r="G89" s="90">
        <v>0</v>
      </c>
      <c r="H89" s="90">
        <v>403424.32</v>
      </c>
      <c r="I89" s="253">
        <v>1817367.01</v>
      </c>
      <c r="J89" s="253">
        <v>318864.58</v>
      </c>
      <c r="K89" s="233">
        <v>0</v>
      </c>
      <c r="O89" s="253">
        <v>124684</v>
      </c>
      <c r="R89" s="253">
        <v>2617329.11</v>
      </c>
      <c r="S89" s="74">
        <v>1006719.17</v>
      </c>
      <c r="T89" s="74">
        <v>171597</v>
      </c>
      <c r="U89" s="74">
        <v>494.33</v>
      </c>
      <c r="W89" s="74">
        <v>609090</v>
      </c>
      <c r="Y89" s="91">
        <v>1023736</v>
      </c>
      <c r="AA89" s="91">
        <v>3650</v>
      </c>
      <c r="AB89" s="91">
        <v>282332.2</v>
      </c>
      <c r="AC89" s="91">
        <v>135574.62</v>
      </c>
      <c r="AG89" s="73">
        <f t="shared" si="7"/>
        <v>964409.67999999993</v>
      </c>
      <c r="AH89" s="50">
        <f t="shared" si="8"/>
        <v>0</v>
      </c>
      <c r="AI89" s="51">
        <f t="shared" si="9"/>
        <v>964409.67999999993</v>
      </c>
      <c r="AJ89" s="48">
        <f t="shared" si="10"/>
        <v>1787900.5</v>
      </c>
      <c r="AK89" s="47">
        <f t="shared" si="11"/>
        <v>1445292.8199999998</v>
      </c>
      <c r="AL89" s="56">
        <f t="shared" si="12"/>
        <v>342607.68000000017</v>
      </c>
    </row>
    <row r="90" spans="1:38" ht="15" thickBot="1" x14ac:dyDescent="0.25">
      <c r="A90" s="38" t="s">
        <v>395</v>
      </c>
      <c r="B90" s="38" t="s">
        <v>396</v>
      </c>
      <c r="C90" s="64">
        <v>1800</v>
      </c>
      <c r="D90" s="65" t="s">
        <v>769</v>
      </c>
      <c r="E90" s="253" t="s">
        <v>2885</v>
      </c>
      <c r="F90" s="90">
        <v>485156.44</v>
      </c>
      <c r="G90" s="90">
        <v>25682.25</v>
      </c>
      <c r="H90" s="90">
        <v>25846.27</v>
      </c>
      <c r="I90" s="253">
        <v>297787.7</v>
      </c>
      <c r="J90" s="253">
        <v>84880.71</v>
      </c>
      <c r="K90" s="233">
        <v>9450</v>
      </c>
      <c r="P90" s="253">
        <v>-472911.46</v>
      </c>
      <c r="Q90" s="253">
        <v>1814.86</v>
      </c>
      <c r="R90" s="253">
        <v>1047464</v>
      </c>
      <c r="S90" s="74">
        <v>698795.2</v>
      </c>
      <c r="U90" s="74">
        <v>273.27999999999997</v>
      </c>
      <c r="W90" s="74">
        <v>346600</v>
      </c>
      <c r="Y90" s="91">
        <v>548815</v>
      </c>
      <c r="AB90" s="91">
        <v>123147.04</v>
      </c>
      <c r="AC90" s="91">
        <v>34758.47</v>
      </c>
      <c r="AG90" s="73">
        <f t="shared" si="7"/>
        <v>536684.96</v>
      </c>
      <c r="AH90" s="50">
        <f t="shared" si="8"/>
        <v>9450</v>
      </c>
      <c r="AI90" s="51">
        <f t="shared" si="9"/>
        <v>527234.96</v>
      </c>
      <c r="AJ90" s="48">
        <f t="shared" si="10"/>
        <v>1045668.48</v>
      </c>
      <c r="AK90" s="47">
        <f t="shared" si="11"/>
        <v>706720.51</v>
      </c>
      <c r="AL90" s="56">
        <f t="shared" si="12"/>
        <v>338947.97</v>
      </c>
    </row>
    <row r="91" spans="1:38" ht="15" thickBot="1" x14ac:dyDescent="0.25">
      <c r="A91" s="38" t="s">
        <v>395</v>
      </c>
      <c r="B91" s="38" t="s">
        <v>396</v>
      </c>
      <c r="C91" s="64">
        <v>5876</v>
      </c>
      <c r="D91" s="65" t="s">
        <v>770</v>
      </c>
      <c r="E91" s="253" t="s">
        <v>2886</v>
      </c>
      <c r="F91" s="90">
        <v>776561.54</v>
      </c>
      <c r="G91" s="90">
        <v>0</v>
      </c>
      <c r="H91" s="90">
        <v>355918.51</v>
      </c>
      <c r="I91" s="253">
        <v>8585432.7200000007</v>
      </c>
      <c r="J91" s="253">
        <v>176369.24</v>
      </c>
      <c r="K91" s="233">
        <v>21000</v>
      </c>
      <c r="L91" s="233">
        <v>46425</v>
      </c>
      <c r="M91" s="233">
        <v>231481</v>
      </c>
      <c r="N91" s="233">
        <v>0.27</v>
      </c>
      <c r="R91" s="253">
        <v>1215671.21</v>
      </c>
      <c r="S91" s="74">
        <v>1631883.15</v>
      </c>
      <c r="U91" s="74">
        <v>921.96</v>
      </c>
      <c r="W91" s="74">
        <v>1107050</v>
      </c>
      <c r="Y91" s="91">
        <v>1943405</v>
      </c>
      <c r="AB91" s="91">
        <v>270644.73</v>
      </c>
      <c r="AC91" s="91">
        <v>233797.96</v>
      </c>
      <c r="AF91" s="91">
        <v>30000</v>
      </c>
      <c r="AG91" s="73">
        <f t="shared" si="7"/>
        <v>1132480.05</v>
      </c>
      <c r="AH91" s="50">
        <f t="shared" si="8"/>
        <v>298906.27</v>
      </c>
      <c r="AI91" s="51">
        <f t="shared" si="9"/>
        <v>833573.78</v>
      </c>
      <c r="AJ91" s="48">
        <f t="shared" si="10"/>
        <v>2739855.11</v>
      </c>
      <c r="AK91" s="47">
        <f t="shared" si="11"/>
        <v>2477847.69</v>
      </c>
      <c r="AL91" s="56">
        <f t="shared" si="12"/>
        <v>262007.41999999993</v>
      </c>
    </row>
    <row r="92" spans="1:38" ht="15" thickBot="1" x14ac:dyDescent="0.25">
      <c r="A92" s="38" t="s">
        <v>395</v>
      </c>
      <c r="B92" s="38" t="s">
        <v>396</v>
      </c>
      <c r="C92" s="64">
        <v>1689</v>
      </c>
      <c r="D92" s="65" t="s">
        <v>771</v>
      </c>
      <c r="E92" s="253" t="s">
        <v>2887</v>
      </c>
      <c r="F92" s="90">
        <v>371470.5</v>
      </c>
      <c r="G92" s="90">
        <v>2220</v>
      </c>
      <c r="H92" s="90">
        <v>34105</v>
      </c>
      <c r="I92" s="253">
        <v>1148372.8500000001</v>
      </c>
      <c r="J92" s="253">
        <v>81858.06</v>
      </c>
      <c r="K92" s="233">
        <v>23140</v>
      </c>
      <c r="L92" s="233">
        <v>21384.26</v>
      </c>
      <c r="M92" s="233">
        <v>18</v>
      </c>
      <c r="N92" s="233">
        <v>18.64</v>
      </c>
      <c r="O92" s="253">
        <v>23615</v>
      </c>
      <c r="P92" s="253">
        <v>-134642.35</v>
      </c>
      <c r="Q92" s="253">
        <v>-138294.18</v>
      </c>
      <c r="R92" s="253">
        <v>1849378.08</v>
      </c>
      <c r="S92" s="74">
        <v>416444.15</v>
      </c>
      <c r="T92" s="74">
        <v>101050</v>
      </c>
      <c r="W92" s="74">
        <v>849030</v>
      </c>
      <c r="Y92" s="91">
        <v>1027428</v>
      </c>
      <c r="Z92" s="91">
        <v>4020</v>
      </c>
      <c r="AB92" s="91">
        <v>149463.85999999999</v>
      </c>
      <c r="AC92" s="91">
        <v>107849.56</v>
      </c>
      <c r="AG92" s="73">
        <f t="shared" si="7"/>
        <v>407795.5</v>
      </c>
      <c r="AH92" s="50">
        <f t="shared" si="8"/>
        <v>44560.899999999994</v>
      </c>
      <c r="AI92" s="51">
        <f t="shared" si="9"/>
        <v>363234.6</v>
      </c>
      <c r="AJ92" s="48">
        <f t="shared" si="10"/>
        <v>1366524.15</v>
      </c>
      <c r="AK92" s="47">
        <f t="shared" si="11"/>
        <v>1288761.42</v>
      </c>
      <c r="AL92" s="56">
        <f t="shared" si="12"/>
        <v>77762.729999999981</v>
      </c>
    </row>
    <row r="93" spans="1:38" ht="15" thickBot="1" x14ac:dyDescent="0.25">
      <c r="A93" s="38" t="s">
        <v>395</v>
      </c>
      <c r="B93" s="38" t="s">
        <v>396</v>
      </c>
      <c r="C93" s="64">
        <v>3572</v>
      </c>
      <c r="D93" s="65" t="s">
        <v>772</v>
      </c>
      <c r="E93" s="253" t="s">
        <v>2888</v>
      </c>
      <c r="F93" s="90">
        <v>870885.67</v>
      </c>
      <c r="G93" s="90">
        <v>49469.75</v>
      </c>
      <c r="H93" s="90">
        <v>44729.24</v>
      </c>
      <c r="I93" s="253">
        <v>1377174.69</v>
      </c>
      <c r="J93" s="253">
        <v>145161.42000000001</v>
      </c>
      <c r="K93" s="233">
        <v>203900</v>
      </c>
      <c r="N93" s="233">
        <v>2029.91</v>
      </c>
      <c r="R93" s="253">
        <v>281440</v>
      </c>
      <c r="S93" s="74">
        <v>1167812.07</v>
      </c>
      <c r="U93" s="74">
        <v>1.02</v>
      </c>
      <c r="Y93" s="91">
        <v>462480</v>
      </c>
      <c r="AA93" s="91">
        <v>480</v>
      </c>
      <c r="AB93" s="91">
        <v>216765.2</v>
      </c>
      <c r="AC93" s="91">
        <v>181701.09</v>
      </c>
      <c r="AG93" s="73">
        <f t="shared" si="7"/>
        <v>965084.66</v>
      </c>
      <c r="AH93" s="50">
        <f t="shared" si="8"/>
        <v>205929.91</v>
      </c>
      <c r="AI93" s="51">
        <f t="shared" si="9"/>
        <v>759154.75</v>
      </c>
      <c r="AJ93" s="48">
        <f t="shared" si="10"/>
        <v>1167813.0900000001</v>
      </c>
      <c r="AK93" s="47">
        <f t="shared" si="11"/>
        <v>861426.28999999992</v>
      </c>
      <c r="AL93" s="56">
        <f t="shared" si="12"/>
        <v>306386.80000000016</v>
      </c>
    </row>
    <row r="94" spans="1:38" ht="15" thickBot="1" x14ac:dyDescent="0.25">
      <c r="A94" s="38" t="s">
        <v>395</v>
      </c>
      <c r="B94" s="38" t="s">
        <v>396</v>
      </c>
      <c r="C94" s="64">
        <v>3222</v>
      </c>
      <c r="D94" s="65" t="s">
        <v>773</v>
      </c>
      <c r="E94" s="253" t="s">
        <v>2889</v>
      </c>
      <c r="F94" s="90">
        <v>350926.5</v>
      </c>
      <c r="G94" s="90">
        <v>0</v>
      </c>
      <c r="H94" s="90">
        <v>219164.07</v>
      </c>
      <c r="I94" s="253">
        <v>3307494.96</v>
      </c>
      <c r="J94" s="253">
        <v>442747.45</v>
      </c>
      <c r="Q94" s="253">
        <v>728.72</v>
      </c>
      <c r="R94" s="253">
        <v>2812906.16</v>
      </c>
      <c r="S94" s="74">
        <v>778874.18</v>
      </c>
      <c r="U94" s="74">
        <v>518.25</v>
      </c>
      <c r="W94" s="74">
        <v>976150</v>
      </c>
      <c r="Y94" s="91">
        <v>1242610</v>
      </c>
      <c r="Z94" s="91">
        <v>24000</v>
      </c>
      <c r="AB94" s="91">
        <v>296388.8</v>
      </c>
      <c r="AC94" s="91">
        <v>244951.79</v>
      </c>
      <c r="AG94" s="73">
        <f t="shared" si="7"/>
        <v>570090.57000000007</v>
      </c>
      <c r="AH94" s="50">
        <f t="shared" si="8"/>
        <v>0</v>
      </c>
      <c r="AI94" s="51">
        <f t="shared" si="9"/>
        <v>570090.57000000007</v>
      </c>
      <c r="AJ94" s="48">
        <f t="shared" si="10"/>
        <v>1755542.4300000002</v>
      </c>
      <c r="AK94" s="47">
        <f t="shared" si="11"/>
        <v>1807950.59</v>
      </c>
      <c r="AL94" s="56">
        <f t="shared" si="12"/>
        <v>-52408.159999999916</v>
      </c>
    </row>
    <row r="95" spans="1:38" ht="15" thickBot="1" x14ac:dyDescent="0.25">
      <c r="A95" s="38" t="s">
        <v>395</v>
      </c>
      <c r="B95" s="38" t="s">
        <v>396</v>
      </c>
      <c r="C95" s="64">
        <v>3078</v>
      </c>
      <c r="D95" s="65" t="s">
        <v>774</v>
      </c>
      <c r="E95" s="253" t="s">
        <v>2890</v>
      </c>
      <c r="F95" s="90">
        <v>762960.5</v>
      </c>
      <c r="G95" s="90">
        <v>0</v>
      </c>
      <c r="H95" s="90">
        <v>14899.47</v>
      </c>
      <c r="I95" s="253">
        <v>-988977.12</v>
      </c>
      <c r="J95" s="253">
        <v>-127706.01</v>
      </c>
      <c r="K95" s="233">
        <v>36170</v>
      </c>
      <c r="L95" s="233">
        <v>250</v>
      </c>
      <c r="M95" s="233">
        <v>18395</v>
      </c>
      <c r="O95" s="253">
        <v>13108</v>
      </c>
      <c r="Q95" s="253">
        <v>307300</v>
      </c>
      <c r="R95" s="253">
        <v>1047464</v>
      </c>
      <c r="S95" s="74">
        <v>724366.34</v>
      </c>
      <c r="T95" s="74">
        <v>110500</v>
      </c>
      <c r="U95" s="74">
        <v>471.78</v>
      </c>
      <c r="W95" s="74">
        <v>634760</v>
      </c>
      <c r="Y95" s="91">
        <v>925440</v>
      </c>
      <c r="AB95" s="91">
        <v>218729.46</v>
      </c>
      <c r="AC95" s="91">
        <v>125969.73</v>
      </c>
      <c r="AG95" s="73">
        <f t="shared" si="7"/>
        <v>777859.97</v>
      </c>
      <c r="AH95" s="50">
        <f t="shared" si="8"/>
        <v>54815</v>
      </c>
      <c r="AI95" s="51">
        <f t="shared" si="9"/>
        <v>723044.97</v>
      </c>
      <c r="AJ95" s="48">
        <f t="shared" si="10"/>
        <v>1470098.12</v>
      </c>
      <c r="AK95" s="47">
        <f t="shared" si="11"/>
        <v>1270139.19</v>
      </c>
      <c r="AL95" s="56">
        <f t="shared" si="12"/>
        <v>199958.93000000017</v>
      </c>
    </row>
    <row r="96" spans="1:38" ht="15" thickBot="1" x14ac:dyDescent="0.25">
      <c r="A96" s="38" t="s">
        <v>395</v>
      </c>
      <c r="B96" s="38" t="s">
        <v>396</v>
      </c>
      <c r="C96" s="64">
        <v>4264</v>
      </c>
      <c r="D96" s="65" t="s">
        <v>775</v>
      </c>
      <c r="E96" s="253" t="s">
        <v>2891</v>
      </c>
      <c r="F96" s="90">
        <v>877950.91</v>
      </c>
      <c r="G96" s="90">
        <v>0</v>
      </c>
      <c r="H96" s="90">
        <v>48268.76</v>
      </c>
      <c r="I96" s="253">
        <v>994303.19</v>
      </c>
      <c r="J96" s="253">
        <v>484131.13</v>
      </c>
      <c r="K96" s="233">
        <v>0</v>
      </c>
      <c r="M96" s="233">
        <v>23615</v>
      </c>
      <c r="R96" s="253">
        <v>1334838.29</v>
      </c>
      <c r="S96" s="74">
        <v>1530080.47</v>
      </c>
      <c r="T96" s="74">
        <v>109130</v>
      </c>
      <c r="U96" s="74">
        <v>783.12</v>
      </c>
      <c r="Y96" s="91">
        <v>592190</v>
      </c>
      <c r="Z96" s="91">
        <v>4412</v>
      </c>
      <c r="AB96" s="91">
        <v>282820.37</v>
      </c>
      <c r="AC96" s="91">
        <v>114148.01</v>
      </c>
      <c r="AG96" s="73">
        <f t="shared" si="7"/>
        <v>926219.67</v>
      </c>
      <c r="AH96" s="50">
        <f t="shared" si="8"/>
        <v>23615</v>
      </c>
      <c r="AI96" s="51">
        <f t="shared" si="9"/>
        <v>902604.67</v>
      </c>
      <c r="AJ96" s="48">
        <f t="shared" si="10"/>
        <v>1639993.59</v>
      </c>
      <c r="AK96" s="47">
        <f t="shared" si="11"/>
        <v>993570.38</v>
      </c>
      <c r="AL96" s="56">
        <f t="shared" si="12"/>
        <v>646423.21000000008</v>
      </c>
    </row>
    <row r="97" spans="1:38" ht="15" thickBot="1" x14ac:dyDescent="0.25">
      <c r="A97" s="38" t="s">
        <v>395</v>
      </c>
      <c r="B97" s="38" t="s">
        <v>396</v>
      </c>
      <c r="C97" s="64">
        <v>5763</v>
      </c>
      <c r="D97" s="65" t="s">
        <v>776</v>
      </c>
      <c r="E97" s="253" t="s">
        <v>2892</v>
      </c>
      <c r="F97" s="90">
        <v>175528.9</v>
      </c>
      <c r="G97" s="90">
        <v>3656</v>
      </c>
      <c r="H97" s="90">
        <v>298339.59999999998</v>
      </c>
      <c r="I97" s="253">
        <v>1602498.14</v>
      </c>
      <c r="J97" s="253">
        <v>1197953.8400000001</v>
      </c>
      <c r="O97" s="253">
        <v>18728</v>
      </c>
      <c r="Q97" s="253">
        <v>2612076.5099999998</v>
      </c>
      <c r="R97" s="253">
        <v>613325.81999999995</v>
      </c>
      <c r="S97" s="74">
        <v>873576.64</v>
      </c>
      <c r="T97" s="74">
        <v>180</v>
      </c>
      <c r="V97" s="74">
        <v>843.57</v>
      </c>
      <c r="W97" s="74">
        <v>338480</v>
      </c>
      <c r="X97" s="74">
        <v>6174</v>
      </c>
      <c r="Y97" s="91">
        <v>853573</v>
      </c>
      <c r="AB97" s="91">
        <v>116582.57</v>
      </c>
      <c r="AC97" s="91">
        <v>93112.49</v>
      </c>
      <c r="AG97" s="73">
        <f t="shared" si="7"/>
        <v>477524.5</v>
      </c>
      <c r="AH97" s="50">
        <f t="shared" si="8"/>
        <v>0</v>
      </c>
      <c r="AI97" s="51">
        <f t="shared" si="9"/>
        <v>477524.5</v>
      </c>
      <c r="AJ97" s="48">
        <f t="shared" si="10"/>
        <v>1219254.21</v>
      </c>
      <c r="AK97" s="47">
        <f t="shared" si="11"/>
        <v>1063268.06</v>
      </c>
      <c r="AL97" s="56">
        <f t="shared" si="12"/>
        <v>155986.14999999991</v>
      </c>
    </row>
    <row r="98" spans="1:38" ht="15" thickBot="1" x14ac:dyDescent="0.25">
      <c r="A98" s="38" t="s">
        <v>395</v>
      </c>
      <c r="B98" s="38" t="s">
        <v>396</v>
      </c>
      <c r="C98" s="64">
        <v>3934</v>
      </c>
      <c r="D98" s="65" t="s">
        <v>777</v>
      </c>
      <c r="E98" s="253" t="s">
        <v>2893</v>
      </c>
      <c r="F98" s="90">
        <v>835228.39</v>
      </c>
      <c r="G98" s="90">
        <v>0</v>
      </c>
      <c r="H98" s="90">
        <v>145428</v>
      </c>
      <c r="I98" s="253">
        <v>1006112.81</v>
      </c>
      <c r="J98" s="253">
        <v>65658.95</v>
      </c>
      <c r="N98" s="233">
        <v>0</v>
      </c>
      <c r="Q98" s="253">
        <v>-2803.74</v>
      </c>
      <c r="R98" s="253">
        <v>1790978.12</v>
      </c>
      <c r="S98" s="74">
        <v>1189698.6499999999</v>
      </c>
      <c r="U98" s="74">
        <v>1288.68</v>
      </c>
      <c r="W98" s="74">
        <v>915133.9</v>
      </c>
      <c r="Y98" s="91">
        <v>1326283.8999999999</v>
      </c>
      <c r="AA98" s="91">
        <v>13606</v>
      </c>
      <c r="AB98" s="91">
        <v>237728.77</v>
      </c>
      <c r="AC98" s="91">
        <v>104542.8</v>
      </c>
      <c r="AF98" s="91">
        <v>5699.7</v>
      </c>
      <c r="AG98" s="73">
        <f t="shared" si="7"/>
        <v>980656.39</v>
      </c>
      <c r="AH98" s="50">
        <f t="shared" si="8"/>
        <v>0</v>
      </c>
      <c r="AI98" s="51">
        <f t="shared" si="9"/>
        <v>980656.39</v>
      </c>
      <c r="AJ98" s="48">
        <f t="shared" si="10"/>
        <v>2106121.23</v>
      </c>
      <c r="AK98" s="47">
        <f t="shared" si="11"/>
        <v>1687861.17</v>
      </c>
      <c r="AL98" s="56">
        <f t="shared" si="12"/>
        <v>418260.06000000006</v>
      </c>
    </row>
    <row r="99" spans="1:38" ht="15" thickBot="1" x14ac:dyDescent="0.25">
      <c r="A99" s="38" t="s">
        <v>395</v>
      </c>
      <c r="B99" s="38" t="s">
        <v>396</v>
      </c>
      <c r="C99" s="64">
        <v>5633</v>
      </c>
      <c r="D99" s="65" t="s">
        <v>778</v>
      </c>
      <c r="E99" s="253" t="s">
        <v>2894</v>
      </c>
      <c r="F99" s="90">
        <v>2245392.83</v>
      </c>
      <c r="G99" s="90">
        <v>0</v>
      </c>
      <c r="H99" s="90">
        <v>109513.02</v>
      </c>
      <c r="I99" s="253">
        <v>4027282.7</v>
      </c>
      <c r="J99" s="253">
        <v>1181243.3</v>
      </c>
      <c r="K99" s="233">
        <v>0</v>
      </c>
      <c r="N99" s="233">
        <v>0</v>
      </c>
      <c r="O99" s="253">
        <v>164284</v>
      </c>
      <c r="R99" s="253">
        <v>1047464</v>
      </c>
      <c r="S99" s="74">
        <v>2478610.2000000002</v>
      </c>
      <c r="T99" s="74">
        <v>272513</v>
      </c>
      <c r="U99" s="74">
        <v>4851.47</v>
      </c>
      <c r="W99" s="74">
        <v>958730</v>
      </c>
      <c r="Y99" s="91">
        <v>1427880</v>
      </c>
      <c r="AB99" s="91">
        <v>456453.53</v>
      </c>
      <c r="AC99" s="91">
        <v>414746.67</v>
      </c>
      <c r="AG99" s="73">
        <f t="shared" si="7"/>
        <v>2354905.85</v>
      </c>
      <c r="AH99" s="50">
        <f t="shared" si="8"/>
        <v>0</v>
      </c>
      <c r="AI99" s="51">
        <f t="shared" si="9"/>
        <v>2354905.85</v>
      </c>
      <c r="AJ99" s="48">
        <f t="shared" si="10"/>
        <v>3714704.6700000004</v>
      </c>
      <c r="AK99" s="47">
        <f t="shared" si="11"/>
        <v>2299080.2000000002</v>
      </c>
      <c r="AL99" s="56">
        <f t="shared" si="12"/>
        <v>1415624.4700000002</v>
      </c>
    </row>
    <row r="100" spans="1:38" ht="15" thickBot="1" x14ac:dyDescent="0.25">
      <c r="A100" s="38" t="s">
        <v>395</v>
      </c>
      <c r="B100" s="38" t="s">
        <v>396</v>
      </c>
      <c r="C100" s="64">
        <v>3215</v>
      </c>
      <c r="D100" s="65" t="s">
        <v>779</v>
      </c>
      <c r="E100" s="253" t="s">
        <v>2895</v>
      </c>
      <c r="F100" s="90">
        <v>420931.71</v>
      </c>
      <c r="G100" s="90">
        <v>0</v>
      </c>
      <c r="H100" s="90">
        <v>101666.14</v>
      </c>
      <c r="I100" s="253">
        <v>993426.99</v>
      </c>
      <c r="J100" s="253">
        <v>121294.84</v>
      </c>
      <c r="K100" s="233">
        <v>12400</v>
      </c>
      <c r="M100" s="233">
        <v>70750</v>
      </c>
      <c r="N100" s="233">
        <v>57.67</v>
      </c>
      <c r="O100" s="253">
        <v>151225</v>
      </c>
      <c r="Q100" s="253">
        <v>209000</v>
      </c>
      <c r="R100" s="253">
        <v>1768225.65</v>
      </c>
      <c r="S100" s="74">
        <v>843868.46</v>
      </c>
      <c r="U100" s="74">
        <v>374.69</v>
      </c>
      <c r="Y100" s="91">
        <v>367310</v>
      </c>
      <c r="AB100" s="91">
        <v>428124.49</v>
      </c>
      <c r="AC100" s="91">
        <v>92293.62</v>
      </c>
      <c r="AG100" s="73">
        <f t="shared" si="7"/>
        <v>522597.85000000003</v>
      </c>
      <c r="AH100" s="50">
        <f t="shared" si="8"/>
        <v>83207.67</v>
      </c>
      <c r="AI100" s="51">
        <f t="shared" si="9"/>
        <v>439390.18000000005</v>
      </c>
      <c r="AJ100" s="48">
        <f t="shared" si="10"/>
        <v>844243.14999999991</v>
      </c>
      <c r="AK100" s="47">
        <f t="shared" si="11"/>
        <v>887728.11</v>
      </c>
      <c r="AL100" s="56">
        <f t="shared" si="12"/>
        <v>-43484.960000000079</v>
      </c>
    </row>
    <row r="101" spans="1:38" ht="15" thickBot="1" x14ac:dyDescent="0.25">
      <c r="A101" s="38" t="s">
        <v>395</v>
      </c>
      <c r="B101" s="38" t="s">
        <v>396</v>
      </c>
      <c r="C101" s="64">
        <v>4457</v>
      </c>
      <c r="D101" s="65" t="s">
        <v>780</v>
      </c>
      <c r="E101" s="253" t="s">
        <v>2925</v>
      </c>
      <c r="F101" s="90">
        <v>758755.08</v>
      </c>
      <c r="G101" s="90">
        <v>0</v>
      </c>
      <c r="H101" s="90">
        <v>52508.23</v>
      </c>
      <c r="I101" s="253">
        <v>864777.47</v>
      </c>
      <c r="J101" s="253">
        <v>99694.22</v>
      </c>
      <c r="Q101" s="253">
        <v>20000</v>
      </c>
      <c r="R101" s="253">
        <v>1440650.38</v>
      </c>
      <c r="S101" s="74">
        <v>1000712.12</v>
      </c>
      <c r="T101" s="74">
        <v>226435</v>
      </c>
      <c r="U101" s="74">
        <v>836.21</v>
      </c>
      <c r="W101" s="74">
        <v>1243690</v>
      </c>
      <c r="Y101" s="91">
        <v>1659350</v>
      </c>
      <c r="AB101" s="91">
        <v>268117.81</v>
      </c>
      <c r="AC101" s="91">
        <v>150034.97</v>
      </c>
      <c r="AG101" s="73">
        <f t="shared" si="7"/>
        <v>811263.30999999994</v>
      </c>
      <c r="AH101" s="50">
        <f t="shared" si="8"/>
        <v>0</v>
      </c>
      <c r="AI101" s="51">
        <f t="shared" si="9"/>
        <v>811263.30999999994</v>
      </c>
      <c r="AJ101" s="48">
        <f t="shared" si="10"/>
        <v>2471673.33</v>
      </c>
      <c r="AK101" s="47">
        <f t="shared" si="11"/>
        <v>2077502.78</v>
      </c>
      <c r="AL101" s="56">
        <f t="shared" si="12"/>
        <v>394170.55000000005</v>
      </c>
    </row>
    <row r="102" spans="1:38" ht="15" thickBot="1" x14ac:dyDescent="0.25">
      <c r="A102" s="38" t="s">
        <v>399</v>
      </c>
      <c r="B102" s="38" t="s">
        <v>400</v>
      </c>
      <c r="C102" s="64">
        <v>2578</v>
      </c>
      <c r="D102" s="65" t="s">
        <v>781</v>
      </c>
      <c r="E102" s="253" t="s">
        <v>2896</v>
      </c>
      <c r="F102" s="90">
        <v>508417.18</v>
      </c>
      <c r="G102" s="90">
        <v>0</v>
      </c>
      <c r="H102" s="90">
        <v>40550.61</v>
      </c>
      <c r="I102" s="253">
        <v>1492645.51</v>
      </c>
      <c r="J102" s="253">
        <v>250804.54</v>
      </c>
      <c r="R102" s="253">
        <v>2439714</v>
      </c>
      <c r="S102" s="74">
        <v>640490.01</v>
      </c>
      <c r="T102" s="74">
        <v>40000</v>
      </c>
      <c r="U102" s="74">
        <v>512.44000000000005</v>
      </c>
      <c r="W102" s="74">
        <v>792840</v>
      </c>
      <c r="X102" s="74">
        <v>3000</v>
      </c>
      <c r="Y102" s="91">
        <v>857370</v>
      </c>
      <c r="AB102" s="91">
        <v>217845.36</v>
      </c>
      <c r="AC102" s="91">
        <v>185334.93</v>
      </c>
      <c r="AG102" s="73">
        <f t="shared" si="7"/>
        <v>548967.79</v>
      </c>
      <c r="AH102" s="50">
        <f t="shared" si="8"/>
        <v>0</v>
      </c>
      <c r="AI102" s="51">
        <f t="shared" si="9"/>
        <v>548967.79</v>
      </c>
      <c r="AJ102" s="48">
        <f t="shared" si="10"/>
        <v>1476842.45</v>
      </c>
      <c r="AK102" s="47">
        <f t="shared" si="11"/>
        <v>1260550.2899999998</v>
      </c>
      <c r="AL102" s="56">
        <f t="shared" si="12"/>
        <v>216292.16000000015</v>
      </c>
    </row>
    <row r="103" spans="1:38" ht="15" thickBot="1" x14ac:dyDescent="0.25">
      <c r="A103" s="38" t="s">
        <v>399</v>
      </c>
      <c r="B103" s="38" t="s">
        <v>400</v>
      </c>
      <c r="C103" s="64">
        <v>5205</v>
      </c>
      <c r="D103" s="65" t="s">
        <v>782</v>
      </c>
      <c r="E103" s="253" t="s">
        <v>2897</v>
      </c>
      <c r="F103" s="90">
        <v>172402.83</v>
      </c>
      <c r="G103" s="90">
        <v>0</v>
      </c>
      <c r="H103" s="90">
        <v>74591.17</v>
      </c>
      <c r="I103" s="253">
        <v>1076167.76</v>
      </c>
      <c r="J103" s="253">
        <v>123703.82</v>
      </c>
      <c r="M103" s="233">
        <v>360</v>
      </c>
      <c r="N103" s="233">
        <v>1542.05</v>
      </c>
      <c r="Q103" s="253">
        <v>-3050.56</v>
      </c>
      <c r="R103" s="253">
        <v>3137825</v>
      </c>
      <c r="S103" s="74">
        <v>605850.21</v>
      </c>
      <c r="U103" s="74">
        <v>447.06</v>
      </c>
      <c r="W103" s="74">
        <v>1087500</v>
      </c>
      <c r="X103" s="74">
        <v>1500</v>
      </c>
      <c r="Y103" s="91">
        <v>1300680</v>
      </c>
      <c r="Z103" s="91">
        <v>2520</v>
      </c>
      <c r="AB103" s="91">
        <v>226488.54</v>
      </c>
      <c r="AC103" s="91">
        <v>140137.81</v>
      </c>
      <c r="AG103" s="73">
        <f t="shared" si="7"/>
        <v>246994</v>
      </c>
      <c r="AH103" s="50">
        <f t="shared" si="8"/>
        <v>1902.05</v>
      </c>
      <c r="AI103" s="51">
        <f t="shared" si="9"/>
        <v>245091.95</v>
      </c>
      <c r="AJ103" s="48">
        <f t="shared" si="10"/>
        <v>1695297.27</v>
      </c>
      <c r="AK103" s="47">
        <f t="shared" si="11"/>
        <v>1669826.35</v>
      </c>
      <c r="AL103" s="56">
        <f t="shared" si="12"/>
        <v>25470.919999999925</v>
      </c>
    </row>
    <row r="104" spans="1:38" ht="15" thickBot="1" x14ac:dyDescent="0.25">
      <c r="A104" s="38" t="s">
        <v>399</v>
      </c>
      <c r="B104" s="38" t="s">
        <v>400</v>
      </c>
      <c r="C104" s="64">
        <v>2942</v>
      </c>
      <c r="D104" s="65" t="s">
        <v>783</v>
      </c>
      <c r="E104" s="253" t="s">
        <v>2900</v>
      </c>
      <c r="F104" s="90">
        <v>182209.64</v>
      </c>
      <c r="G104" s="90">
        <v>0</v>
      </c>
      <c r="H104" s="90">
        <v>20588.080000000002</v>
      </c>
      <c r="I104" s="253">
        <v>1264816.01</v>
      </c>
      <c r="J104" s="253">
        <v>361654.86</v>
      </c>
      <c r="K104" s="233">
        <v>0</v>
      </c>
      <c r="L104" s="233">
        <v>10807.8</v>
      </c>
      <c r="N104" s="233">
        <v>3967.92</v>
      </c>
      <c r="Q104" s="253">
        <v>400555.98</v>
      </c>
      <c r="R104" s="253">
        <v>1499736.2</v>
      </c>
      <c r="S104" s="74">
        <v>886891.6</v>
      </c>
      <c r="U104" s="74">
        <v>117.47</v>
      </c>
      <c r="W104" s="74">
        <v>531900</v>
      </c>
      <c r="X104" s="74">
        <v>4500</v>
      </c>
      <c r="Y104" s="91">
        <v>775720</v>
      </c>
      <c r="AB104" s="91">
        <v>355308.43</v>
      </c>
      <c r="AC104" s="91">
        <v>114402.21</v>
      </c>
      <c r="AD104" s="91">
        <v>6833</v>
      </c>
      <c r="AG104" s="73">
        <f t="shared" si="7"/>
        <v>202797.72000000003</v>
      </c>
      <c r="AH104" s="50">
        <f t="shared" si="8"/>
        <v>14775.72</v>
      </c>
      <c r="AI104" s="51">
        <f t="shared" si="9"/>
        <v>188022.00000000003</v>
      </c>
      <c r="AJ104" s="48">
        <f t="shared" si="10"/>
        <v>1423409.0699999998</v>
      </c>
      <c r="AK104" s="47">
        <f t="shared" si="11"/>
        <v>1252263.6399999999</v>
      </c>
      <c r="AL104" s="56">
        <f t="shared" si="12"/>
        <v>171145.42999999993</v>
      </c>
    </row>
    <row r="105" spans="1:38" ht="15" thickBot="1" x14ac:dyDescent="0.25">
      <c r="A105" s="38" t="s">
        <v>399</v>
      </c>
      <c r="B105" s="38" t="s">
        <v>400</v>
      </c>
      <c r="C105" s="64">
        <v>3193</v>
      </c>
      <c r="D105" s="65" t="s">
        <v>784</v>
      </c>
      <c r="E105" s="253" t="s">
        <v>2901</v>
      </c>
      <c r="F105" s="90">
        <v>424639.38</v>
      </c>
      <c r="G105" s="90">
        <v>0</v>
      </c>
      <c r="H105" s="90">
        <v>102687.83</v>
      </c>
      <c r="I105" s="253">
        <v>599110.94999999995</v>
      </c>
      <c r="J105" s="253">
        <v>330871.23</v>
      </c>
      <c r="L105" s="233">
        <v>2350.73</v>
      </c>
      <c r="N105" s="233">
        <v>2045.48</v>
      </c>
      <c r="Q105" s="253">
        <v>70153.490000000005</v>
      </c>
      <c r="R105" s="253">
        <v>2219622</v>
      </c>
      <c r="S105" s="74">
        <v>791771.77</v>
      </c>
      <c r="U105" s="74">
        <v>546.77</v>
      </c>
      <c r="W105" s="74">
        <v>635820</v>
      </c>
      <c r="X105" s="74">
        <v>129678</v>
      </c>
      <c r="Y105" s="91">
        <v>932450</v>
      </c>
      <c r="AB105" s="91">
        <v>353901.77</v>
      </c>
      <c r="AC105" s="91">
        <v>123699.36</v>
      </c>
      <c r="AG105" s="73">
        <f t="shared" si="7"/>
        <v>527327.21</v>
      </c>
      <c r="AH105" s="50">
        <f t="shared" si="8"/>
        <v>4396.21</v>
      </c>
      <c r="AI105" s="51">
        <f t="shared" si="9"/>
        <v>522930.99999999994</v>
      </c>
      <c r="AJ105" s="48">
        <f t="shared" si="10"/>
        <v>1557816.54</v>
      </c>
      <c r="AK105" s="47">
        <f t="shared" si="11"/>
        <v>1410051.1300000001</v>
      </c>
      <c r="AL105" s="56">
        <f t="shared" si="12"/>
        <v>147765.40999999992</v>
      </c>
    </row>
    <row r="106" spans="1:38" ht="15" thickBot="1" x14ac:dyDescent="0.25">
      <c r="A106" s="38" t="s">
        <v>399</v>
      </c>
      <c r="B106" s="38" t="s">
        <v>400</v>
      </c>
      <c r="C106" s="64">
        <v>4152</v>
      </c>
      <c r="D106" s="65" t="s">
        <v>785</v>
      </c>
      <c r="E106" s="253" t="s">
        <v>2903</v>
      </c>
      <c r="F106" s="90">
        <v>405391.7</v>
      </c>
      <c r="G106" s="90">
        <v>0</v>
      </c>
      <c r="H106" s="90">
        <v>20933.72</v>
      </c>
      <c r="I106" s="253">
        <v>918472.34</v>
      </c>
      <c r="J106" s="253">
        <v>282668.65999999997</v>
      </c>
      <c r="L106" s="233">
        <v>17400</v>
      </c>
      <c r="N106" s="233">
        <v>34.85</v>
      </c>
      <c r="Q106" s="253">
        <v>16000</v>
      </c>
      <c r="R106" s="253">
        <v>1687514</v>
      </c>
      <c r="S106" s="74">
        <v>856742.68</v>
      </c>
      <c r="U106" s="74">
        <v>444.11</v>
      </c>
      <c r="W106" s="74">
        <v>167110</v>
      </c>
      <c r="Y106" s="91">
        <v>459206</v>
      </c>
      <c r="Z106" s="91">
        <v>5276</v>
      </c>
      <c r="AA106" s="91">
        <v>592</v>
      </c>
      <c r="AB106" s="91">
        <v>281339.01</v>
      </c>
      <c r="AC106" s="91">
        <v>106404.96</v>
      </c>
      <c r="AG106" s="73">
        <f t="shared" si="7"/>
        <v>426325.42000000004</v>
      </c>
      <c r="AH106" s="50">
        <f t="shared" si="8"/>
        <v>17434.849999999999</v>
      </c>
      <c r="AI106" s="51">
        <f t="shared" si="9"/>
        <v>408890.57000000007</v>
      </c>
      <c r="AJ106" s="48">
        <f t="shared" si="10"/>
        <v>1024296.79</v>
      </c>
      <c r="AK106" s="47">
        <f t="shared" si="11"/>
        <v>852817.97</v>
      </c>
      <c r="AL106" s="56">
        <f t="shared" si="12"/>
        <v>171478.82000000007</v>
      </c>
    </row>
    <row r="107" spans="1:38" ht="15" thickBot="1" x14ac:dyDescent="0.25">
      <c r="A107" s="38" t="s">
        <v>403</v>
      </c>
      <c r="B107" s="38" t="s">
        <v>404</v>
      </c>
      <c r="C107" s="64">
        <v>4559</v>
      </c>
      <c r="D107" s="65" t="s">
        <v>786</v>
      </c>
      <c r="E107" s="253" t="s">
        <v>2905</v>
      </c>
      <c r="F107" s="90">
        <v>730940.69</v>
      </c>
      <c r="G107" s="90">
        <v>0</v>
      </c>
      <c r="H107" s="90">
        <v>100043.13</v>
      </c>
      <c r="I107" s="253">
        <v>880736.77</v>
      </c>
      <c r="J107" s="253">
        <v>157534.18</v>
      </c>
      <c r="N107" s="233">
        <v>435.99</v>
      </c>
      <c r="Q107" s="253">
        <v>79121.8</v>
      </c>
      <c r="R107" s="253">
        <v>4303318.3099999996</v>
      </c>
      <c r="S107" s="74">
        <v>1056345.53</v>
      </c>
      <c r="U107" s="74">
        <v>962.01</v>
      </c>
      <c r="W107" s="74">
        <v>1431405.5</v>
      </c>
      <c r="Y107" s="91">
        <v>1825565.5</v>
      </c>
      <c r="AB107" s="91">
        <v>353112.67</v>
      </c>
      <c r="AC107" s="91">
        <v>89343.52</v>
      </c>
      <c r="AG107" s="73">
        <f t="shared" si="7"/>
        <v>830983.82</v>
      </c>
      <c r="AH107" s="50">
        <f t="shared" si="8"/>
        <v>435.99</v>
      </c>
      <c r="AI107" s="51">
        <f t="shared" si="9"/>
        <v>830547.83</v>
      </c>
      <c r="AJ107" s="48">
        <f t="shared" si="10"/>
        <v>2488713.04</v>
      </c>
      <c r="AK107" s="47">
        <f t="shared" si="11"/>
        <v>2268021.69</v>
      </c>
      <c r="AL107" s="56">
        <f t="shared" si="12"/>
        <v>220691.35000000009</v>
      </c>
    </row>
    <row r="108" spans="1:38" ht="15" thickBot="1" x14ac:dyDescent="0.25">
      <c r="A108" s="38" t="s">
        <v>403</v>
      </c>
      <c r="B108" s="38" t="s">
        <v>404</v>
      </c>
      <c r="C108" s="64">
        <v>1402</v>
      </c>
      <c r="D108" s="65" t="s">
        <v>787</v>
      </c>
      <c r="E108" s="253" t="s">
        <v>2906</v>
      </c>
      <c r="F108" s="90">
        <v>429207.93</v>
      </c>
      <c r="G108" s="90">
        <v>0</v>
      </c>
      <c r="H108" s="90">
        <v>21166.45</v>
      </c>
      <c r="I108" s="253">
        <v>698350.51</v>
      </c>
      <c r="J108" s="253">
        <v>158969.03</v>
      </c>
      <c r="L108" s="233">
        <v>8678</v>
      </c>
      <c r="N108" s="233">
        <v>179.6</v>
      </c>
      <c r="Q108" s="253">
        <v>10700</v>
      </c>
      <c r="R108" s="253">
        <v>2346487</v>
      </c>
      <c r="S108" s="74">
        <v>534023.96</v>
      </c>
      <c r="U108" s="74">
        <v>503.6</v>
      </c>
      <c r="W108" s="74">
        <v>822861.1</v>
      </c>
      <c r="Y108" s="91">
        <v>949561.1</v>
      </c>
      <c r="AB108" s="91">
        <v>222404.19</v>
      </c>
      <c r="AC108" s="91">
        <v>111082.2</v>
      </c>
      <c r="AG108" s="73">
        <f t="shared" si="7"/>
        <v>450374.38</v>
      </c>
      <c r="AH108" s="50">
        <f t="shared" si="8"/>
        <v>8857.6</v>
      </c>
      <c r="AI108" s="51">
        <f t="shared" si="9"/>
        <v>441516.78</v>
      </c>
      <c r="AJ108" s="48">
        <f t="shared" si="10"/>
        <v>1357388.66</v>
      </c>
      <c r="AK108" s="47">
        <f t="shared" si="11"/>
        <v>1283047.49</v>
      </c>
      <c r="AL108" s="56">
        <f t="shared" si="12"/>
        <v>74341.169999999925</v>
      </c>
    </row>
    <row r="109" spans="1:38" ht="15" thickBot="1" x14ac:dyDescent="0.25">
      <c r="A109" s="38" t="s">
        <v>403</v>
      </c>
      <c r="B109" s="38" t="s">
        <v>404</v>
      </c>
      <c r="C109" s="64">
        <v>4041</v>
      </c>
      <c r="D109" s="65" t="s">
        <v>788</v>
      </c>
      <c r="E109" s="253" t="s">
        <v>2907</v>
      </c>
      <c r="F109" s="90">
        <v>761868.03</v>
      </c>
      <c r="G109" s="90">
        <v>0</v>
      </c>
      <c r="H109" s="90">
        <v>63152.06</v>
      </c>
      <c r="I109" s="253">
        <v>1050807.28</v>
      </c>
      <c r="J109" s="253">
        <v>166963.25</v>
      </c>
      <c r="K109" s="233">
        <v>0</v>
      </c>
      <c r="L109" s="233">
        <v>28160</v>
      </c>
      <c r="N109" s="233">
        <v>182.04</v>
      </c>
      <c r="Q109" s="253">
        <v>14300</v>
      </c>
      <c r="R109" s="253">
        <v>2125037.4300000002</v>
      </c>
      <c r="S109" s="74">
        <v>1068595.49</v>
      </c>
      <c r="U109" s="74">
        <v>673.65</v>
      </c>
      <c r="W109" s="74">
        <v>766401</v>
      </c>
      <c r="X109" s="74">
        <v>341310</v>
      </c>
      <c r="Y109" s="91">
        <v>1080211</v>
      </c>
      <c r="AB109" s="91">
        <v>497819.07</v>
      </c>
      <c r="AC109" s="91">
        <v>120151.78</v>
      </c>
      <c r="AF109" s="91">
        <v>500</v>
      </c>
      <c r="AG109" s="73">
        <f t="shared" si="7"/>
        <v>825020.09000000008</v>
      </c>
      <c r="AH109" s="50">
        <f t="shared" si="8"/>
        <v>28342.04</v>
      </c>
      <c r="AI109" s="51">
        <f t="shared" si="9"/>
        <v>796678.05</v>
      </c>
      <c r="AJ109" s="48">
        <f t="shared" si="10"/>
        <v>2176980.1399999997</v>
      </c>
      <c r="AK109" s="47">
        <f t="shared" si="11"/>
        <v>1698681.85</v>
      </c>
      <c r="AL109" s="56">
        <f t="shared" si="12"/>
        <v>478298.28999999957</v>
      </c>
    </row>
    <row r="110" spans="1:38" ht="15" thickBot="1" x14ac:dyDescent="0.25">
      <c r="A110" s="38" t="s">
        <v>403</v>
      </c>
      <c r="B110" s="38" t="s">
        <v>404</v>
      </c>
      <c r="C110" s="64">
        <v>3664</v>
      </c>
      <c r="D110" s="65" t="s">
        <v>789</v>
      </c>
      <c r="E110" s="253" t="s">
        <v>2908</v>
      </c>
      <c r="F110" s="90">
        <v>999360.23</v>
      </c>
      <c r="G110" s="90">
        <v>0</v>
      </c>
      <c r="H110" s="90">
        <v>41070.21</v>
      </c>
      <c r="I110" s="253">
        <v>2964268.74</v>
      </c>
      <c r="J110" s="253">
        <v>129010.71</v>
      </c>
      <c r="L110" s="233">
        <v>30280</v>
      </c>
      <c r="N110" s="233">
        <v>766.37</v>
      </c>
      <c r="Q110" s="253">
        <v>16700</v>
      </c>
      <c r="R110" s="253">
        <v>1196485.3400000001</v>
      </c>
      <c r="S110" s="74">
        <v>1020234.26</v>
      </c>
      <c r="U110" s="74">
        <v>1123.24</v>
      </c>
      <c r="W110" s="74">
        <v>638990</v>
      </c>
      <c r="X110" s="74">
        <v>503942</v>
      </c>
      <c r="Y110" s="91">
        <v>1045620</v>
      </c>
      <c r="AB110" s="91">
        <v>451702.06</v>
      </c>
      <c r="AC110" s="91">
        <v>145190.15</v>
      </c>
      <c r="AF110" s="91">
        <v>500</v>
      </c>
      <c r="AG110" s="73">
        <f t="shared" si="7"/>
        <v>1040430.44</v>
      </c>
      <c r="AH110" s="50">
        <f t="shared" si="8"/>
        <v>31046.37</v>
      </c>
      <c r="AI110" s="51">
        <f t="shared" si="9"/>
        <v>1009384.07</v>
      </c>
      <c r="AJ110" s="48">
        <f t="shared" si="10"/>
        <v>2164289.5</v>
      </c>
      <c r="AK110" s="47">
        <f t="shared" si="11"/>
        <v>1643012.21</v>
      </c>
      <c r="AL110" s="56">
        <f t="shared" si="12"/>
        <v>521277.29000000004</v>
      </c>
    </row>
    <row r="111" spans="1:38" ht="15" thickBot="1" x14ac:dyDescent="0.25">
      <c r="A111" s="38" t="s">
        <v>403</v>
      </c>
      <c r="B111" s="38" t="s">
        <v>404</v>
      </c>
      <c r="C111" s="64">
        <v>1748</v>
      </c>
      <c r="D111" s="65" t="s">
        <v>790</v>
      </c>
      <c r="E111" s="253" t="s">
        <v>2926</v>
      </c>
      <c r="F111" s="90">
        <v>426048.11</v>
      </c>
      <c r="G111" s="90">
        <v>0</v>
      </c>
      <c r="H111" s="90">
        <v>2967.72</v>
      </c>
      <c r="I111" s="253">
        <v>533633.81000000006</v>
      </c>
      <c r="J111" s="253">
        <v>141471.56</v>
      </c>
      <c r="N111" s="233">
        <v>0</v>
      </c>
      <c r="Q111" s="253">
        <v>99300</v>
      </c>
      <c r="R111" s="253">
        <v>1169693.49</v>
      </c>
      <c r="S111" s="74">
        <v>527198.68000000005</v>
      </c>
      <c r="U111" s="74">
        <v>440.19</v>
      </c>
      <c r="W111" s="74">
        <v>481836</v>
      </c>
      <c r="Y111" s="91">
        <v>597762</v>
      </c>
      <c r="AB111" s="91">
        <v>263034.92</v>
      </c>
      <c r="AC111" s="91">
        <v>106538.92</v>
      </c>
      <c r="AG111" s="73">
        <f t="shared" si="7"/>
        <v>429015.82999999996</v>
      </c>
      <c r="AH111" s="50">
        <f t="shared" si="8"/>
        <v>0</v>
      </c>
      <c r="AI111" s="51">
        <f t="shared" si="9"/>
        <v>429015.82999999996</v>
      </c>
      <c r="AJ111" s="48">
        <f t="shared" si="10"/>
        <v>1009474.87</v>
      </c>
      <c r="AK111" s="47">
        <f t="shared" si="11"/>
        <v>967335.84</v>
      </c>
      <c r="AL111" s="56">
        <f t="shared" si="12"/>
        <v>42139.030000000028</v>
      </c>
    </row>
    <row r="112" spans="1:38" ht="15" thickBot="1" x14ac:dyDescent="0.25">
      <c r="A112" s="38" t="s">
        <v>407</v>
      </c>
      <c r="B112" s="38" t="s">
        <v>408</v>
      </c>
      <c r="C112" s="64">
        <v>5082</v>
      </c>
      <c r="D112" s="65" t="s">
        <v>791</v>
      </c>
      <c r="E112" s="253" t="s">
        <v>2909</v>
      </c>
      <c r="F112" s="90">
        <v>1259021.6599999999</v>
      </c>
      <c r="G112" s="90">
        <v>96965.65</v>
      </c>
      <c r="H112" s="90">
        <v>83661.55</v>
      </c>
      <c r="I112" s="253">
        <v>1433994.67</v>
      </c>
      <c r="J112" s="253">
        <v>151305.51999999999</v>
      </c>
      <c r="K112" s="233">
        <v>0</v>
      </c>
      <c r="L112" s="233">
        <v>53940</v>
      </c>
      <c r="N112" s="233">
        <v>160</v>
      </c>
      <c r="R112" s="253">
        <v>620039.24</v>
      </c>
      <c r="S112" s="74">
        <v>1580307.04</v>
      </c>
      <c r="U112" s="74">
        <v>1958.98</v>
      </c>
      <c r="W112" s="74">
        <v>818623.4</v>
      </c>
      <c r="X112" s="74">
        <v>54800</v>
      </c>
      <c r="Y112" s="91">
        <v>1067613.3999999999</v>
      </c>
      <c r="AB112" s="91">
        <v>922695.37</v>
      </c>
      <c r="AC112" s="91">
        <v>152944.10999999999</v>
      </c>
      <c r="AG112" s="73">
        <f t="shared" si="7"/>
        <v>1439648.8599999999</v>
      </c>
      <c r="AH112" s="50">
        <f t="shared" si="8"/>
        <v>54100</v>
      </c>
      <c r="AI112" s="51">
        <f t="shared" si="9"/>
        <v>1385548.8599999999</v>
      </c>
      <c r="AJ112" s="48">
        <f t="shared" si="10"/>
        <v>2455689.42</v>
      </c>
      <c r="AK112" s="47">
        <f t="shared" si="11"/>
        <v>2143252.88</v>
      </c>
      <c r="AL112" s="56">
        <f t="shared" si="12"/>
        <v>312436.54000000004</v>
      </c>
    </row>
    <row r="113" spans="1:38" ht="15" thickBot="1" x14ac:dyDescent="0.25">
      <c r="A113" s="38" t="s">
        <v>407</v>
      </c>
      <c r="B113" s="38" t="s">
        <v>408</v>
      </c>
      <c r="C113" s="64">
        <v>5235</v>
      </c>
      <c r="D113" s="65" t="s">
        <v>792</v>
      </c>
      <c r="E113" s="253" t="s">
        <v>2910</v>
      </c>
      <c r="F113" s="90">
        <v>896281.38</v>
      </c>
      <c r="G113" s="90">
        <v>59100</v>
      </c>
      <c r="H113" s="90">
        <v>28456.73</v>
      </c>
      <c r="I113" s="253">
        <v>598109.6</v>
      </c>
      <c r="J113" s="253">
        <v>108283.37</v>
      </c>
      <c r="M113" s="233">
        <v>301799</v>
      </c>
      <c r="N113" s="233">
        <v>0</v>
      </c>
      <c r="P113" s="253">
        <v>-1949471.62</v>
      </c>
      <c r="Q113" s="253">
        <v>34628</v>
      </c>
      <c r="S113" s="74">
        <v>1290588.98</v>
      </c>
      <c r="U113" s="74">
        <v>732.76</v>
      </c>
      <c r="W113" s="74">
        <v>888800</v>
      </c>
      <c r="X113" s="74">
        <v>10500</v>
      </c>
      <c r="Y113" s="91">
        <v>1332050</v>
      </c>
      <c r="Z113" s="91">
        <v>576</v>
      </c>
      <c r="AA113" s="91">
        <v>18697</v>
      </c>
      <c r="AB113" s="91">
        <v>749396.72</v>
      </c>
      <c r="AC113" s="91">
        <v>38826.410000000003</v>
      </c>
      <c r="AG113" s="73">
        <f t="shared" si="7"/>
        <v>983838.11</v>
      </c>
      <c r="AH113" s="50">
        <f t="shared" si="8"/>
        <v>301799</v>
      </c>
      <c r="AI113" s="51">
        <f t="shared" si="9"/>
        <v>682039.11</v>
      </c>
      <c r="AJ113" s="48">
        <f t="shared" si="10"/>
        <v>2190621.7400000002</v>
      </c>
      <c r="AK113" s="47">
        <f t="shared" si="11"/>
        <v>2139546.13</v>
      </c>
      <c r="AL113" s="56">
        <f t="shared" si="12"/>
        <v>51075.610000000335</v>
      </c>
    </row>
    <row r="114" spans="1:38" ht="15" thickBot="1" x14ac:dyDescent="0.25">
      <c r="A114" s="38" t="s">
        <v>407</v>
      </c>
      <c r="B114" s="38" t="s">
        <v>408</v>
      </c>
      <c r="C114" s="64">
        <v>2707</v>
      </c>
      <c r="D114" s="65" t="s">
        <v>793</v>
      </c>
      <c r="E114" s="253" t="s">
        <v>2911</v>
      </c>
      <c r="F114" s="90">
        <v>793865.98</v>
      </c>
      <c r="G114" s="90">
        <v>40800</v>
      </c>
      <c r="H114" s="90">
        <v>41393.699999999997</v>
      </c>
      <c r="I114" s="253">
        <v>872420.65</v>
      </c>
      <c r="J114" s="253">
        <v>129998.05</v>
      </c>
      <c r="M114" s="233">
        <v>84372</v>
      </c>
      <c r="P114" s="253">
        <v>390534.44</v>
      </c>
      <c r="Q114" s="253">
        <v>-2</v>
      </c>
      <c r="R114" s="253">
        <v>1131001.29</v>
      </c>
      <c r="S114" s="74">
        <v>875288.24</v>
      </c>
      <c r="U114" s="74">
        <v>992.49</v>
      </c>
      <c r="W114" s="74">
        <v>460800</v>
      </c>
      <c r="Y114" s="91">
        <v>657120</v>
      </c>
      <c r="AB114" s="91">
        <v>382846.61</v>
      </c>
      <c r="AC114" s="91">
        <v>15292.47</v>
      </c>
      <c r="AG114" s="73">
        <f t="shared" si="7"/>
        <v>876059.67999999993</v>
      </c>
      <c r="AH114" s="50">
        <f t="shared" si="8"/>
        <v>84372</v>
      </c>
      <c r="AI114" s="51">
        <f t="shared" si="9"/>
        <v>791687.67999999993</v>
      </c>
      <c r="AJ114" s="48">
        <f t="shared" si="10"/>
        <v>1337080.73</v>
      </c>
      <c r="AK114" s="47">
        <f t="shared" si="11"/>
        <v>1055259.08</v>
      </c>
      <c r="AL114" s="56">
        <f t="shared" si="12"/>
        <v>281821.64999999991</v>
      </c>
    </row>
    <row r="115" spans="1:38" ht="15" thickBot="1" x14ac:dyDescent="0.25">
      <c r="A115" s="38" t="s">
        <v>407</v>
      </c>
      <c r="B115" s="38" t="s">
        <v>408</v>
      </c>
      <c r="C115" s="64">
        <v>4472</v>
      </c>
      <c r="D115" s="65" t="s">
        <v>794</v>
      </c>
      <c r="E115" s="253" t="s">
        <v>2912</v>
      </c>
      <c r="F115" s="90">
        <v>913875.4</v>
      </c>
      <c r="G115" s="90">
        <v>77034.880000000005</v>
      </c>
      <c r="H115" s="90">
        <v>55011.65</v>
      </c>
      <c r="I115" s="253">
        <v>899856.45</v>
      </c>
      <c r="J115" s="253">
        <v>280937.21999999997</v>
      </c>
      <c r="N115" s="233">
        <v>0</v>
      </c>
      <c r="R115" s="253">
        <v>1731639.01</v>
      </c>
      <c r="S115" s="74">
        <v>1456064.12</v>
      </c>
      <c r="T115" s="74">
        <v>86089</v>
      </c>
      <c r="U115" s="74">
        <v>1122.05</v>
      </c>
      <c r="W115" s="74">
        <v>1091300</v>
      </c>
      <c r="Y115" s="91">
        <v>1547578</v>
      </c>
      <c r="AA115" s="91">
        <v>3480</v>
      </c>
      <c r="AB115" s="91">
        <v>845912.3</v>
      </c>
      <c r="AC115" s="91">
        <v>78677.279999999999</v>
      </c>
      <c r="AG115" s="73">
        <f t="shared" si="7"/>
        <v>1045921.93</v>
      </c>
      <c r="AH115" s="50">
        <f t="shared" si="8"/>
        <v>0</v>
      </c>
      <c r="AI115" s="51">
        <f t="shared" si="9"/>
        <v>1045921.93</v>
      </c>
      <c r="AJ115" s="48">
        <f t="shared" si="10"/>
        <v>2634575.17</v>
      </c>
      <c r="AK115" s="47">
        <f t="shared" si="11"/>
        <v>2475647.5799999996</v>
      </c>
      <c r="AL115" s="56">
        <f t="shared" si="12"/>
        <v>158927.59000000032</v>
      </c>
    </row>
    <row r="116" spans="1:38" ht="15" thickBot="1" x14ac:dyDescent="0.25">
      <c r="A116" s="38" t="s">
        <v>407</v>
      </c>
      <c r="B116" s="38" t="s">
        <v>408</v>
      </c>
      <c r="C116" s="64">
        <v>1392</v>
      </c>
      <c r="D116" s="65" t="s">
        <v>795</v>
      </c>
      <c r="E116" s="253" t="s">
        <v>2913</v>
      </c>
      <c r="F116" s="90">
        <v>348739.41</v>
      </c>
      <c r="G116" s="90">
        <v>16500</v>
      </c>
      <c r="H116" s="90">
        <v>28088.62</v>
      </c>
      <c r="I116" s="253">
        <v>581993.80000000005</v>
      </c>
      <c r="J116" s="253">
        <v>187083.29</v>
      </c>
      <c r="K116" s="233">
        <v>0</v>
      </c>
      <c r="M116" s="233">
        <v>45921</v>
      </c>
      <c r="N116" s="233">
        <v>0</v>
      </c>
      <c r="Q116" s="253">
        <v>-74.77</v>
      </c>
      <c r="R116" s="253">
        <v>2353915.73</v>
      </c>
      <c r="S116" s="74">
        <v>522237.41</v>
      </c>
      <c r="U116" s="74">
        <v>244</v>
      </c>
      <c r="W116" s="74">
        <v>399120</v>
      </c>
      <c r="Y116" s="91">
        <v>458220</v>
      </c>
      <c r="AA116" s="91">
        <v>6712</v>
      </c>
      <c r="AB116" s="91">
        <v>285205.25</v>
      </c>
      <c r="AC116" s="91">
        <v>64099.65</v>
      </c>
      <c r="AE116" s="91">
        <v>30000</v>
      </c>
      <c r="AG116" s="73">
        <f t="shared" si="7"/>
        <v>393328.02999999997</v>
      </c>
      <c r="AH116" s="50">
        <f t="shared" si="8"/>
        <v>45921</v>
      </c>
      <c r="AI116" s="51">
        <f t="shared" si="9"/>
        <v>347407.02999999997</v>
      </c>
      <c r="AJ116" s="48">
        <f t="shared" si="10"/>
        <v>921601.40999999992</v>
      </c>
      <c r="AK116" s="47">
        <f t="shared" si="11"/>
        <v>844236.9</v>
      </c>
      <c r="AL116" s="56">
        <f t="shared" si="12"/>
        <v>77364.509999999893</v>
      </c>
    </row>
    <row r="117" spans="1:38" ht="15" thickBot="1" x14ac:dyDescent="0.25">
      <c r="A117" s="38" t="s">
        <v>407</v>
      </c>
      <c r="B117" s="38" t="s">
        <v>408</v>
      </c>
      <c r="C117" s="64">
        <v>4729</v>
      </c>
      <c r="D117" s="65" t="s">
        <v>796</v>
      </c>
      <c r="E117" s="253" t="s">
        <v>2914</v>
      </c>
      <c r="F117" s="90">
        <v>1235311.99</v>
      </c>
      <c r="G117" s="90">
        <v>99300</v>
      </c>
      <c r="H117" s="90">
        <v>81581.990000000005</v>
      </c>
      <c r="I117" s="253">
        <v>2381917.88</v>
      </c>
      <c r="J117" s="253">
        <v>298629.14</v>
      </c>
      <c r="K117" s="233">
        <v>0</v>
      </c>
      <c r="N117" s="233">
        <v>44.86</v>
      </c>
      <c r="Q117" s="253">
        <v>129</v>
      </c>
      <c r="R117" s="253">
        <v>1221990.08</v>
      </c>
      <c r="S117" s="74">
        <v>2244975.04</v>
      </c>
      <c r="U117" s="74">
        <v>1593.53</v>
      </c>
      <c r="W117" s="74">
        <v>1103000</v>
      </c>
      <c r="Y117" s="91">
        <v>1798450</v>
      </c>
      <c r="Z117" s="91">
        <v>500</v>
      </c>
      <c r="AA117" s="91">
        <v>22081</v>
      </c>
      <c r="AB117" s="91">
        <v>868797.96</v>
      </c>
      <c r="AC117" s="91">
        <v>71052.800000000003</v>
      </c>
      <c r="AG117" s="73">
        <f t="shared" si="7"/>
        <v>1416193.98</v>
      </c>
      <c r="AH117" s="50">
        <f t="shared" si="8"/>
        <v>44.86</v>
      </c>
      <c r="AI117" s="51">
        <f t="shared" si="9"/>
        <v>1416149.1199999999</v>
      </c>
      <c r="AJ117" s="48">
        <f t="shared" si="10"/>
        <v>3349568.57</v>
      </c>
      <c r="AK117" s="47">
        <f t="shared" si="11"/>
        <v>2760881.76</v>
      </c>
      <c r="AL117" s="56">
        <f t="shared" si="12"/>
        <v>588686.81000000006</v>
      </c>
    </row>
    <row r="118" spans="1:38" ht="15" thickBot="1" x14ac:dyDescent="0.25">
      <c r="A118" s="38" t="s">
        <v>411</v>
      </c>
      <c r="B118" s="38" t="s">
        <v>412</v>
      </c>
      <c r="C118" s="64">
        <v>3571</v>
      </c>
      <c r="D118" s="65" t="s">
        <v>797</v>
      </c>
      <c r="E118" s="253" t="s">
        <v>2915</v>
      </c>
      <c r="F118" s="90">
        <v>1050042.9099999999</v>
      </c>
      <c r="G118" s="90">
        <v>0</v>
      </c>
      <c r="H118" s="90">
        <v>99686.54</v>
      </c>
      <c r="I118" s="253">
        <v>961683.05</v>
      </c>
      <c r="J118" s="253">
        <v>39054.870000000003</v>
      </c>
      <c r="L118" s="233">
        <v>39745.17</v>
      </c>
      <c r="M118" s="233">
        <v>106600</v>
      </c>
      <c r="N118" s="233">
        <v>5671</v>
      </c>
      <c r="Q118" s="253">
        <v>1699.11</v>
      </c>
      <c r="R118" s="253">
        <v>1488507.55</v>
      </c>
      <c r="S118" s="74">
        <v>997497.64</v>
      </c>
      <c r="T118" s="74">
        <v>57710</v>
      </c>
      <c r="U118" s="74">
        <v>1094.5899999999999</v>
      </c>
      <c r="W118" s="74">
        <v>650646.5</v>
      </c>
      <c r="Y118" s="91">
        <v>945466.5</v>
      </c>
      <c r="AB118" s="91">
        <v>244819.72</v>
      </c>
      <c r="AC118" s="91">
        <v>90502.97</v>
      </c>
      <c r="AG118" s="73">
        <f t="shared" si="7"/>
        <v>1149729.45</v>
      </c>
      <c r="AH118" s="50">
        <f t="shared" si="8"/>
        <v>152016.16999999998</v>
      </c>
      <c r="AI118" s="51">
        <f t="shared" si="9"/>
        <v>997713.28</v>
      </c>
      <c r="AJ118" s="48">
        <f t="shared" si="10"/>
        <v>1706948.7300000002</v>
      </c>
      <c r="AK118" s="47">
        <f t="shared" si="11"/>
        <v>1280789.19</v>
      </c>
      <c r="AL118" s="56">
        <f t="shared" si="12"/>
        <v>426159.54000000027</v>
      </c>
    </row>
    <row r="119" spans="1:38" ht="15" thickBot="1" x14ac:dyDescent="0.25">
      <c r="A119" s="38" t="s">
        <v>411</v>
      </c>
      <c r="B119" s="38" t="s">
        <v>412</v>
      </c>
      <c r="C119" s="64">
        <v>3383</v>
      </c>
      <c r="D119" s="65" t="s">
        <v>798</v>
      </c>
      <c r="E119" s="253" t="s">
        <v>2916</v>
      </c>
      <c r="F119" s="90">
        <v>1275407.52</v>
      </c>
      <c r="G119" s="90">
        <v>0</v>
      </c>
      <c r="H119" s="90">
        <v>62562.26</v>
      </c>
      <c r="I119" s="253">
        <v>647796.71</v>
      </c>
      <c r="J119" s="253">
        <v>117946.25</v>
      </c>
      <c r="K119" s="233">
        <v>0</v>
      </c>
      <c r="L119" s="233">
        <v>19204</v>
      </c>
      <c r="M119" s="233">
        <v>432689</v>
      </c>
      <c r="N119" s="233">
        <v>0</v>
      </c>
      <c r="Q119" s="253">
        <v>55000</v>
      </c>
      <c r="R119" s="253">
        <v>1247302.3600000001</v>
      </c>
      <c r="S119" s="74">
        <v>713808.08</v>
      </c>
      <c r="U119" s="74">
        <v>1287.99</v>
      </c>
      <c r="W119" s="74">
        <v>563349</v>
      </c>
      <c r="Y119" s="91">
        <v>738349</v>
      </c>
      <c r="AB119" s="91">
        <v>191858.85</v>
      </c>
      <c r="AC119" s="91">
        <v>76595.100000000006</v>
      </c>
      <c r="AG119" s="73">
        <f t="shared" si="7"/>
        <v>1337969.78</v>
      </c>
      <c r="AH119" s="50">
        <f t="shared" si="8"/>
        <v>451893</v>
      </c>
      <c r="AI119" s="51">
        <f t="shared" si="9"/>
        <v>886076.78</v>
      </c>
      <c r="AJ119" s="48">
        <f t="shared" si="10"/>
        <v>1278445.0699999998</v>
      </c>
      <c r="AK119" s="47">
        <f t="shared" si="11"/>
        <v>1006802.95</v>
      </c>
      <c r="AL119" s="56">
        <f t="shared" si="12"/>
        <v>271642.11999999988</v>
      </c>
    </row>
    <row r="120" spans="1:38" ht="15" thickBot="1" x14ac:dyDescent="0.25">
      <c r="A120" s="38" t="s">
        <v>411</v>
      </c>
      <c r="B120" s="38" t="s">
        <v>412</v>
      </c>
      <c r="C120" s="64">
        <v>3666</v>
      </c>
      <c r="D120" s="65" t="s">
        <v>799</v>
      </c>
      <c r="E120" s="253" t="s">
        <v>2917</v>
      </c>
      <c r="F120" s="90">
        <v>1051978.6000000001</v>
      </c>
      <c r="G120" s="90">
        <v>0</v>
      </c>
      <c r="H120" s="90">
        <v>15027.88</v>
      </c>
      <c r="I120" s="253">
        <v>571306.56999999995</v>
      </c>
      <c r="J120" s="253">
        <v>45966.74</v>
      </c>
      <c r="K120" s="233">
        <v>0</v>
      </c>
      <c r="L120" s="233">
        <v>51987</v>
      </c>
      <c r="N120" s="233">
        <v>6340.4</v>
      </c>
      <c r="R120" s="253">
        <v>1693308.65</v>
      </c>
      <c r="S120" s="74">
        <v>1016053.22</v>
      </c>
      <c r="U120" s="74">
        <v>1452.39</v>
      </c>
      <c r="W120" s="74">
        <v>956452</v>
      </c>
      <c r="X120" s="74">
        <v>450</v>
      </c>
      <c r="Y120" s="91">
        <v>1282802</v>
      </c>
      <c r="AB120" s="91">
        <v>307597.52</v>
      </c>
      <c r="AC120" s="91">
        <v>63033.11</v>
      </c>
      <c r="AG120" s="73">
        <f t="shared" si="7"/>
        <v>1067006.48</v>
      </c>
      <c r="AH120" s="50">
        <f t="shared" si="8"/>
        <v>58327.4</v>
      </c>
      <c r="AI120" s="51">
        <f t="shared" si="9"/>
        <v>1008679.08</v>
      </c>
      <c r="AJ120" s="48">
        <f t="shared" si="10"/>
        <v>1974407.6099999999</v>
      </c>
      <c r="AK120" s="47">
        <f t="shared" si="11"/>
        <v>1653432.6300000001</v>
      </c>
      <c r="AL120" s="56">
        <f t="shared" si="12"/>
        <v>320974.97999999975</v>
      </c>
    </row>
    <row r="121" spans="1:38" ht="15" thickBot="1" x14ac:dyDescent="0.25">
      <c r="A121" s="38" t="s">
        <v>411</v>
      </c>
      <c r="B121" s="38" t="s">
        <v>412</v>
      </c>
      <c r="C121" s="64">
        <v>4139</v>
      </c>
      <c r="D121" s="65" t="s">
        <v>800</v>
      </c>
      <c r="E121" s="253" t="s">
        <v>2918</v>
      </c>
      <c r="F121" s="90">
        <v>979423.17</v>
      </c>
      <c r="G121" s="90">
        <v>0</v>
      </c>
      <c r="H121" s="90">
        <v>176851.96</v>
      </c>
      <c r="I121" s="253">
        <v>1027819.95</v>
      </c>
      <c r="J121" s="253">
        <v>10766.25</v>
      </c>
      <c r="L121" s="233">
        <v>35497.019999999997</v>
      </c>
      <c r="M121" s="233">
        <v>106761</v>
      </c>
      <c r="N121" s="233">
        <v>0</v>
      </c>
      <c r="Q121" s="253">
        <v>-45000</v>
      </c>
      <c r="R121" s="253">
        <v>2084116.46</v>
      </c>
      <c r="S121" s="74">
        <v>1065982.82</v>
      </c>
      <c r="T121" s="74">
        <v>161130</v>
      </c>
      <c r="U121" s="74">
        <v>1150.1400000000001</v>
      </c>
      <c r="W121" s="74">
        <v>595229</v>
      </c>
      <c r="Y121" s="91">
        <v>847569</v>
      </c>
      <c r="Z121" s="91">
        <v>6434</v>
      </c>
      <c r="AB121" s="91">
        <v>200361.63</v>
      </c>
      <c r="AC121" s="91">
        <v>160791.04999999999</v>
      </c>
      <c r="AG121" s="73">
        <f t="shared" si="7"/>
        <v>1156275.1300000001</v>
      </c>
      <c r="AH121" s="50">
        <f t="shared" si="8"/>
        <v>142258.01999999999</v>
      </c>
      <c r="AI121" s="51">
        <f t="shared" si="9"/>
        <v>1014017.1100000001</v>
      </c>
      <c r="AJ121" s="48">
        <f t="shared" si="10"/>
        <v>1823491.96</v>
      </c>
      <c r="AK121" s="47">
        <f t="shared" si="11"/>
        <v>1215155.68</v>
      </c>
      <c r="AL121" s="56">
        <f t="shared" si="12"/>
        <v>608336.28</v>
      </c>
    </row>
    <row r="122" spans="1:38" ht="15" thickBot="1" x14ac:dyDescent="0.25">
      <c r="A122" s="38" t="s">
        <v>411</v>
      </c>
      <c r="B122" s="38" t="s">
        <v>412</v>
      </c>
      <c r="C122" s="64">
        <v>1457</v>
      </c>
      <c r="D122" s="65" t="s">
        <v>801</v>
      </c>
      <c r="E122" s="253" t="s">
        <v>2919</v>
      </c>
      <c r="F122" s="90">
        <v>496455.86</v>
      </c>
      <c r="G122" s="90">
        <v>0</v>
      </c>
      <c r="H122" s="90">
        <v>117407.01</v>
      </c>
      <c r="I122" s="253">
        <v>317325.84999999998</v>
      </c>
      <c r="J122" s="253">
        <v>12983.28</v>
      </c>
      <c r="L122" s="233">
        <v>31632</v>
      </c>
      <c r="M122" s="233">
        <v>57600</v>
      </c>
      <c r="N122" s="233">
        <v>2449</v>
      </c>
      <c r="Q122" s="253">
        <v>-2713.11</v>
      </c>
      <c r="R122" s="253">
        <v>345503.07</v>
      </c>
      <c r="S122" s="74">
        <v>823393.32</v>
      </c>
      <c r="U122" s="74">
        <v>520.86</v>
      </c>
      <c r="W122" s="74">
        <v>529560</v>
      </c>
      <c r="Y122" s="91">
        <v>882090</v>
      </c>
      <c r="AB122" s="91">
        <v>176239.07</v>
      </c>
      <c r="AC122" s="91">
        <v>26112.799999999999</v>
      </c>
      <c r="AG122" s="73">
        <f t="shared" si="7"/>
        <v>613862.87</v>
      </c>
      <c r="AH122" s="50">
        <f t="shared" si="8"/>
        <v>91681</v>
      </c>
      <c r="AI122" s="51">
        <f t="shared" si="9"/>
        <v>522181.87</v>
      </c>
      <c r="AJ122" s="48">
        <f t="shared" si="10"/>
        <v>1353474.18</v>
      </c>
      <c r="AK122" s="47">
        <f t="shared" si="11"/>
        <v>1084441.8700000001</v>
      </c>
      <c r="AL122" s="56">
        <f t="shared" si="12"/>
        <v>269032.30999999982</v>
      </c>
    </row>
    <row r="123" spans="1:38" ht="15" thickBot="1" x14ac:dyDescent="0.25">
      <c r="A123" s="38" t="s">
        <v>411</v>
      </c>
      <c r="B123" s="38" t="s">
        <v>412</v>
      </c>
      <c r="C123" s="64">
        <v>2356</v>
      </c>
      <c r="D123" s="65" t="s">
        <v>802</v>
      </c>
      <c r="E123" s="253" t="s">
        <v>2927</v>
      </c>
      <c r="F123" s="90">
        <v>675543.27</v>
      </c>
      <c r="G123" s="90">
        <v>0</v>
      </c>
      <c r="H123" s="90">
        <v>71400.94</v>
      </c>
      <c r="I123" s="253">
        <v>596906.23999999999</v>
      </c>
      <c r="J123" s="253">
        <v>-70742.789999999994</v>
      </c>
      <c r="L123" s="233">
        <v>21661.32</v>
      </c>
      <c r="N123" s="233">
        <v>0</v>
      </c>
      <c r="Q123" s="253">
        <v>194908.08</v>
      </c>
      <c r="R123" s="253">
        <v>2439641.09</v>
      </c>
      <c r="S123" s="74">
        <v>602913.62</v>
      </c>
      <c r="T123" s="74">
        <v>53538</v>
      </c>
      <c r="U123" s="74">
        <v>784.72</v>
      </c>
      <c r="W123" s="74">
        <v>529270</v>
      </c>
      <c r="Y123" s="91">
        <v>667770</v>
      </c>
      <c r="AB123" s="91">
        <v>236211.22</v>
      </c>
      <c r="AC123" s="91">
        <v>130921.63</v>
      </c>
      <c r="AG123" s="73">
        <f t="shared" si="7"/>
        <v>746944.21</v>
      </c>
      <c r="AH123" s="50">
        <f t="shared" si="8"/>
        <v>21661.32</v>
      </c>
      <c r="AI123" s="51">
        <f t="shared" si="9"/>
        <v>725282.89</v>
      </c>
      <c r="AJ123" s="48">
        <f t="shared" si="10"/>
        <v>1186506.3399999999</v>
      </c>
      <c r="AK123" s="47">
        <f t="shared" si="11"/>
        <v>1034902.85</v>
      </c>
      <c r="AL123" s="56">
        <f t="shared" si="12"/>
        <v>151603.48999999987</v>
      </c>
    </row>
    <row r="124" spans="1:38" ht="15" thickBot="1" x14ac:dyDescent="0.25">
      <c r="A124" s="38" t="s">
        <v>411</v>
      </c>
      <c r="B124" s="38" t="s">
        <v>412</v>
      </c>
      <c r="C124" s="64">
        <v>3094</v>
      </c>
      <c r="D124" s="65" t="s">
        <v>803</v>
      </c>
      <c r="E124" s="253" t="s">
        <v>2929</v>
      </c>
      <c r="F124" s="90">
        <v>774956.55</v>
      </c>
      <c r="G124" s="90">
        <v>0</v>
      </c>
      <c r="H124" s="90">
        <v>167473.35</v>
      </c>
      <c r="I124" s="253">
        <v>735197.37</v>
      </c>
      <c r="J124" s="253">
        <v>92601.69</v>
      </c>
      <c r="L124" s="233">
        <v>25900</v>
      </c>
      <c r="M124" s="233">
        <v>93550</v>
      </c>
      <c r="N124" s="233">
        <v>3868.01</v>
      </c>
      <c r="Q124" s="253">
        <v>-61792</v>
      </c>
      <c r="R124" s="253">
        <v>3028722.67</v>
      </c>
      <c r="S124" s="74">
        <v>994354.58</v>
      </c>
      <c r="U124" s="74">
        <v>902.93</v>
      </c>
      <c r="W124" s="74">
        <v>696435.6</v>
      </c>
      <c r="Y124" s="91">
        <v>1028285.6</v>
      </c>
      <c r="AB124" s="91">
        <v>189899.12</v>
      </c>
      <c r="AC124" s="91">
        <v>108295.33</v>
      </c>
      <c r="AG124" s="73">
        <f t="shared" si="7"/>
        <v>942429.9</v>
      </c>
      <c r="AH124" s="50">
        <f t="shared" si="8"/>
        <v>123318.01</v>
      </c>
      <c r="AI124" s="51">
        <f t="shared" si="9"/>
        <v>819111.89</v>
      </c>
      <c r="AJ124" s="48">
        <f t="shared" si="10"/>
        <v>1691693.1099999999</v>
      </c>
      <c r="AK124" s="47">
        <f t="shared" si="11"/>
        <v>1326480.05</v>
      </c>
      <c r="AL124" s="56">
        <f t="shared" si="12"/>
        <v>365213.05999999982</v>
      </c>
    </row>
    <row r="125" spans="1:38" ht="15" thickBot="1" x14ac:dyDescent="0.25">
      <c r="A125" s="38" t="s">
        <v>411</v>
      </c>
      <c r="B125" s="38" t="s">
        <v>412</v>
      </c>
      <c r="C125" s="64">
        <v>2499</v>
      </c>
      <c r="D125" s="65" t="s">
        <v>804</v>
      </c>
      <c r="E125" s="253" t="s">
        <v>2931</v>
      </c>
      <c r="F125" s="90">
        <v>439100.82</v>
      </c>
      <c r="G125" s="90">
        <v>0</v>
      </c>
      <c r="H125" s="90">
        <v>27107.17</v>
      </c>
      <c r="I125" s="253">
        <v>975480.39</v>
      </c>
      <c r="J125" s="253">
        <v>90931.37</v>
      </c>
      <c r="L125" s="233">
        <v>38054.57</v>
      </c>
      <c r="M125" s="233">
        <v>47600</v>
      </c>
      <c r="N125" s="233">
        <v>0</v>
      </c>
      <c r="Q125" s="253">
        <v>-18706.830000000002</v>
      </c>
      <c r="R125" s="253">
        <v>3118920.11</v>
      </c>
      <c r="S125" s="74">
        <v>718101.98</v>
      </c>
      <c r="U125" s="74">
        <v>301.95999999999998</v>
      </c>
      <c r="W125" s="74">
        <v>809989.5</v>
      </c>
      <c r="Y125" s="91">
        <v>1103809.5</v>
      </c>
      <c r="AB125" s="91">
        <v>163703.65</v>
      </c>
      <c r="AC125" s="91">
        <v>124648.39</v>
      </c>
      <c r="AG125" s="73">
        <f t="shared" si="7"/>
        <v>466207.99</v>
      </c>
      <c r="AH125" s="50">
        <f t="shared" si="8"/>
        <v>85654.57</v>
      </c>
      <c r="AI125" s="51">
        <f t="shared" si="9"/>
        <v>380553.42</v>
      </c>
      <c r="AJ125" s="48">
        <f t="shared" si="10"/>
        <v>1528393.44</v>
      </c>
      <c r="AK125" s="47">
        <f t="shared" si="11"/>
        <v>1392161.5399999998</v>
      </c>
      <c r="AL125" s="56">
        <f t="shared" si="12"/>
        <v>136231.90000000014</v>
      </c>
    </row>
    <row r="126" spans="1:38" ht="15" thickBot="1" x14ac:dyDescent="0.25">
      <c r="A126" s="38" t="s">
        <v>415</v>
      </c>
      <c r="B126" s="38" t="s">
        <v>416</v>
      </c>
      <c r="C126" s="64">
        <v>5132</v>
      </c>
      <c r="D126" s="65" t="s">
        <v>805</v>
      </c>
      <c r="E126" s="253" t="s">
        <v>2898</v>
      </c>
      <c r="F126" s="90">
        <v>799326.05</v>
      </c>
      <c r="G126" s="90">
        <v>25831</v>
      </c>
      <c r="H126" s="90">
        <v>26899.34</v>
      </c>
      <c r="I126" s="253">
        <v>888316.37</v>
      </c>
      <c r="J126" s="253">
        <v>154029.42000000001</v>
      </c>
      <c r="K126" s="233">
        <v>0</v>
      </c>
      <c r="L126" s="233">
        <v>47326</v>
      </c>
      <c r="N126" s="233">
        <v>1310</v>
      </c>
      <c r="O126" s="253">
        <v>85640</v>
      </c>
      <c r="P126" s="253">
        <v>-1269160.81</v>
      </c>
      <c r="Q126" s="253">
        <v>-15551</v>
      </c>
      <c r="R126" s="253">
        <v>2656385</v>
      </c>
      <c r="S126" s="74">
        <v>1320442.1200000001</v>
      </c>
      <c r="T126" s="74">
        <v>100</v>
      </c>
      <c r="U126" s="74">
        <v>850.65</v>
      </c>
      <c r="W126" s="74">
        <v>1146041</v>
      </c>
      <c r="X126" s="74">
        <v>140400</v>
      </c>
      <c r="Y126" s="91">
        <v>1668066</v>
      </c>
      <c r="AB126" s="91">
        <v>335557.78</v>
      </c>
      <c r="AC126" s="91">
        <v>130341</v>
      </c>
      <c r="AG126" s="73">
        <f t="shared" si="7"/>
        <v>852056.39</v>
      </c>
      <c r="AH126" s="50">
        <f t="shared" si="8"/>
        <v>48636</v>
      </c>
      <c r="AI126" s="51">
        <f t="shared" si="9"/>
        <v>803420.39</v>
      </c>
      <c r="AJ126" s="48">
        <f t="shared" si="10"/>
        <v>2607833.77</v>
      </c>
      <c r="AK126" s="47">
        <f t="shared" si="11"/>
        <v>2133964.7800000003</v>
      </c>
      <c r="AL126" s="56">
        <f t="shared" si="12"/>
        <v>473868.98999999976</v>
      </c>
    </row>
    <row r="127" spans="1:38" ht="15" thickBot="1" x14ac:dyDescent="0.25">
      <c r="A127" s="38" t="s">
        <v>415</v>
      </c>
      <c r="B127" s="38" t="s">
        <v>416</v>
      </c>
      <c r="C127" s="64">
        <v>2779</v>
      </c>
      <c r="D127" s="65" t="s">
        <v>806</v>
      </c>
      <c r="E127" s="253" t="s">
        <v>2899</v>
      </c>
      <c r="F127" s="90">
        <v>732691.25</v>
      </c>
      <c r="G127" s="90">
        <v>13728.9</v>
      </c>
      <c r="H127" s="90">
        <v>19692.78</v>
      </c>
      <c r="I127" s="253">
        <v>263252.51</v>
      </c>
      <c r="J127" s="253">
        <v>161251.9</v>
      </c>
      <c r="L127" s="233">
        <v>39834</v>
      </c>
      <c r="P127" s="253">
        <v>-1849130.55</v>
      </c>
      <c r="Q127" s="253">
        <v>-684</v>
      </c>
      <c r="R127" s="253">
        <v>2668500</v>
      </c>
      <c r="S127" s="74">
        <v>890122.28</v>
      </c>
      <c r="U127" s="74">
        <v>822.17</v>
      </c>
      <c r="W127" s="74">
        <v>1025724</v>
      </c>
      <c r="X127" s="74">
        <v>79200</v>
      </c>
      <c r="Y127" s="91">
        <v>1296982</v>
      </c>
      <c r="AB127" s="91">
        <v>259770.3</v>
      </c>
      <c r="AC127" s="91">
        <v>66332.06</v>
      </c>
      <c r="AG127" s="73">
        <f t="shared" si="7"/>
        <v>766112.93</v>
      </c>
      <c r="AH127" s="50">
        <f t="shared" si="8"/>
        <v>39834</v>
      </c>
      <c r="AI127" s="51">
        <f t="shared" si="9"/>
        <v>726278.93</v>
      </c>
      <c r="AJ127" s="48">
        <f t="shared" si="10"/>
        <v>1995868.4500000002</v>
      </c>
      <c r="AK127" s="47">
        <f t="shared" si="11"/>
        <v>1623084.36</v>
      </c>
      <c r="AL127" s="56">
        <f t="shared" si="12"/>
        <v>372784.09000000008</v>
      </c>
    </row>
    <row r="128" spans="1:38" ht="15" thickBot="1" x14ac:dyDescent="0.25">
      <c r="A128" s="38" t="s">
        <v>415</v>
      </c>
      <c r="B128" s="38" t="s">
        <v>416</v>
      </c>
      <c r="C128" s="64">
        <v>5936</v>
      </c>
      <c r="D128" s="65" t="s">
        <v>807</v>
      </c>
      <c r="E128" s="253" t="s">
        <v>2902</v>
      </c>
      <c r="F128" s="90">
        <v>1230106.5</v>
      </c>
      <c r="G128" s="90">
        <v>20423.5</v>
      </c>
      <c r="H128" s="90">
        <v>47075.92</v>
      </c>
      <c r="I128" s="253">
        <v>4988732.17</v>
      </c>
      <c r="J128" s="253">
        <v>77403.899999999994</v>
      </c>
      <c r="L128" s="233">
        <v>144484.53</v>
      </c>
      <c r="M128" s="233">
        <v>395730</v>
      </c>
      <c r="N128" s="233">
        <v>1593.01</v>
      </c>
      <c r="P128" s="253">
        <v>-3816502.6</v>
      </c>
      <c r="Q128" s="253">
        <v>1215</v>
      </c>
      <c r="R128" s="253">
        <v>9526566.6699999999</v>
      </c>
      <c r="S128" s="74">
        <v>1445166.51</v>
      </c>
      <c r="T128" s="74">
        <v>30000</v>
      </c>
      <c r="U128" s="74">
        <v>1302.92</v>
      </c>
      <c r="W128" s="74">
        <v>1000846.8</v>
      </c>
      <c r="X128" s="74">
        <v>374857</v>
      </c>
      <c r="Y128" s="91">
        <v>1611185.8</v>
      </c>
      <c r="AA128" s="91">
        <v>3280</v>
      </c>
      <c r="AB128" s="91">
        <v>717105.91</v>
      </c>
      <c r="AC128" s="91">
        <v>272766.64</v>
      </c>
      <c r="AG128" s="73">
        <f t="shared" si="7"/>
        <v>1297605.92</v>
      </c>
      <c r="AH128" s="50">
        <f t="shared" si="8"/>
        <v>541807.54</v>
      </c>
      <c r="AI128" s="51">
        <f t="shared" si="9"/>
        <v>755798.37999999989</v>
      </c>
      <c r="AJ128" s="48">
        <f t="shared" si="10"/>
        <v>2852173.23</v>
      </c>
      <c r="AK128" s="47">
        <f t="shared" si="11"/>
        <v>2604338.35</v>
      </c>
      <c r="AL128" s="56">
        <f t="shared" si="12"/>
        <v>247834.87999999989</v>
      </c>
    </row>
    <row r="129" spans="1:38" ht="15" thickBot="1" x14ac:dyDescent="0.25">
      <c r="A129" s="38" t="s">
        <v>415</v>
      </c>
      <c r="B129" s="38" t="s">
        <v>416</v>
      </c>
      <c r="C129" s="64">
        <v>2905</v>
      </c>
      <c r="D129" s="65" t="s">
        <v>808</v>
      </c>
      <c r="E129" s="253" t="s">
        <v>2904</v>
      </c>
      <c r="F129" s="90">
        <v>919616.43</v>
      </c>
      <c r="G129" s="90">
        <v>9445</v>
      </c>
      <c r="H129" s="90">
        <v>0</v>
      </c>
      <c r="I129" s="253">
        <v>392624.24</v>
      </c>
      <c r="J129" s="253">
        <v>155991.26999999999</v>
      </c>
      <c r="L129" s="233">
        <v>40723.339999999997</v>
      </c>
      <c r="N129" s="233">
        <v>0</v>
      </c>
      <c r="O129" s="253">
        <v>155940</v>
      </c>
      <c r="P129" s="253">
        <v>-1815370.57</v>
      </c>
      <c r="Q129" s="253">
        <v>245.79</v>
      </c>
      <c r="R129" s="253">
        <v>2647000</v>
      </c>
      <c r="S129" s="74">
        <v>807455.82</v>
      </c>
      <c r="T129" s="74">
        <v>156148</v>
      </c>
      <c r="U129" s="74">
        <v>906.57</v>
      </c>
      <c r="W129" s="74">
        <v>547600</v>
      </c>
      <c r="X129" s="74">
        <v>111600</v>
      </c>
      <c r="Y129" s="91">
        <v>842642</v>
      </c>
      <c r="AB129" s="91">
        <v>183664.03</v>
      </c>
      <c r="AC129" s="91">
        <v>52834.63</v>
      </c>
      <c r="AG129" s="73">
        <f t="shared" si="7"/>
        <v>929061.43</v>
      </c>
      <c r="AH129" s="50">
        <f t="shared" si="8"/>
        <v>40723.339999999997</v>
      </c>
      <c r="AI129" s="51">
        <f t="shared" si="9"/>
        <v>888338.09000000008</v>
      </c>
      <c r="AJ129" s="48">
        <f t="shared" si="10"/>
        <v>1623710.39</v>
      </c>
      <c r="AK129" s="47">
        <f t="shared" si="11"/>
        <v>1079140.6599999999</v>
      </c>
      <c r="AL129" s="56">
        <f t="shared" si="12"/>
        <v>544569.73</v>
      </c>
    </row>
    <row r="130" spans="1:38" ht="15" thickBot="1" x14ac:dyDescent="0.25">
      <c r="A130" s="38" t="s">
        <v>415</v>
      </c>
      <c r="B130" s="38" t="s">
        <v>416</v>
      </c>
      <c r="C130" s="64">
        <v>2680</v>
      </c>
      <c r="D130" s="65" t="s">
        <v>809</v>
      </c>
      <c r="E130" s="253" t="s">
        <v>2930</v>
      </c>
      <c r="F130" s="90">
        <v>222938.65</v>
      </c>
      <c r="G130" s="90">
        <v>624</v>
      </c>
      <c r="H130" s="90">
        <v>6619.7</v>
      </c>
      <c r="I130" s="253">
        <v>484035.74</v>
      </c>
      <c r="J130" s="253">
        <v>64614.61</v>
      </c>
      <c r="L130" s="233">
        <v>150169.01</v>
      </c>
      <c r="N130" s="233">
        <v>15</v>
      </c>
      <c r="P130" s="253">
        <v>-1237394.6599999999</v>
      </c>
      <c r="R130" s="253">
        <v>1913700</v>
      </c>
      <c r="S130" s="74">
        <v>40233.26</v>
      </c>
      <c r="W130" s="74">
        <v>72727.600000000006</v>
      </c>
      <c r="Y130" s="91">
        <v>110591.6</v>
      </c>
      <c r="AB130" s="91">
        <v>24788.9</v>
      </c>
      <c r="AC130" s="91">
        <v>11595.51</v>
      </c>
      <c r="AG130" s="73">
        <f t="shared" si="7"/>
        <v>230182.35</v>
      </c>
      <c r="AH130" s="50">
        <f t="shared" si="8"/>
        <v>150184.01</v>
      </c>
      <c r="AI130" s="51">
        <f t="shared" si="9"/>
        <v>79998.34</v>
      </c>
      <c r="AJ130" s="48">
        <f t="shared" si="10"/>
        <v>112960.86000000002</v>
      </c>
      <c r="AK130" s="47">
        <f t="shared" si="11"/>
        <v>146976.01</v>
      </c>
      <c r="AL130" s="56">
        <f t="shared" si="12"/>
        <v>-34015.149999999994</v>
      </c>
    </row>
  </sheetData>
  <autoFilter ref="A1:AL130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6"/>
  <sheetViews>
    <sheetView topLeftCell="X1" zoomScale="70" zoomScaleNormal="70" workbookViewId="0">
      <selection activeCell="AA1" sqref="A1:AA1048576"/>
    </sheetView>
  </sheetViews>
  <sheetFormatPr defaultColWidth="9" defaultRowHeight="14.25" x14ac:dyDescent="0.2"/>
  <cols>
    <col min="1" max="1" width="39" style="253" bestFit="1" customWidth="1"/>
    <col min="2" max="2" width="32.125" style="90" bestFit="1" customWidth="1"/>
    <col min="3" max="3" width="31.25" style="90" bestFit="1" customWidth="1"/>
    <col min="4" max="4" width="23" style="90" bestFit="1" customWidth="1"/>
    <col min="5" max="5" width="22.75" style="90" bestFit="1" customWidth="1"/>
    <col min="6" max="7" width="16.75" style="253" bestFit="1" customWidth="1"/>
    <col min="8" max="8" width="16.875" style="233" bestFit="1" customWidth="1"/>
    <col min="9" max="9" width="19.125" style="233" bestFit="1" customWidth="1"/>
    <col min="10" max="10" width="18.375" style="233" bestFit="1" customWidth="1"/>
    <col min="11" max="11" width="20.375" style="233" bestFit="1" customWidth="1"/>
    <col min="12" max="12" width="22.625" style="253" bestFit="1" customWidth="1"/>
    <col min="13" max="13" width="26.75" style="253" bestFit="1" customWidth="1"/>
    <col min="14" max="14" width="26.875" style="253" bestFit="1" customWidth="1"/>
    <col min="15" max="15" width="17" style="253" bestFit="1" customWidth="1"/>
    <col min="16" max="16" width="43.125" style="74" bestFit="1" customWidth="1"/>
    <col min="17" max="17" width="43.875" style="74" bestFit="1" customWidth="1"/>
    <col min="18" max="18" width="28" style="74" bestFit="1" customWidth="1"/>
    <col min="19" max="19" width="37.5" style="74" bestFit="1" customWidth="1"/>
    <col min="20" max="20" width="53.375" style="74" bestFit="1" customWidth="1"/>
    <col min="21" max="21" width="54.875" style="74" bestFit="1" customWidth="1"/>
    <col min="22" max="22" width="19.375" style="91" bestFit="1" customWidth="1"/>
    <col min="23" max="23" width="25.75" style="91" bestFit="1" customWidth="1"/>
    <col min="24" max="24" width="24.125" style="91" bestFit="1" customWidth="1"/>
    <col min="25" max="25" width="41.25" style="91" bestFit="1" customWidth="1"/>
    <col min="26" max="26" width="29.875" style="91" bestFit="1" customWidth="1"/>
    <col min="27" max="27" width="32.125" style="91" bestFit="1" customWidth="1"/>
    <col min="28" max="28" width="32.375" style="253" bestFit="1" customWidth="1"/>
    <col min="29" max="29" width="34.25" style="253" bestFit="1" customWidth="1"/>
    <col min="30" max="30" width="33.125" style="253" bestFit="1" customWidth="1"/>
    <col min="31" max="16384" width="9" style="253"/>
  </cols>
  <sheetData>
    <row r="1" spans="1:27" x14ac:dyDescent="0.2">
      <c r="A1" s="253" t="s">
        <v>2457</v>
      </c>
      <c r="B1" s="90" t="s">
        <v>2458</v>
      </c>
      <c r="C1" s="90" t="s">
        <v>2459</v>
      </c>
      <c r="D1" s="90" t="s">
        <v>2460</v>
      </c>
      <c r="E1" s="90" t="s">
        <v>2598</v>
      </c>
      <c r="F1" s="253" t="s">
        <v>2461</v>
      </c>
      <c r="G1" s="253" t="s">
        <v>2462</v>
      </c>
      <c r="H1" s="233" t="s">
        <v>2464</v>
      </c>
      <c r="I1" s="233" t="s">
        <v>2465</v>
      </c>
      <c r="J1" s="233" t="s">
        <v>2466</v>
      </c>
      <c r="K1" s="233" t="s">
        <v>2467</v>
      </c>
      <c r="L1" s="253" t="s">
        <v>2468</v>
      </c>
      <c r="M1" s="253" t="s">
        <v>2469</v>
      </c>
      <c r="N1" s="253" t="s">
        <v>2470</v>
      </c>
      <c r="O1" s="253" t="s">
        <v>2471</v>
      </c>
      <c r="P1" s="74" t="s">
        <v>2934</v>
      </c>
      <c r="Q1" s="74" t="s">
        <v>2472</v>
      </c>
      <c r="R1" s="74" t="s">
        <v>2473</v>
      </c>
      <c r="S1" s="74" t="s">
        <v>2474</v>
      </c>
      <c r="T1" s="74" t="s">
        <v>2476</v>
      </c>
      <c r="U1" s="74" t="s">
        <v>2477</v>
      </c>
      <c r="V1" s="91" t="s">
        <v>2478</v>
      </c>
      <c r="W1" s="91" t="s">
        <v>2479</v>
      </c>
      <c r="X1" s="91" t="s">
        <v>2480</v>
      </c>
      <c r="Y1" s="91" t="s">
        <v>2481</v>
      </c>
      <c r="Z1" s="91" t="s">
        <v>2482</v>
      </c>
      <c r="AA1" s="91" t="s">
        <v>2483</v>
      </c>
    </row>
    <row r="2" spans="1:27" x14ac:dyDescent="0.2">
      <c r="A2" s="253" t="s">
        <v>2484</v>
      </c>
      <c r="B2" s="90" t="s">
        <v>2485</v>
      </c>
      <c r="C2" s="90" t="s">
        <v>2486</v>
      </c>
      <c r="D2" s="90" t="s">
        <v>2487</v>
      </c>
      <c r="E2" s="90" t="s">
        <v>2603</v>
      </c>
      <c r="F2" s="253" t="s">
        <v>2488</v>
      </c>
      <c r="G2" s="253" t="s">
        <v>2489</v>
      </c>
      <c r="H2" s="233" t="s">
        <v>2491</v>
      </c>
      <c r="I2" s="233" t="s">
        <v>2492</v>
      </c>
      <c r="J2" s="233" t="s">
        <v>2493</v>
      </c>
      <c r="K2" s="233" t="s">
        <v>2494</v>
      </c>
      <c r="L2" s="253" t="s">
        <v>2495</v>
      </c>
      <c r="M2" s="253" t="s">
        <v>2496</v>
      </c>
      <c r="N2" s="253" t="s">
        <v>2497</v>
      </c>
      <c r="O2" s="253" t="s">
        <v>2498</v>
      </c>
      <c r="P2" s="74" t="s">
        <v>2935</v>
      </c>
      <c r="Q2" s="74" t="s">
        <v>2499</v>
      </c>
      <c r="R2" s="74" t="s">
        <v>2500</v>
      </c>
      <c r="S2" s="74" t="s">
        <v>2501</v>
      </c>
      <c r="T2" s="74" t="s">
        <v>2503</v>
      </c>
      <c r="U2" s="74" t="s">
        <v>2504</v>
      </c>
      <c r="V2" s="91" t="s">
        <v>2505</v>
      </c>
      <c r="W2" s="91" t="s">
        <v>2506</v>
      </c>
      <c r="X2" s="91" t="s">
        <v>2507</v>
      </c>
      <c r="Y2" s="91" t="s">
        <v>2508</v>
      </c>
      <c r="Z2" s="91" t="s">
        <v>2509</v>
      </c>
      <c r="AA2" s="91" t="s">
        <v>2510</v>
      </c>
    </row>
    <row r="3" spans="1:27" x14ac:dyDescent="0.2">
      <c r="A3" s="253" t="s">
        <v>2511</v>
      </c>
      <c r="B3" s="90">
        <v>54105199.259999998</v>
      </c>
      <c r="C3" s="90">
        <v>4199564.47</v>
      </c>
      <c r="D3" s="90">
        <v>3345307.17</v>
      </c>
      <c r="E3" s="90">
        <v>305.52999999999997</v>
      </c>
      <c r="F3" s="253">
        <v>75737493.209999993</v>
      </c>
      <c r="G3" s="253">
        <v>36079345.399999999</v>
      </c>
      <c r="H3" s="233">
        <v>434745.03</v>
      </c>
      <c r="I3" s="233">
        <v>799378.16</v>
      </c>
      <c r="J3" s="233">
        <v>110000</v>
      </c>
      <c r="K3" s="233">
        <v>3412053.1</v>
      </c>
      <c r="L3" s="253">
        <v>447265.46</v>
      </c>
      <c r="M3" s="253">
        <v>-2499278.48</v>
      </c>
      <c r="N3" s="253">
        <v>21443613.870000001</v>
      </c>
      <c r="O3" s="253">
        <v>135434243.99000001</v>
      </c>
      <c r="P3" s="74">
        <v>28.17</v>
      </c>
      <c r="Q3" s="74">
        <v>82543068.480000004</v>
      </c>
      <c r="R3" s="74">
        <v>8425506.9800000004</v>
      </c>
      <c r="S3" s="74">
        <v>70895.87</v>
      </c>
      <c r="T3" s="74">
        <v>76945820.900000006</v>
      </c>
      <c r="U3" s="74">
        <v>9004950.4100000001</v>
      </c>
      <c r="V3" s="91">
        <v>101351329.51000001</v>
      </c>
      <c r="W3" s="91">
        <v>6500</v>
      </c>
      <c r="X3" s="91">
        <v>145069.81</v>
      </c>
      <c r="Y3" s="91">
        <v>33084054.370000001</v>
      </c>
      <c r="Z3" s="91">
        <v>20134069.690000001</v>
      </c>
      <c r="AA3" s="91">
        <v>2655802.2200000002</v>
      </c>
    </row>
    <row r="4" spans="1:27" x14ac:dyDescent="0.2">
      <c r="A4" s="253" t="s">
        <v>2936</v>
      </c>
      <c r="B4" s="90">
        <v>911960.74</v>
      </c>
      <c r="C4" s="90">
        <v>0</v>
      </c>
      <c r="D4" s="90">
        <v>40867</v>
      </c>
      <c r="E4" s="90">
        <v>0</v>
      </c>
      <c r="F4" s="253">
        <v>9</v>
      </c>
      <c r="G4" s="253">
        <v>821228.03</v>
      </c>
      <c r="I4" s="233">
        <v>9933.94</v>
      </c>
      <c r="J4" s="233">
        <v>8000</v>
      </c>
      <c r="K4" s="233">
        <v>200470.04</v>
      </c>
      <c r="N4" s="253">
        <v>282284.08</v>
      </c>
      <c r="O4" s="253">
        <v>560321.12</v>
      </c>
      <c r="Q4" s="74">
        <v>142800</v>
      </c>
      <c r="S4" s="74">
        <v>45.5</v>
      </c>
      <c r="T4" s="74">
        <v>1962925.16</v>
      </c>
      <c r="U4" s="74">
        <v>1236466.8400000001</v>
      </c>
      <c r="V4" s="91">
        <v>1985335.16</v>
      </c>
      <c r="X4" s="91">
        <v>10664</v>
      </c>
      <c r="Y4" s="91">
        <v>633182.75</v>
      </c>
    </row>
    <row r="5" spans="1:27" x14ac:dyDescent="0.2">
      <c r="A5" s="253" t="s">
        <v>2937</v>
      </c>
      <c r="B5" s="90">
        <v>1500</v>
      </c>
      <c r="D5" s="90">
        <v>10500</v>
      </c>
      <c r="F5" s="253">
        <v>56178.19</v>
      </c>
      <c r="G5" s="253">
        <v>687701.14</v>
      </c>
      <c r="K5" s="233">
        <v>1500</v>
      </c>
      <c r="N5" s="253">
        <v>-1879109.81</v>
      </c>
      <c r="O5" s="253">
        <v>2026803.02</v>
      </c>
      <c r="T5" s="74">
        <v>486087</v>
      </c>
      <c r="U5" s="74">
        <v>828738.7</v>
      </c>
      <c r="V5" s="91">
        <v>513487</v>
      </c>
      <c r="X5" s="91">
        <v>5245</v>
      </c>
      <c r="Y5" s="91">
        <v>106093.71</v>
      </c>
      <c r="Z5" s="91">
        <v>83313.87</v>
      </c>
    </row>
    <row r="6" spans="1:27" x14ac:dyDescent="0.2">
      <c r="A6" s="253" t="s">
        <v>2938</v>
      </c>
      <c r="B6" s="90">
        <v>13885.95</v>
      </c>
      <c r="D6" s="90">
        <v>17607</v>
      </c>
      <c r="F6" s="253">
        <v>2662384.39</v>
      </c>
      <c r="G6" s="253">
        <v>5810.12</v>
      </c>
      <c r="H6" s="233">
        <v>42540</v>
      </c>
      <c r="I6" s="233">
        <v>11438.61</v>
      </c>
      <c r="J6" s="233">
        <v>8000</v>
      </c>
      <c r="K6" s="233">
        <v>7.36</v>
      </c>
      <c r="N6" s="253">
        <v>2084624.55</v>
      </c>
      <c r="O6" s="253">
        <v>716949.66</v>
      </c>
      <c r="T6" s="74">
        <v>1419352.5</v>
      </c>
      <c r="U6" s="74">
        <v>218342.16</v>
      </c>
      <c r="V6" s="91">
        <v>1446452.5</v>
      </c>
      <c r="X6" s="91">
        <v>5070</v>
      </c>
      <c r="Y6" s="91">
        <v>256097.18</v>
      </c>
      <c r="Z6" s="91">
        <v>93947.7</v>
      </c>
    </row>
    <row r="7" spans="1:27" x14ac:dyDescent="0.2">
      <c r="A7" s="253" t="s">
        <v>2939</v>
      </c>
      <c r="B7" s="90">
        <v>8043.78</v>
      </c>
      <c r="D7" s="90">
        <v>45138.58</v>
      </c>
      <c r="E7" s="90">
        <v>0</v>
      </c>
      <c r="F7" s="253">
        <v>3364127.04</v>
      </c>
      <c r="G7" s="253">
        <v>376456.06</v>
      </c>
      <c r="H7" s="233">
        <v>0</v>
      </c>
      <c r="I7" s="233">
        <v>-20.85</v>
      </c>
      <c r="K7" s="233">
        <v>0</v>
      </c>
      <c r="N7" s="253">
        <v>2866496.12</v>
      </c>
      <c r="O7" s="253">
        <v>550717.67000000004</v>
      </c>
      <c r="P7" s="74">
        <v>28.17</v>
      </c>
      <c r="T7" s="74">
        <v>823445</v>
      </c>
      <c r="U7" s="74">
        <v>1262143.69</v>
      </c>
      <c r="V7" s="91">
        <v>844545</v>
      </c>
      <c r="X7" s="91">
        <v>9639.81</v>
      </c>
      <c r="Y7" s="91">
        <v>654134.68999999994</v>
      </c>
      <c r="Z7" s="91">
        <v>200724.84</v>
      </c>
    </row>
    <row r="8" spans="1:27" x14ac:dyDescent="0.2">
      <c r="A8" s="253" t="s">
        <v>2940</v>
      </c>
      <c r="B8" s="90">
        <v>94615.89</v>
      </c>
      <c r="D8" s="90">
        <v>30437</v>
      </c>
      <c r="E8" s="90">
        <v>0</v>
      </c>
      <c r="F8" s="253">
        <v>350363.07</v>
      </c>
      <c r="G8" s="253">
        <v>118444.09</v>
      </c>
      <c r="H8" s="233">
        <v>31295</v>
      </c>
      <c r="I8" s="233">
        <v>1513.41</v>
      </c>
      <c r="J8" s="233">
        <v>8000</v>
      </c>
      <c r="K8" s="233">
        <v>11250</v>
      </c>
      <c r="N8" s="253">
        <v>-1495409.97</v>
      </c>
      <c r="O8" s="253">
        <v>2257089.6800000002</v>
      </c>
      <c r="R8" s="74">
        <v>94618</v>
      </c>
      <c r="S8" s="74">
        <v>46.59</v>
      </c>
      <c r="T8" s="74">
        <v>765639</v>
      </c>
      <c r="U8" s="74">
        <v>229763.35</v>
      </c>
      <c r="V8" s="91">
        <v>787139</v>
      </c>
      <c r="X8" s="91">
        <v>16960</v>
      </c>
      <c r="Y8" s="91">
        <v>361985.16</v>
      </c>
      <c r="Z8" s="91">
        <v>143860.85</v>
      </c>
    </row>
    <row r="9" spans="1:27" x14ac:dyDescent="0.2">
      <c r="A9" s="253" t="s">
        <v>2941</v>
      </c>
      <c r="B9" s="90">
        <v>9092.2199999999993</v>
      </c>
      <c r="D9" s="90">
        <v>0</v>
      </c>
      <c r="E9" s="90">
        <v>85.78</v>
      </c>
      <c r="F9" s="253">
        <v>3918214.89</v>
      </c>
      <c r="G9" s="253">
        <v>259738.49</v>
      </c>
      <c r="H9" s="233">
        <v>22260</v>
      </c>
      <c r="I9" s="233">
        <v>1228.7</v>
      </c>
      <c r="K9" s="233">
        <v>0</v>
      </c>
      <c r="N9" s="253">
        <v>4125104.64</v>
      </c>
      <c r="O9" s="253">
        <v>253201</v>
      </c>
      <c r="T9" s="74">
        <v>636002.5</v>
      </c>
      <c r="U9" s="74">
        <v>163622.67000000001</v>
      </c>
      <c r="V9" s="91">
        <v>685002.5</v>
      </c>
      <c r="X9" s="91">
        <v>11553</v>
      </c>
      <c r="Y9" s="91">
        <v>117380.37</v>
      </c>
      <c r="Z9" s="91">
        <v>200352.26</v>
      </c>
    </row>
    <row r="10" spans="1:27" x14ac:dyDescent="0.2">
      <c r="A10" s="253" t="s">
        <v>2942</v>
      </c>
      <c r="B10" s="90">
        <v>40800.81</v>
      </c>
      <c r="D10" s="90">
        <v>15160</v>
      </c>
      <c r="E10" s="90">
        <v>0</v>
      </c>
      <c r="F10" s="253">
        <v>3330892.74</v>
      </c>
      <c r="G10" s="253">
        <v>3</v>
      </c>
      <c r="H10" s="233">
        <v>22590</v>
      </c>
      <c r="I10" s="233">
        <v>2130.37</v>
      </c>
      <c r="J10" s="233">
        <v>8000</v>
      </c>
      <c r="K10" s="233">
        <v>11000</v>
      </c>
      <c r="N10" s="253">
        <v>3421566.77</v>
      </c>
      <c r="R10" s="74">
        <v>29000</v>
      </c>
      <c r="S10" s="74">
        <v>2.7</v>
      </c>
      <c r="T10" s="74">
        <v>109347</v>
      </c>
      <c r="U10" s="74">
        <v>81721.22</v>
      </c>
      <c r="V10" s="91">
        <v>109347</v>
      </c>
      <c r="X10" s="91">
        <v>6572</v>
      </c>
      <c r="Y10" s="91">
        <v>91946.89</v>
      </c>
      <c r="Z10" s="91">
        <v>90635.62</v>
      </c>
    </row>
    <row r="11" spans="1:27" x14ac:dyDescent="0.2">
      <c r="A11" s="253" t="s">
        <v>2943</v>
      </c>
      <c r="B11" s="90">
        <v>4002.25</v>
      </c>
      <c r="D11" s="90">
        <v>0</v>
      </c>
      <c r="E11" s="90">
        <v>37.75</v>
      </c>
      <c r="F11" s="253">
        <v>1102781.47</v>
      </c>
      <c r="G11" s="253">
        <v>25037.43</v>
      </c>
      <c r="K11" s="233">
        <v>0</v>
      </c>
      <c r="N11" s="253">
        <v>958036.12</v>
      </c>
      <c r="O11" s="253">
        <v>99610.62</v>
      </c>
      <c r="T11" s="74">
        <v>266605.5</v>
      </c>
      <c r="U11" s="74">
        <v>452698.36</v>
      </c>
      <c r="V11" s="91">
        <v>288885.5</v>
      </c>
      <c r="X11" s="91">
        <v>5548</v>
      </c>
      <c r="Y11" s="91">
        <v>73705.36</v>
      </c>
      <c r="Z11" s="91">
        <v>276952.84000000003</v>
      </c>
    </row>
    <row r="12" spans="1:27" x14ac:dyDescent="0.2">
      <c r="A12" s="253" t="s">
        <v>2944</v>
      </c>
      <c r="B12" s="90">
        <v>1020170.58</v>
      </c>
      <c r="C12" s="90">
        <v>0</v>
      </c>
      <c r="D12" s="90">
        <v>43012.13</v>
      </c>
      <c r="F12" s="253">
        <v>1294367.46</v>
      </c>
      <c r="G12" s="253">
        <v>334163.94</v>
      </c>
      <c r="H12" s="233">
        <v>0</v>
      </c>
      <c r="I12" s="233">
        <v>7390</v>
      </c>
      <c r="K12" s="233">
        <v>0</v>
      </c>
      <c r="N12" s="253">
        <v>141440.57999999999</v>
      </c>
      <c r="O12" s="253">
        <v>685585.33</v>
      </c>
      <c r="Q12" s="74">
        <v>1025894.44</v>
      </c>
      <c r="R12" s="74">
        <v>234864</v>
      </c>
      <c r="S12" s="74">
        <v>597.53</v>
      </c>
      <c r="T12" s="74">
        <v>1766866.5</v>
      </c>
      <c r="U12" s="74">
        <v>54380</v>
      </c>
      <c r="V12" s="91">
        <v>1890790.1</v>
      </c>
      <c r="Y12" s="91">
        <v>224257.37</v>
      </c>
      <c r="Z12" s="91">
        <v>218725.38</v>
      </c>
    </row>
    <row r="13" spans="1:27" x14ac:dyDescent="0.2">
      <c r="A13" s="253" t="s">
        <v>2945</v>
      </c>
      <c r="B13" s="90">
        <v>658456.67000000004</v>
      </c>
      <c r="C13" s="90">
        <v>28553.51</v>
      </c>
      <c r="D13" s="90">
        <v>207811.02</v>
      </c>
      <c r="F13" s="253">
        <v>380371.1</v>
      </c>
      <c r="G13" s="253">
        <v>199460.51</v>
      </c>
      <c r="H13" s="233">
        <v>14200</v>
      </c>
      <c r="I13" s="233">
        <v>0</v>
      </c>
      <c r="N13" s="253">
        <v>-26281.64</v>
      </c>
      <c r="O13" s="253">
        <v>1517319.83</v>
      </c>
      <c r="Q13" s="74">
        <v>848817.05</v>
      </c>
      <c r="R13" s="74">
        <v>270780</v>
      </c>
      <c r="S13" s="74">
        <v>398.44</v>
      </c>
      <c r="T13" s="74">
        <v>1353061.12</v>
      </c>
      <c r="U13" s="74">
        <v>49600</v>
      </c>
      <c r="V13" s="91">
        <v>1402661.12</v>
      </c>
      <c r="Y13" s="91">
        <v>373047.79</v>
      </c>
      <c r="Z13" s="91">
        <v>139283.75</v>
      </c>
    </row>
    <row r="14" spans="1:27" x14ac:dyDescent="0.2">
      <c r="A14" s="253" t="s">
        <v>2946</v>
      </c>
      <c r="B14" s="90">
        <v>554688.94999999995</v>
      </c>
      <c r="C14" s="90">
        <v>286645.15999999997</v>
      </c>
      <c r="D14" s="90">
        <v>24265.59</v>
      </c>
      <c r="F14" s="253">
        <v>1009789.43</v>
      </c>
      <c r="G14" s="253">
        <v>291126.3</v>
      </c>
      <c r="H14" s="233">
        <v>13000</v>
      </c>
      <c r="I14" s="233">
        <v>0</v>
      </c>
      <c r="K14" s="233">
        <v>0</v>
      </c>
      <c r="N14" s="253">
        <v>18900</v>
      </c>
      <c r="O14" s="253">
        <v>1326846.8</v>
      </c>
      <c r="Q14" s="74">
        <v>833808.55</v>
      </c>
      <c r="R14" s="74">
        <v>379875</v>
      </c>
      <c r="S14" s="74">
        <v>67.39</v>
      </c>
      <c r="T14" s="74">
        <v>781518.5</v>
      </c>
      <c r="U14" s="74">
        <v>15400</v>
      </c>
      <c r="V14" s="91">
        <v>887388.5</v>
      </c>
      <c r="Y14" s="91">
        <v>342268.61</v>
      </c>
      <c r="Z14" s="91">
        <v>192446.9</v>
      </c>
    </row>
    <row r="15" spans="1:27" x14ac:dyDescent="0.2">
      <c r="A15" s="253" t="s">
        <v>2947</v>
      </c>
      <c r="B15" s="90">
        <v>185190.1</v>
      </c>
      <c r="C15" s="90">
        <v>33791.800000000003</v>
      </c>
      <c r="D15" s="90">
        <v>77186.039999999994</v>
      </c>
      <c r="F15" s="253">
        <v>91776.97</v>
      </c>
      <c r="G15" s="253">
        <v>262127.96</v>
      </c>
      <c r="H15" s="233">
        <v>0</v>
      </c>
      <c r="I15" s="233">
        <v>0</v>
      </c>
      <c r="N15" s="253">
        <v>136073.47</v>
      </c>
      <c r="O15" s="253">
        <v>1336486.2</v>
      </c>
      <c r="Q15" s="74">
        <v>566620.37</v>
      </c>
      <c r="S15" s="74">
        <v>355.15</v>
      </c>
      <c r="T15" s="74">
        <v>1690010</v>
      </c>
      <c r="U15" s="74">
        <v>43700</v>
      </c>
      <c r="V15" s="91">
        <v>1795803</v>
      </c>
      <c r="Y15" s="91">
        <v>367455.62</v>
      </c>
      <c r="Z15" s="91">
        <v>149487.13</v>
      </c>
    </row>
    <row r="16" spans="1:27" x14ac:dyDescent="0.2">
      <c r="A16" s="253" t="s">
        <v>2948</v>
      </c>
      <c r="B16" s="90">
        <v>857952.25</v>
      </c>
      <c r="C16" s="90">
        <v>59441.3</v>
      </c>
      <c r="D16" s="90">
        <v>107847.47</v>
      </c>
      <c r="F16" s="253">
        <v>1074989.33</v>
      </c>
      <c r="G16" s="253">
        <v>424010.12</v>
      </c>
      <c r="H16" s="233">
        <v>0</v>
      </c>
      <c r="I16" s="233">
        <v>0</v>
      </c>
      <c r="K16" s="233">
        <v>0</v>
      </c>
      <c r="N16" s="253">
        <v>258182.7</v>
      </c>
      <c r="O16" s="253">
        <v>2146839.4900000002</v>
      </c>
      <c r="Q16" s="74">
        <v>1383847.1</v>
      </c>
      <c r="R16" s="74">
        <v>215380</v>
      </c>
      <c r="S16" s="74">
        <v>520.36</v>
      </c>
      <c r="T16" s="74">
        <v>1639878.95</v>
      </c>
      <c r="U16" s="74">
        <v>26900</v>
      </c>
      <c r="V16" s="91">
        <v>2089474.06</v>
      </c>
      <c r="Y16" s="91">
        <v>309575.93</v>
      </c>
      <c r="Z16" s="91">
        <v>249646.72</v>
      </c>
    </row>
    <row r="17" spans="1:27" x14ac:dyDescent="0.2">
      <c r="A17" s="253" t="s">
        <v>2949</v>
      </c>
      <c r="B17" s="90">
        <v>1082606.92</v>
      </c>
      <c r="C17" s="90">
        <v>0</v>
      </c>
      <c r="D17" s="90">
        <v>86177.27</v>
      </c>
      <c r="F17" s="253">
        <v>176812.17</v>
      </c>
      <c r="G17" s="253">
        <v>260591.05</v>
      </c>
      <c r="H17" s="233">
        <v>6000</v>
      </c>
      <c r="K17" s="233">
        <v>0</v>
      </c>
      <c r="O17" s="253">
        <v>1602780.76</v>
      </c>
      <c r="Q17" s="74">
        <v>1613690.47</v>
      </c>
      <c r="S17" s="74">
        <v>1158.21</v>
      </c>
      <c r="T17" s="74">
        <v>1203662.8</v>
      </c>
      <c r="U17" s="74">
        <v>66400</v>
      </c>
      <c r="V17" s="91">
        <v>1684153</v>
      </c>
      <c r="Y17" s="91">
        <v>342560.66</v>
      </c>
      <c r="Z17" s="91">
        <v>126739.9</v>
      </c>
    </row>
    <row r="18" spans="1:27" x14ac:dyDescent="0.2">
      <c r="A18" s="253" t="s">
        <v>2950</v>
      </c>
      <c r="B18" s="90">
        <v>544056.48</v>
      </c>
      <c r="C18" s="90">
        <v>0</v>
      </c>
      <c r="D18" s="90">
        <v>25164.75</v>
      </c>
      <c r="F18" s="253">
        <v>482460.56</v>
      </c>
      <c r="G18" s="253">
        <v>2462700.4300000002</v>
      </c>
      <c r="H18" s="233">
        <v>0</v>
      </c>
      <c r="I18" s="233">
        <v>7038.3</v>
      </c>
      <c r="N18" s="253">
        <v>62671.06</v>
      </c>
      <c r="O18" s="253">
        <v>2036704.82</v>
      </c>
      <c r="Q18" s="74">
        <v>588192.01</v>
      </c>
      <c r="R18" s="74">
        <v>90000</v>
      </c>
      <c r="S18" s="74">
        <v>606.20000000000005</v>
      </c>
      <c r="T18" s="74">
        <v>1214971</v>
      </c>
      <c r="U18" s="74">
        <v>24700</v>
      </c>
      <c r="V18" s="91">
        <v>1279671</v>
      </c>
      <c r="Y18" s="91">
        <v>316647.01</v>
      </c>
      <c r="Z18" s="91">
        <v>505823.41</v>
      </c>
    </row>
    <row r="19" spans="1:27" x14ac:dyDescent="0.2">
      <c r="A19" s="253" t="s">
        <v>2951</v>
      </c>
      <c r="B19" s="90">
        <v>658878.81000000006</v>
      </c>
      <c r="C19" s="90">
        <v>5951.6</v>
      </c>
      <c r="D19" s="90">
        <v>77192.38</v>
      </c>
      <c r="F19" s="253">
        <v>1197858.3</v>
      </c>
      <c r="G19" s="253">
        <v>632218.4</v>
      </c>
      <c r="H19" s="233">
        <v>0</v>
      </c>
      <c r="I19" s="233">
        <v>6300</v>
      </c>
      <c r="N19" s="253">
        <v>32559.22</v>
      </c>
      <c r="O19" s="253">
        <v>118427.08</v>
      </c>
      <c r="Q19" s="74">
        <v>831237.89</v>
      </c>
      <c r="R19" s="74">
        <v>60000</v>
      </c>
      <c r="S19" s="74">
        <v>194.43</v>
      </c>
      <c r="T19" s="74">
        <v>550530</v>
      </c>
      <c r="U19" s="74">
        <v>4000</v>
      </c>
      <c r="V19" s="91">
        <v>554530</v>
      </c>
      <c r="Y19" s="91">
        <v>264619.49</v>
      </c>
      <c r="Z19" s="91">
        <v>258541.47</v>
      </c>
    </row>
    <row r="20" spans="1:27" x14ac:dyDescent="0.2">
      <c r="A20" s="253" t="s">
        <v>2952</v>
      </c>
      <c r="B20" s="90">
        <v>1255030.8899999999</v>
      </c>
      <c r="C20" s="90">
        <v>186648.2</v>
      </c>
      <c r="D20" s="90">
        <v>74646.41</v>
      </c>
      <c r="F20" s="253">
        <v>158618.74</v>
      </c>
      <c r="G20" s="253">
        <v>256834.37</v>
      </c>
      <c r="H20" s="233">
        <v>0</v>
      </c>
      <c r="I20" s="233">
        <v>7150</v>
      </c>
      <c r="K20" s="233">
        <v>0</v>
      </c>
      <c r="N20" s="253">
        <v>410875.35</v>
      </c>
      <c r="O20" s="253">
        <v>1863971.92</v>
      </c>
      <c r="Q20" s="74">
        <v>1364522.16</v>
      </c>
      <c r="R20" s="74">
        <v>275738</v>
      </c>
      <c r="S20" s="74">
        <v>533.95000000000005</v>
      </c>
      <c r="T20" s="74">
        <v>704020</v>
      </c>
      <c r="U20" s="74">
        <v>49600</v>
      </c>
      <c r="V20" s="91">
        <v>1146154</v>
      </c>
      <c r="Y20" s="91">
        <v>277037.73</v>
      </c>
      <c r="Z20" s="91">
        <v>138318.76</v>
      </c>
    </row>
    <row r="21" spans="1:27" x14ac:dyDescent="0.2">
      <c r="A21" s="253" t="s">
        <v>2953</v>
      </c>
      <c r="B21" s="90">
        <v>892376.77</v>
      </c>
      <c r="C21" s="90">
        <v>34411.1</v>
      </c>
      <c r="D21" s="90">
        <v>154224.46</v>
      </c>
      <c r="F21" s="253">
        <v>760228.28</v>
      </c>
      <c r="G21" s="253">
        <v>2050773.81</v>
      </c>
      <c r="H21" s="233">
        <v>0</v>
      </c>
      <c r="I21" s="233">
        <v>6300</v>
      </c>
      <c r="N21" s="253">
        <v>505432.48</v>
      </c>
      <c r="O21" s="253">
        <v>2519990.75</v>
      </c>
      <c r="Q21" s="74">
        <v>1086630.32</v>
      </c>
      <c r="R21" s="74">
        <v>186500</v>
      </c>
      <c r="S21" s="74">
        <v>773.63</v>
      </c>
      <c r="T21" s="74">
        <v>1237551</v>
      </c>
      <c r="U21" s="74">
        <v>74100</v>
      </c>
      <c r="V21" s="91">
        <v>1631817</v>
      </c>
      <c r="Y21" s="91">
        <v>499217.78</v>
      </c>
      <c r="Z21" s="91">
        <v>465645.84</v>
      </c>
    </row>
    <row r="22" spans="1:27" x14ac:dyDescent="0.2">
      <c r="A22" s="253" t="s">
        <v>2954</v>
      </c>
      <c r="B22" s="90">
        <v>890472.29</v>
      </c>
      <c r="C22" s="90">
        <v>78800.679999999993</v>
      </c>
      <c r="D22" s="90">
        <v>12300</v>
      </c>
      <c r="F22" s="253">
        <v>725085.29</v>
      </c>
      <c r="G22" s="253">
        <v>566392.25</v>
      </c>
      <c r="H22" s="233">
        <v>0</v>
      </c>
      <c r="I22" s="233">
        <v>12775</v>
      </c>
      <c r="O22" s="253">
        <v>4994895.4800000004</v>
      </c>
      <c r="Q22" s="74">
        <v>846347.16</v>
      </c>
      <c r="R22" s="74">
        <v>252710</v>
      </c>
      <c r="S22" s="74">
        <v>1375.2</v>
      </c>
      <c r="T22" s="74">
        <v>1480843</v>
      </c>
      <c r="U22" s="74">
        <v>24840</v>
      </c>
      <c r="V22" s="91">
        <v>1519683</v>
      </c>
      <c r="Y22" s="91">
        <v>554963.43999999994</v>
      </c>
      <c r="Z22" s="91">
        <v>321391.33</v>
      </c>
    </row>
    <row r="23" spans="1:27" x14ac:dyDescent="0.2">
      <c r="A23" s="253" t="s">
        <v>2955</v>
      </c>
      <c r="B23" s="90">
        <v>591714.12</v>
      </c>
      <c r="C23" s="90">
        <v>161041.75</v>
      </c>
      <c r="D23" s="90">
        <v>109317.32</v>
      </c>
      <c r="F23" s="253">
        <v>313449.86</v>
      </c>
      <c r="G23" s="253">
        <v>350201.59999999998</v>
      </c>
      <c r="H23" s="233">
        <v>0</v>
      </c>
      <c r="I23" s="233">
        <v>5880</v>
      </c>
      <c r="K23" s="233">
        <v>682.65</v>
      </c>
      <c r="N23" s="253">
        <v>62635.47</v>
      </c>
      <c r="O23" s="253">
        <v>1550129.81</v>
      </c>
      <c r="Q23" s="74">
        <v>991171.89</v>
      </c>
      <c r="R23" s="74">
        <v>116685</v>
      </c>
      <c r="S23" s="74">
        <v>302.64</v>
      </c>
      <c r="T23" s="74">
        <v>1596912.5</v>
      </c>
      <c r="U23" s="74">
        <v>53600</v>
      </c>
      <c r="V23" s="91">
        <v>1725950.3</v>
      </c>
      <c r="Y23" s="91">
        <v>323800.71000000002</v>
      </c>
      <c r="Z23" s="91">
        <v>183492.01</v>
      </c>
    </row>
    <row r="24" spans="1:27" x14ac:dyDescent="0.2">
      <c r="A24" s="253" t="s">
        <v>2956</v>
      </c>
      <c r="B24" s="90">
        <v>2651354.54</v>
      </c>
      <c r="C24" s="90">
        <v>36025.550000000003</v>
      </c>
      <c r="D24" s="90">
        <v>16939.099999999999</v>
      </c>
      <c r="F24" s="253">
        <v>135252.54</v>
      </c>
      <c r="G24" s="253">
        <v>698311.28</v>
      </c>
      <c r="H24" s="233">
        <v>0</v>
      </c>
      <c r="I24" s="233">
        <v>0</v>
      </c>
      <c r="N24" s="253">
        <v>260064.49</v>
      </c>
      <c r="O24" s="253">
        <v>2878887.21</v>
      </c>
      <c r="Q24" s="74">
        <v>1375262.59</v>
      </c>
      <c r="S24" s="74">
        <v>4014.68</v>
      </c>
      <c r="T24" s="74">
        <v>2128647</v>
      </c>
      <c r="U24" s="74">
        <v>163400</v>
      </c>
      <c r="V24" s="91">
        <v>2428297</v>
      </c>
      <c r="Y24" s="91">
        <v>618493.81000000006</v>
      </c>
      <c r="Z24" s="91">
        <v>272334.61</v>
      </c>
    </row>
    <row r="25" spans="1:27" x14ac:dyDescent="0.2">
      <c r="A25" s="253" t="s">
        <v>2957</v>
      </c>
      <c r="B25" s="90">
        <v>625500.92000000004</v>
      </c>
      <c r="C25" s="90">
        <v>37864.550000000003</v>
      </c>
      <c r="D25" s="90">
        <v>39288.01</v>
      </c>
      <c r="F25" s="253">
        <v>489725.85</v>
      </c>
      <c r="G25" s="253">
        <v>453954.99</v>
      </c>
      <c r="H25" s="233">
        <v>0</v>
      </c>
      <c r="N25" s="253">
        <v>-210565.2</v>
      </c>
      <c r="O25" s="253">
        <v>2079998.65</v>
      </c>
      <c r="Q25" s="74">
        <v>1038970.02</v>
      </c>
      <c r="S25" s="74">
        <v>367.99</v>
      </c>
      <c r="T25" s="74">
        <v>1471278.8</v>
      </c>
      <c r="U25" s="74">
        <v>78241</v>
      </c>
      <c r="V25" s="91">
        <v>1629739.8</v>
      </c>
      <c r="Y25" s="91">
        <v>293824.3</v>
      </c>
      <c r="Z25" s="91">
        <v>208526.1</v>
      </c>
    </row>
    <row r="26" spans="1:27" x14ac:dyDescent="0.2">
      <c r="A26" s="253" t="s">
        <v>2958</v>
      </c>
      <c r="B26" s="90">
        <v>1003102.53</v>
      </c>
      <c r="C26" s="90">
        <v>64896.21</v>
      </c>
      <c r="D26" s="90">
        <v>29198.67</v>
      </c>
      <c r="F26" s="253">
        <v>1200254.5</v>
      </c>
      <c r="G26" s="253">
        <v>112430.64</v>
      </c>
      <c r="I26" s="233">
        <v>6300</v>
      </c>
      <c r="N26" s="253">
        <v>126601.39</v>
      </c>
      <c r="O26" s="253">
        <v>413083.29</v>
      </c>
      <c r="Q26" s="74">
        <v>880665.13</v>
      </c>
      <c r="R26" s="74">
        <v>202870</v>
      </c>
      <c r="S26" s="74">
        <v>918.68</v>
      </c>
      <c r="T26" s="74">
        <v>1213712.5</v>
      </c>
      <c r="U26" s="74">
        <v>84300</v>
      </c>
      <c r="V26" s="91">
        <v>1448831.5</v>
      </c>
      <c r="Y26" s="91">
        <v>278022.53999999998</v>
      </c>
      <c r="Z26" s="91">
        <v>200263.96</v>
      </c>
      <c r="AA26" s="91">
        <v>1080</v>
      </c>
    </row>
    <row r="27" spans="1:27" x14ac:dyDescent="0.2">
      <c r="A27" s="253" t="s">
        <v>2959</v>
      </c>
      <c r="B27" s="90">
        <v>678575.34</v>
      </c>
      <c r="C27" s="90">
        <v>0</v>
      </c>
      <c r="D27" s="90">
        <v>13587.22</v>
      </c>
      <c r="F27" s="253">
        <v>720277.32</v>
      </c>
      <c r="G27" s="253">
        <v>302842.83</v>
      </c>
      <c r="H27" s="233">
        <v>0</v>
      </c>
      <c r="N27" s="253">
        <v>278514.52</v>
      </c>
      <c r="O27" s="253">
        <v>2337378.21</v>
      </c>
      <c r="Q27" s="74">
        <v>838650.37</v>
      </c>
      <c r="R27" s="74">
        <v>62000</v>
      </c>
      <c r="S27" s="74">
        <v>618.53</v>
      </c>
      <c r="T27" s="74">
        <v>682863</v>
      </c>
      <c r="U27" s="74">
        <v>32100</v>
      </c>
      <c r="V27" s="91">
        <v>827014.4</v>
      </c>
      <c r="Y27" s="91">
        <v>340842.75</v>
      </c>
      <c r="Z27" s="91">
        <v>212909.24</v>
      </c>
    </row>
    <row r="28" spans="1:27" x14ac:dyDescent="0.2">
      <c r="A28" s="253" t="s">
        <v>2960</v>
      </c>
      <c r="B28" s="90">
        <v>742864.52</v>
      </c>
      <c r="C28" s="90">
        <v>0</v>
      </c>
      <c r="D28" s="90">
        <v>45488.88</v>
      </c>
      <c r="F28" s="253">
        <v>458000.83</v>
      </c>
      <c r="G28" s="253">
        <v>249745.1</v>
      </c>
      <c r="H28" s="233">
        <v>5000</v>
      </c>
      <c r="I28" s="233">
        <v>6300</v>
      </c>
      <c r="K28" s="233">
        <v>0</v>
      </c>
      <c r="N28" s="253">
        <v>221545.72</v>
      </c>
      <c r="O28" s="253">
        <v>2446216.73</v>
      </c>
      <c r="Q28" s="74">
        <v>706589.12</v>
      </c>
      <c r="R28" s="74">
        <v>262600</v>
      </c>
      <c r="S28" s="74">
        <v>383.05</v>
      </c>
      <c r="T28" s="74">
        <v>555506</v>
      </c>
      <c r="U28" s="74">
        <v>6500</v>
      </c>
      <c r="V28" s="91">
        <v>693046</v>
      </c>
      <c r="Y28" s="91">
        <v>233533.9</v>
      </c>
      <c r="Z28" s="91">
        <v>200052.58</v>
      </c>
      <c r="AA28" s="91">
        <v>100000</v>
      </c>
    </row>
    <row r="29" spans="1:27" x14ac:dyDescent="0.2">
      <c r="A29" s="253" t="s">
        <v>2961</v>
      </c>
      <c r="B29" s="90">
        <v>768771.11</v>
      </c>
      <c r="C29" s="90">
        <v>334733.95</v>
      </c>
      <c r="D29" s="90">
        <v>18389.09</v>
      </c>
      <c r="F29" s="253">
        <v>571447.25</v>
      </c>
      <c r="G29" s="253">
        <v>269225.96999999997</v>
      </c>
      <c r="O29" s="253">
        <v>1940194.37</v>
      </c>
      <c r="Q29" s="74">
        <v>941892.46</v>
      </c>
      <c r="R29" s="74">
        <v>73500</v>
      </c>
      <c r="S29" s="74">
        <v>1870.54</v>
      </c>
      <c r="T29" s="74">
        <v>1179702</v>
      </c>
      <c r="V29" s="91">
        <v>1279282</v>
      </c>
      <c r="Y29" s="91">
        <v>248549.69</v>
      </c>
      <c r="Z29" s="91">
        <v>159115.89000000001</v>
      </c>
    </row>
    <row r="30" spans="1:27" x14ac:dyDescent="0.2">
      <c r="A30" s="253" t="s">
        <v>2962</v>
      </c>
      <c r="B30" s="90">
        <v>596881.31000000006</v>
      </c>
      <c r="C30" s="90">
        <v>311582.59000000003</v>
      </c>
      <c r="D30" s="90">
        <v>37574</v>
      </c>
      <c r="F30" s="253">
        <v>2497372.15</v>
      </c>
      <c r="G30" s="253">
        <v>235675.54</v>
      </c>
      <c r="O30" s="253">
        <v>225942.27</v>
      </c>
      <c r="Q30" s="74">
        <v>1079754.29</v>
      </c>
      <c r="S30" s="74">
        <v>3505.44</v>
      </c>
      <c r="T30" s="74">
        <v>646412.5</v>
      </c>
      <c r="V30" s="91">
        <v>914975.5</v>
      </c>
      <c r="Y30" s="91">
        <v>290288.76</v>
      </c>
      <c r="Z30" s="91">
        <v>145301.04</v>
      </c>
    </row>
    <row r="31" spans="1:27" x14ac:dyDescent="0.2">
      <c r="A31" s="253" t="s">
        <v>2963</v>
      </c>
      <c r="B31" s="90">
        <v>1576965.14</v>
      </c>
      <c r="C31" s="90">
        <v>447027</v>
      </c>
      <c r="D31" s="90">
        <v>18086.84</v>
      </c>
      <c r="F31" s="253">
        <v>898215.73</v>
      </c>
      <c r="G31" s="253">
        <v>358683.16</v>
      </c>
      <c r="N31" s="253">
        <v>-300.39999999999998</v>
      </c>
      <c r="O31" s="253">
        <v>519805.36</v>
      </c>
      <c r="Q31" s="74">
        <v>1829319.29</v>
      </c>
      <c r="S31" s="74">
        <v>2508.11</v>
      </c>
      <c r="T31" s="74">
        <v>619090.5</v>
      </c>
      <c r="V31" s="91">
        <v>1002525.5</v>
      </c>
      <c r="Y31" s="91">
        <v>462383.13</v>
      </c>
      <c r="Z31" s="91">
        <v>92543.4</v>
      </c>
    </row>
    <row r="32" spans="1:27" x14ac:dyDescent="0.2">
      <c r="A32" s="253" t="s">
        <v>2964</v>
      </c>
      <c r="B32" s="90">
        <v>1273048.6200000001</v>
      </c>
      <c r="C32" s="90">
        <v>370760.25</v>
      </c>
      <c r="D32" s="90">
        <v>50923.16</v>
      </c>
      <c r="F32" s="253">
        <v>2322051.9700000002</v>
      </c>
      <c r="G32" s="253">
        <v>793445.8</v>
      </c>
      <c r="O32" s="253">
        <v>164243.42000000001</v>
      </c>
      <c r="Q32" s="74">
        <v>1345064.15</v>
      </c>
      <c r="R32" s="74">
        <v>185010</v>
      </c>
      <c r="S32" s="74">
        <v>1788.77</v>
      </c>
      <c r="T32" s="74">
        <v>1126240.5</v>
      </c>
      <c r="V32" s="91">
        <v>1364641.5</v>
      </c>
      <c r="Y32" s="91">
        <v>339361.2</v>
      </c>
      <c r="Z32" s="91">
        <v>521248.91</v>
      </c>
    </row>
    <row r="33" spans="1:26" x14ac:dyDescent="0.2">
      <c r="A33" s="253" t="s">
        <v>2965</v>
      </c>
      <c r="B33" s="90">
        <v>648720.36</v>
      </c>
      <c r="C33" s="90">
        <v>300456.75</v>
      </c>
      <c r="D33" s="90">
        <v>651.39</v>
      </c>
      <c r="F33" s="253">
        <v>540345.47</v>
      </c>
      <c r="G33" s="253">
        <v>428900.49</v>
      </c>
      <c r="O33" s="253">
        <v>3631737.05</v>
      </c>
      <c r="Q33" s="74">
        <v>1289505.1299999999</v>
      </c>
      <c r="R33" s="74">
        <v>372820</v>
      </c>
      <c r="S33" s="74">
        <v>969.98</v>
      </c>
      <c r="T33" s="74">
        <v>1242616.7</v>
      </c>
      <c r="V33" s="91">
        <v>1583896.7</v>
      </c>
      <c r="Y33" s="91">
        <v>446071.63</v>
      </c>
      <c r="Z33" s="91">
        <v>154968.71</v>
      </c>
    </row>
    <row r="34" spans="1:26" x14ac:dyDescent="0.2">
      <c r="A34" s="253" t="s">
        <v>2966</v>
      </c>
      <c r="B34" s="90">
        <v>1328820.69</v>
      </c>
      <c r="C34" s="90">
        <v>304774.2</v>
      </c>
      <c r="D34" s="90">
        <v>131843.51999999999</v>
      </c>
      <c r="F34" s="253">
        <v>672875.54</v>
      </c>
      <c r="G34" s="253">
        <v>897547.75</v>
      </c>
      <c r="N34" s="253">
        <v>-65934</v>
      </c>
      <c r="O34" s="253">
        <v>1339915.8</v>
      </c>
      <c r="Q34" s="74">
        <v>627526.29</v>
      </c>
      <c r="S34" s="74">
        <v>718.81</v>
      </c>
      <c r="T34" s="74">
        <v>722600</v>
      </c>
      <c r="V34" s="91">
        <v>920790</v>
      </c>
      <c r="Y34" s="91">
        <v>367045.09</v>
      </c>
      <c r="Z34" s="91">
        <v>99883.42</v>
      </c>
    </row>
    <row r="35" spans="1:26" x14ac:dyDescent="0.2">
      <c r="A35" s="253" t="s">
        <v>2967</v>
      </c>
      <c r="B35" s="90">
        <v>1707311.37</v>
      </c>
      <c r="C35" s="90">
        <v>201398.37</v>
      </c>
      <c r="D35" s="90">
        <v>26229.98</v>
      </c>
      <c r="E35" s="90">
        <v>182</v>
      </c>
      <c r="F35" s="253">
        <v>632785.24</v>
      </c>
      <c r="G35" s="253">
        <v>184809.98</v>
      </c>
      <c r="O35" s="253">
        <v>2501284.2200000002</v>
      </c>
      <c r="Q35" s="74">
        <v>1219890.8600000001</v>
      </c>
      <c r="R35" s="74">
        <v>414315</v>
      </c>
      <c r="S35" s="74">
        <v>2167.94</v>
      </c>
      <c r="T35" s="74">
        <v>894813</v>
      </c>
      <c r="V35" s="91">
        <v>1155416</v>
      </c>
      <c r="Y35" s="91">
        <v>263563</v>
      </c>
      <c r="Z35" s="91">
        <v>184008.27</v>
      </c>
    </row>
    <row r="36" spans="1:26" x14ac:dyDescent="0.2">
      <c r="A36" s="253" t="s">
        <v>2968</v>
      </c>
      <c r="B36" s="90">
        <v>1139411.8</v>
      </c>
      <c r="C36" s="90">
        <v>75562.3</v>
      </c>
      <c r="D36" s="90">
        <v>1544</v>
      </c>
      <c r="F36" s="253">
        <v>442126.48</v>
      </c>
      <c r="G36" s="253">
        <v>1200703.92</v>
      </c>
      <c r="K36" s="233">
        <v>406800</v>
      </c>
      <c r="O36" s="253">
        <v>1692932.58</v>
      </c>
      <c r="Q36" s="74">
        <v>998146.17</v>
      </c>
      <c r="R36" s="74">
        <v>95000</v>
      </c>
      <c r="S36" s="74">
        <v>765.28</v>
      </c>
      <c r="T36" s="74">
        <v>743899</v>
      </c>
      <c r="V36" s="91">
        <v>916326</v>
      </c>
      <c r="Y36" s="91">
        <v>222974.9</v>
      </c>
      <c r="Z36" s="91">
        <v>76545.75</v>
      </c>
    </row>
    <row r="37" spans="1:26" x14ac:dyDescent="0.2">
      <c r="A37" s="253" t="s">
        <v>2969</v>
      </c>
      <c r="B37" s="90">
        <v>197828.11</v>
      </c>
      <c r="C37" s="90">
        <v>178313.27</v>
      </c>
      <c r="D37" s="90">
        <v>11445</v>
      </c>
      <c r="F37" s="253">
        <v>1250942.3</v>
      </c>
      <c r="G37" s="253">
        <v>68480.899999999994</v>
      </c>
      <c r="Q37" s="74">
        <v>776385.77</v>
      </c>
      <c r="S37" s="74">
        <v>512.23</v>
      </c>
      <c r="T37" s="74">
        <v>1005044.2</v>
      </c>
      <c r="V37" s="91">
        <v>1160034.2</v>
      </c>
      <c r="Y37" s="91">
        <v>403291.66</v>
      </c>
      <c r="Z37" s="91">
        <v>205583.01</v>
      </c>
    </row>
    <row r="38" spans="1:26" x14ac:dyDescent="0.2">
      <c r="A38" s="253" t="s">
        <v>2970</v>
      </c>
      <c r="B38" s="90">
        <v>728963.12</v>
      </c>
      <c r="C38" s="90">
        <v>220859.9</v>
      </c>
      <c r="D38" s="90">
        <v>5141</v>
      </c>
      <c r="F38" s="253">
        <v>1192963.79</v>
      </c>
      <c r="G38" s="253">
        <v>444221.71</v>
      </c>
      <c r="I38" s="233">
        <v>8450</v>
      </c>
      <c r="Q38" s="74">
        <v>987803.84</v>
      </c>
      <c r="R38" s="74">
        <v>6450</v>
      </c>
      <c r="S38" s="74">
        <v>1409.24</v>
      </c>
      <c r="T38" s="74">
        <v>954655</v>
      </c>
      <c r="V38" s="91">
        <v>1289003</v>
      </c>
      <c r="Y38" s="91">
        <v>323157.46000000002</v>
      </c>
      <c r="Z38" s="91">
        <v>101565.57</v>
      </c>
    </row>
    <row r="39" spans="1:26" x14ac:dyDescent="0.2">
      <c r="A39" s="253" t="s">
        <v>2971</v>
      </c>
      <c r="B39" s="90">
        <v>907260.89</v>
      </c>
      <c r="C39" s="90">
        <v>0</v>
      </c>
      <c r="D39" s="90">
        <v>59311.7</v>
      </c>
      <c r="F39" s="253">
        <v>537861.69999999995</v>
      </c>
      <c r="G39" s="253">
        <v>66255.17</v>
      </c>
      <c r="H39" s="233">
        <v>18070.8</v>
      </c>
      <c r="I39" s="233">
        <v>6300</v>
      </c>
      <c r="K39" s="233">
        <v>524740.89</v>
      </c>
      <c r="L39" s="253">
        <v>57528.13</v>
      </c>
      <c r="N39" s="253">
        <v>-1011977.09</v>
      </c>
      <c r="O39" s="253">
        <v>1814650.86</v>
      </c>
      <c r="Q39" s="74">
        <v>854525.27</v>
      </c>
      <c r="R39" s="74">
        <v>187469</v>
      </c>
      <c r="S39" s="74">
        <v>2963.8</v>
      </c>
      <c r="T39" s="74">
        <v>1169276</v>
      </c>
      <c r="U39" s="74">
        <v>3000</v>
      </c>
      <c r="V39" s="91">
        <v>1438584</v>
      </c>
      <c r="Y39" s="91">
        <v>486518</v>
      </c>
      <c r="Z39" s="91">
        <v>84667.199999999997</v>
      </c>
    </row>
    <row r="40" spans="1:26" x14ac:dyDescent="0.2">
      <c r="A40" s="253" t="s">
        <v>2972</v>
      </c>
      <c r="B40" s="90">
        <v>338766.25</v>
      </c>
      <c r="C40" s="90">
        <v>0</v>
      </c>
      <c r="D40" s="90">
        <v>83412.5</v>
      </c>
      <c r="F40" s="253">
        <v>1558423.65</v>
      </c>
      <c r="G40" s="253">
        <v>265433</v>
      </c>
      <c r="H40" s="233">
        <v>9446.43</v>
      </c>
      <c r="I40" s="233">
        <v>21300</v>
      </c>
      <c r="K40" s="233">
        <v>60934.87</v>
      </c>
      <c r="N40" s="253">
        <v>-37627</v>
      </c>
      <c r="O40" s="253">
        <v>1633793.05</v>
      </c>
      <c r="Q40" s="74">
        <v>1092466.3799999999</v>
      </c>
      <c r="R40" s="74">
        <v>205000</v>
      </c>
      <c r="S40" s="74">
        <v>506.78</v>
      </c>
      <c r="T40" s="74">
        <v>1351233.5</v>
      </c>
      <c r="U40" s="74">
        <v>83000</v>
      </c>
      <c r="V40" s="91">
        <v>1717785.5</v>
      </c>
      <c r="Y40" s="91">
        <v>620182.61</v>
      </c>
      <c r="Z40" s="91">
        <v>189776.4</v>
      </c>
    </row>
    <row r="41" spans="1:26" x14ac:dyDescent="0.2">
      <c r="A41" s="253" t="s">
        <v>2973</v>
      </c>
      <c r="B41" s="90">
        <v>617350.75</v>
      </c>
      <c r="C41" s="90">
        <v>690.9</v>
      </c>
      <c r="D41" s="90">
        <v>58532.17</v>
      </c>
      <c r="F41" s="253">
        <v>1119312.27</v>
      </c>
      <c r="G41" s="253">
        <v>372196.7</v>
      </c>
      <c r="H41" s="233">
        <v>11597.6</v>
      </c>
      <c r="I41" s="233">
        <v>18500</v>
      </c>
      <c r="N41" s="253">
        <v>-166</v>
      </c>
      <c r="O41" s="253">
        <v>174893.33</v>
      </c>
      <c r="Q41" s="74">
        <v>963904.16</v>
      </c>
      <c r="S41" s="74">
        <v>1382.36</v>
      </c>
      <c r="T41" s="74">
        <v>1101420.5</v>
      </c>
      <c r="U41" s="74">
        <v>12600</v>
      </c>
      <c r="V41" s="91">
        <v>1363395.5</v>
      </c>
      <c r="Y41" s="91">
        <v>645849.89</v>
      </c>
      <c r="Z41" s="91">
        <v>221193.82</v>
      </c>
    </row>
    <row r="42" spans="1:26" x14ac:dyDescent="0.2">
      <c r="A42" s="253" t="s">
        <v>2974</v>
      </c>
      <c r="B42" s="90">
        <v>2008841.08</v>
      </c>
      <c r="C42" s="90">
        <v>12939.04</v>
      </c>
      <c r="D42" s="90">
        <v>65977</v>
      </c>
      <c r="F42" s="253">
        <v>1404421</v>
      </c>
      <c r="G42" s="253">
        <v>276269.71999999997</v>
      </c>
      <c r="H42" s="233">
        <v>50259.22</v>
      </c>
      <c r="I42" s="233">
        <v>5850</v>
      </c>
      <c r="K42" s="233">
        <v>1899384.76</v>
      </c>
      <c r="L42" s="253">
        <v>51948.21</v>
      </c>
      <c r="N42" s="253">
        <v>-118978.9</v>
      </c>
      <c r="O42" s="253">
        <v>1781475.04</v>
      </c>
      <c r="Q42" s="74">
        <v>1262285.42</v>
      </c>
      <c r="R42" s="74">
        <v>58100</v>
      </c>
      <c r="S42" s="74">
        <v>3205.83</v>
      </c>
      <c r="T42" s="74">
        <v>1383814.5</v>
      </c>
      <c r="U42" s="74">
        <v>23100</v>
      </c>
      <c r="V42" s="91">
        <v>1757104.5</v>
      </c>
      <c r="Y42" s="91">
        <v>873902.03</v>
      </c>
      <c r="Z42" s="91">
        <v>249568.62</v>
      </c>
    </row>
    <row r="43" spans="1:26" x14ac:dyDescent="0.2">
      <c r="A43" s="253" t="s">
        <v>2975</v>
      </c>
      <c r="B43" s="90">
        <v>858981.23</v>
      </c>
      <c r="C43" s="90">
        <v>0</v>
      </c>
      <c r="D43" s="90">
        <v>44992.33</v>
      </c>
      <c r="F43" s="253">
        <v>404949.69</v>
      </c>
      <c r="G43" s="253">
        <v>168701.89</v>
      </c>
      <c r="H43" s="233">
        <v>16627.599999999999</v>
      </c>
      <c r="I43" s="233">
        <v>6300</v>
      </c>
      <c r="K43" s="233">
        <v>232.37</v>
      </c>
      <c r="N43" s="253">
        <v>-455580.38</v>
      </c>
      <c r="O43" s="253">
        <v>1769380.27</v>
      </c>
      <c r="Q43" s="74">
        <v>1416715.12</v>
      </c>
      <c r="S43" s="74">
        <v>0</v>
      </c>
      <c r="T43" s="74">
        <v>1619886</v>
      </c>
      <c r="U43" s="74">
        <v>22500</v>
      </c>
      <c r="V43" s="91">
        <v>2008576</v>
      </c>
      <c r="Y43" s="91">
        <v>758126.78</v>
      </c>
      <c r="Z43" s="91">
        <v>139806.06</v>
      </c>
    </row>
    <row r="44" spans="1:26" x14ac:dyDescent="0.2">
      <c r="A44" s="253" t="s">
        <v>2976</v>
      </c>
      <c r="B44" s="90">
        <v>249480.93</v>
      </c>
      <c r="C44" s="90">
        <v>0</v>
      </c>
      <c r="D44" s="90">
        <v>13252</v>
      </c>
      <c r="F44" s="253">
        <v>1003642.07</v>
      </c>
      <c r="G44" s="253">
        <v>150148.19</v>
      </c>
      <c r="H44" s="233">
        <v>7794.08</v>
      </c>
      <c r="I44" s="233">
        <v>6300</v>
      </c>
      <c r="O44" s="253">
        <v>2854151.72</v>
      </c>
      <c r="Q44" s="74">
        <v>577800.5</v>
      </c>
      <c r="S44" s="74">
        <v>371.46</v>
      </c>
      <c r="T44" s="74">
        <v>912139</v>
      </c>
      <c r="U44" s="74">
        <v>15000</v>
      </c>
      <c r="V44" s="91">
        <v>1193939</v>
      </c>
      <c r="Y44" s="91">
        <v>205852.42</v>
      </c>
      <c r="Z44" s="91">
        <v>187853.65</v>
      </c>
    </row>
    <row r="45" spans="1:26" x14ac:dyDescent="0.2">
      <c r="A45" s="253" t="s">
        <v>2977</v>
      </c>
      <c r="B45" s="90">
        <v>676549.41</v>
      </c>
      <c r="C45" s="90">
        <v>78</v>
      </c>
      <c r="D45" s="90">
        <v>28056.959999999999</v>
      </c>
      <c r="F45" s="253">
        <v>595228.24</v>
      </c>
      <c r="G45" s="253">
        <v>81796.61</v>
      </c>
      <c r="H45" s="233">
        <v>21675</v>
      </c>
      <c r="I45" s="233">
        <v>8809.2900000000009</v>
      </c>
      <c r="N45" s="253">
        <v>700</v>
      </c>
      <c r="O45" s="253">
        <v>1653756.5</v>
      </c>
      <c r="Q45" s="74">
        <v>1427972.7</v>
      </c>
      <c r="R45" s="74">
        <v>129620</v>
      </c>
      <c r="S45" s="74">
        <v>448.46</v>
      </c>
      <c r="T45" s="74">
        <v>430548</v>
      </c>
      <c r="U45" s="74">
        <v>8200</v>
      </c>
      <c r="V45" s="91">
        <v>933128</v>
      </c>
      <c r="Y45" s="91">
        <v>430066.16</v>
      </c>
      <c r="Z45" s="91">
        <v>144410.21</v>
      </c>
    </row>
    <row r="46" spans="1:26" x14ac:dyDescent="0.2">
      <c r="A46" s="253" t="s">
        <v>2978</v>
      </c>
      <c r="B46" s="90">
        <v>440263.79</v>
      </c>
      <c r="C46" s="90">
        <v>149508.37</v>
      </c>
      <c r="D46" s="90">
        <v>46143.64</v>
      </c>
      <c r="F46" s="253">
        <v>784747.4</v>
      </c>
      <c r="G46" s="253">
        <v>196062.98</v>
      </c>
      <c r="H46" s="233">
        <v>0</v>
      </c>
      <c r="I46" s="233">
        <v>6300</v>
      </c>
      <c r="K46" s="233">
        <v>1037.04</v>
      </c>
      <c r="O46" s="253">
        <v>1474437.8</v>
      </c>
      <c r="Q46" s="74">
        <v>781003.17</v>
      </c>
      <c r="R46" s="74">
        <v>122250</v>
      </c>
      <c r="S46" s="74">
        <v>417.09</v>
      </c>
      <c r="T46" s="74">
        <v>751563</v>
      </c>
      <c r="U46" s="74">
        <v>34500</v>
      </c>
      <c r="V46" s="91">
        <v>1048143</v>
      </c>
      <c r="Y46" s="91">
        <v>431201.3</v>
      </c>
      <c r="Z46" s="91">
        <v>150069.48000000001</v>
      </c>
    </row>
    <row r="47" spans="1:26" x14ac:dyDescent="0.2">
      <c r="A47" s="253" t="s">
        <v>2979</v>
      </c>
      <c r="B47" s="90">
        <v>648837.16</v>
      </c>
      <c r="C47" s="90">
        <v>42865.09</v>
      </c>
      <c r="D47" s="90">
        <v>60800</v>
      </c>
      <c r="F47" s="253">
        <v>1253856.3700000001</v>
      </c>
      <c r="G47" s="253">
        <v>197091.76</v>
      </c>
      <c r="H47" s="233">
        <v>38951.69</v>
      </c>
      <c r="I47" s="233">
        <v>10225</v>
      </c>
      <c r="K47" s="233">
        <v>180.2</v>
      </c>
      <c r="N47" s="253">
        <v>2356</v>
      </c>
      <c r="O47" s="253">
        <v>2017007.85</v>
      </c>
      <c r="Q47" s="74">
        <v>1918205.08</v>
      </c>
      <c r="R47" s="74">
        <v>526450</v>
      </c>
      <c r="S47" s="74">
        <v>2091.59</v>
      </c>
      <c r="T47" s="74">
        <v>672335.5</v>
      </c>
      <c r="U47" s="74">
        <v>17500</v>
      </c>
      <c r="V47" s="91">
        <v>1281711.5</v>
      </c>
      <c r="Y47" s="91">
        <v>1359457.76</v>
      </c>
      <c r="Z47" s="91">
        <v>182024.99</v>
      </c>
    </row>
    <row r="48" spans="1:26" x14ac:dyDescent="0.2">
      <c r="A48" s="253" t="s">
        <v>2980</v>
      </c>
      <c r="B48" s="90">
        <v>477295.73</v>
      </c>
      <c r="C48" s="90">
        <v>158.6</v>
      </c>
      <c r="D48" s="90">
        <v>7705.97</v>
      </c>
      <c r="F48" s="253">
        <v>1287501.73</v>
      </c>
      <c r="G48" s="253">
        <v>145034.35</v>
      </c>
      <c r="H48" s="233">
        <v>3111.24</v>
      </c>
      <c r="I48" s="233">
        <v>6300</v>
      </c>
      <c r="O48" s="253">
        <v>216270.07999999999</v>
      </c>
      <c r="Q48" s="74">
        <v>823870.4</v>
      </c>
      <c r="R48" s="74">
        <v>206150</v>
      </c>
      <c r="S48" s="74">
        <v>953.59</v>
      </c>
      <c r="T48" s="74">
        <v>966178.5</v>
      </c>
      <c r="U48" s="74">
        <v>38000</v>
      </c>
      <c r="V48" s="91">
        <v>1271378.5</v>
      </c>
      <c r="Y48" s="91">
        <v>324822.64</v>
      </c>
      <c r="Z48" s="91">
        <v>155709.51999999999</v>
      </c>
    </row>
    <row r="49" spans="1:27" x14ac:dyDescent="0.2">
      <c r="A49" s="253" t="s">
        <v>2981</v>
      </c>
      <c r="B49" s="90">
        <v>866062.1</v>
      </c>
      <c r="C49" s="90">
        <v>0</v>
      </c>
      <c r="D49" s="90">
        <v>87874</v>
      </c>
      <c r="F49" s="253">
        <v>1402218.58</v>
      </c>
      <c r="G49" s="253">
        <v>247355.32</v>
      </c>
      <c r="H49" s="233">
        <v>12732.4</v>
      </c>
      <c r="I49" s="233">
        <v>6300</v>
      </c>
      <c r="K49" s="233">
        <v>851.49</v>
      </c>
      <c r="L49" s="253">
        <v>284583.40999999997</v>
      </c>
      <c r="N49" s="253">
        <v>39709.519999999997</v>
      </c>
      <c r="O49" s="253">
        <v>2076002.99</v>
      </c>
      <c r="Q49" s="74">
        <v>2112106.96</v>
      </c>
      <c r="R49" s="74">
        <v>219193.32</v>
      </c>
      <c r="T49" s="74">
        <v>1357103.5</v>
      </c>
      <c r="U49" s="74">
        <v>40500</v>
      </c>
      <c r="V49" s="91">
        <v>2134433.5</v>
      </c>
      <c r="Y49" s="91">
        <v>832159.7</v>
      </c>
      <c r="Z49" s="91">
        <v>186773.3</v>
      </c>
    </row>
    <row r="50" spans="1:27" x14ac:dyDescent="0.2">
      <c r="A50" s="253" t="s">
        <v>2982</v>
      </c>
      <c r="B50" s="90">
        <v>551089.88</v>
      </c>
      <c r="C50" s="90">
        <v>0</v>
      </c>
      <c r="D50" s="90">
        <v>21190.52</v>
      </c>
      <c r="F50" s="253">
        <v>965447.12</v>
      </c>
      <c r="G50" s="253">
        <v>93446.88</v>
      </c>
      <c r="H50" s="233">
        <v>5977.8</v>
      </c>
      <c r="I50" s="233">
        <v>7150</v>
      </c>
      <c r="K50" s="233">
        <v>11.8</v>
      </c>
      <c r="N50" s="253">
        <v>2712.52</v>
      </c>
      <c r="O50" s="253">
        <v>2700044.99</v>
      </c>
      <c r="Q50" s="74">
        <v>1329417.83</v>
      </c>
      <c r="R50" s="74">
        <v>148345</v>
      </c>
      <c r="S50" s="74">
        <v>466.06</v>
      </c>
      <c r="T50" s="74">
        <v>615170.5</v>
      </c>
      <c r="U50" s="74">
        <v>58100</v>
      </c>
      <c r="V50" s="91">
        <v>1158425.5</v>
      </c>
      <c r="Y50" s="91">
        <v>447509.2</v>
      </c>
      <c r="Z50" s="91">
        <v>228899.65</v>
      </c>
    </row>
    <row r="51" spans="1:27" x14ac:dyDescent="0.2">
      <c r="A51" s="253" t="s">
        <v>2983</v>
      </c>
      <c r="B51" s="90">
        <v>741785.07</v>
      </c>
      <c r="C51" s="90">
        <v>0</v>
      </c>
      <c r="D51" s="90">
        <v>18993</v>
      </c>
      <c r="F51" s="253">
        <v>761670.48</v>
      </c>
      <c r="G51" s="253">
        <v>102485.91</v>
      </c>
      <c r="H51" s="233">
        <v>6483.6</v>
      </c>
      <c r="I51" s="233">
        <v>6300</v>
      </c>
      <c r="K51" s="233">
        <v>37.380000000000003</v>
      </c>
      <c r="L51" s="253">
        <v>53205.71</v>
      </c>
      <c r="N51" s="253">
        <v>-483058.41</v>
      </c>
      <c r="O51" s="253">
        <v>1671717.03</v>
      </c>
      <c r="Q51" s="74">
        <v>1263205.2</v>
      </c>
      <c r="R51" s="74">
        <v>117893.28</v>
      </c>
      <c r="S51" s="74">
        <v>818.77</v>
      </c>
      <c r="T51" s="74">
        <v>417627</v>
      </c>
      <c r="U51" s="74">
        <v>141050</v>
      </c>
      <c r="V51" s="91">
        <v>887117</v>
      </c>
      <c r="Y51" s="91">
        <v>508490.58</v>
      </c>
      <c r="Z51" s="91">
        <v>159983.51999999999</v>
      </c>
    </row>
    <row r="52" spans="1:27" x14ac:dyDescent="0.2">
      <c r="A52" s="253" t="s">
        <v>2984</v>
      </c>
      <c r="B52" s="90">
        <v>878172.36</v>
      </c>
      <c r="C52" s="90">
        <v>0</v>
      </c>
      <c r="D52" s="90">
        <v>25668</v>
      </c>
      <c r="F52" s="253">
        <v>960515.99</v>
      </c>
      <c r="G52" s="253">
        <v>141506.54</v>
      </c>
      <c r="H52" s="233">
        <v>9414.4</v>
      </c>
      <c r="I52" s="233">
        <v>7000</v>
      </c>
      <c r="O52" s="253">
        <v>579857.57999999996</v>
      </c>
      <c r="Q52" s="74">
        <v>1251998.3400000001</v>
      </c>
      <c r="R52" s="74">
        <v>456800</v>
      </c>
      <c r="S52" s="74">
        <v>1336.36</v>
      </c>
      <c r="T52" s="74">
        <v>417634</v>
      </c>
      <c r="U52" s="74">
        <v>28400</v>
      </c>
      <c r="V52" s="91">
        <v>791894</v>
      </c>
      <c r="Y52" s="91">
        <v>552811.07999999996</v>
      </c>
      <c r="Z52" s="91">
        <v>152669.59</v>
      </c>
    </row>
    <row r="53" spans="1:27" x14ac:dyDescent="0.2">
      <c r="A53" s="253" t="s">
        <v>2985</v>
      </c>
      <c r="B53" s="90">
        <v>547378.54</v>
      </c>
      <c r="C53" s="90">
        <v>1050.5999999999999</v>
      </c>
      <c r="D53" s="90">
        <v>48737.440000000002</v>
      </c>
      <c r="F53" s="253">
        <v>1318151.74</v>
      </c>
      <c r="G53" s="253">
        <v>165068.44</v>
      </c>
      <c r="H53" s="233">
        <v>8154.17</v>
      </c>
      <c r="I53" s="233">
        <v>5200</v>
      </c>
      <c r="K53" s="233">
        <v>128.21</v>
      </c>
      <c r="N53" s="253">
        <v>-58850</v>
      </c>
      <c r="O53" s="253">
        <v>446722.69</v>
      </c>
      <c r="Q53" s="74">
        <v>1123765.1499999999</v>
      </c>
      <c r="S53" s="74">
        <v>1279.74</v>
      </c>
      <c r="T53" s="74">
        <v>1061812.5</v>
      </c>
      <c r="U53" s="74">
        <v>2400</v>
      </c>
      <c r="V53" s="91">
        <v>1354422.5</v>
      </c>
      <c r="Y53" s="91">
        <v>333071.74</v>
      </c>
      <c r="Z53" s="91">
        <v>225812.37</v>
      </c>
    </row>
    <row r="54" spans="1:27" x14ac:dyDescent="0.2">
      <c r="A54" s="255" t="s">
        <v>2988</v>
      </c>
      <c r="B54" s="90">
        <v>228584.07</v>
      </c>
      <c r="C54" s="90">
        <v>0</v>
      </c>
      <c r="D54" s="90">
        <v>56792.74</v>
      </c>
      <c r="F54" s="253">
        <v>4</v>
      </c>
      <c r="G54" s="253">
        <v>613218.37</v>
      </c>
      <c r="H54" s="233">
        <v>0</v>
      </c>
      <c r="I54" s="233">
        <v>8580.59</v>
      </c>
      <c r="K54" s="233">
        <v>37.380000000000003</v>
      </c>
      <c r="M54" s="253">
        <v>8348.7199999999993</v>
      </c>
      <c r="N54" s="253">
        <v>1833737.75</v>
      </c>
      <c r="O54" s="253">
        <v>1557377.06</v>
      </c>
      <c r="Q54" s="74">
        <v>451094.11</v>
      </c>
      <c r="R54" s="74">
        <v>97203.38</v>
      </c>
      <c r="S54" s="74">
        <v>218.47</v>
      </c>
      <c r="T54" s="74">
        <v>773410</v>
      </c>
      <c r="U54" s="74">
        <v>67592</v>
      </c>
      <c r="V54" s="91">
        <v>959040</v>
      </c>
      <c r="X54" s="91">
        <v>3900</v>
      </c>
      <c r="Y54" s="91">
        <v>171828.85</v>
      </c>
      <c r="Z54" s="91">
        <v>1126620.79</v>
      </c>
    </row>
    <row r="55" spans="1:27" x14ac:dyDescent="0.2">
      <c r="A55" s="255" t="s">
        <v>2989</v>
      </c>
      <c r="B55" s="90">
        <v>172429.74</v>
      </c>
      <c r="C55" s="90">
        <v>0</v>
      </c>
      <c r="D55" s="90">
        <v>71426.080000000002</v>
      </c>
      <c r="F55" s="253">
        <v>1029324.6</v>
      </c>
      <c r="G55" s="253">
        <v>453649.65</v>
      </c>
      <c r="H55" s="233">
        <v>0</v>
      </c>
      <c r="I55" s="233">
        <v>20100.04</v>
      </c>
      <c r="K55" s="233">
        <v>133.82</v>
      </c>
      <c r="N55" s="253">
        <v>1722635.48</v>
      </c>
      <c r="O55" s="253">
        <v>1296912.72</v>
      </c>
      <c r="Q55" s="74">
        <v>585413.93999999994</v>
      </c>
      <c r="S55" s="74">
        <v>174.39</v>
      </c>
      <c r="T55" s="74">
        <v>862103</v>
      </c>
      <c r="U55" s="74">
        <v>935800</v>
      </c>
      <c r="V55" s="91">
        <v>1096888</v>
      </c>
      <c r="Y55" s="91">
        <v>295153.25</v>
      </c>
      <c r="Z55" s="91">
        <v>896293.43</v>
      </c>
    </row>
    <row r="56" spans="1:27" x14ac:dyDescent="0.2">
      <c r="A56" s="255" t="s">
        <v>2990</v>
      </c>
      <c r="B56" s="90">
        <v>440226.24</v>
      </c>
      <c r="C56" s="90">
        <v>0</v>
      </c>
      <c r="D56" s="90">
        <v>62015.82</v>
      </c>
      <c r="F56" s="253">
        <v>529889.06000000006</v>
      </c>
      <c r="G56" s="253">
        <v>160414.56</v>
      </c>
      <c r="H56" s="233">
        <v>0</v>
      </c>
      <c r="I56" s="233">
        <v>29768.76</v>
      </c>
      <c r="K56" s="233">
        <v>82774.12</v>
      </c>
      <c r="N56" s="253">
        <v>1413296.48</v>
      </c>
      <c r="O56" s="253">
        <v>1593000.06</v>
      </c>
      <c r="Q56" s="74">
        <v>697885.1</v>
      </c>
      <c r="R56" s="74">
        <v>139175</v>
      </c>
      <c r="S56" s="74">
        <v>745.17</v>
      </c>
      <c r="T56" s="74">
        <v>988792.1</v>
      </c>
      <c r="U56" s="74">
        <v>4800</v>
      </c>
      <c r="V56" s="91">
        <v>1437292.1</v>
      </c>
      <c r="Y56" s="91">
        <v>378348.58</v>
      </c>
      <c r="Z56" s="91">
        <v>1026221.48</v>
      </c>
      <c r="AA56" s="91">
        <v>7255</v>
      </c>
    </row>
    <row r="57" spans="1:27" x14ac:dyDescent="0.2">
      <c r="A57" s="253" t="s">
        <v>2991</v>
      </c>
      <c r="B57" s="90">
        <v>309860.53000000003</v>
      </c>
      <c r="C57" s="90">
        <v>0</v>
      </c>
      <c r="D57" s="90">
        <v>23753.81</v>
      </c>
      <c r="F57" s="253">
        <v>2</v>
      </c>
      <c r="G57" s="253">
        <v>126375.66</v>
      </c>
      <c r="H57" s="233">
        <v>0</v>
      </c>
      <c r="I57" s="233">
        <v>7854.49</v>
      </c>
      <c r="K57" s="233">
        <v>1965.38</v>
      </c>
      <c r="N57" s="253">
        <v>-230821.85</v>
      </c>
      <c r="O57" s="253">
        <v>1261656.71</v>
      </c>
      <c r="Q57" s="74">
        <v>810779.14</v>
      </c>
      <c r="R57" s="74">
        <v>105860</v>
      </c>
      <c r="S57" s="74">
        <v>493.99</v>
      </c>
      <c r="T57" s="74">
        <v>892174.5</v>
      </c>
      <c r="U57" s="74">
        <v>9600</v>
      </c>
      <c r="V57" s="91">
        <v>1286192</v>
      </c>
      <c r="X57" s="91">
        <v>3888</v>
      </c>
      <c r="Y57" s="91">
        <v>291860.23</v>
      </c>
      <c r="Z57" s="91">
        <v>1295213.53</v>
      </c>
      <c r="AA57" s="91">
        <v>34520</v>
      </c>
    </row>
    <row r="58" spans="1:27" x14ac:dyDescent="0.2">
      <c r="A58" s="253" t="s">
        <v>3015</v>
      </c>
      <c r="B58" s="90">
        <v>178330.56</v>
      </c>
      <c r="C58" s="90">
        <v>0</v>
      </c>
      <c r="D58" s="90">
        <v>28689.41</v>
      </c>
      <c r="F58" s="253">
        <v>3</v>
      </c>
      <c r="G58" s="253">
        <v>307173.56</v>
      </c>
      <c r="H58" s="233">
        <v>0</v>
      </c>
      <c r="I58" s="233">
        <v>9145.77</v>
      </c>
      <c r="K58" s="233">
        <v>33.94</v>
      </c>
      <c r="N58" s="253">
        <v>1459651.09</v>
      </c>
      <c r="O58" s="253">
        <v>2075132.5</v>
      </c>
      <c r="Q58" s="74">
        <v>383687.54</v>
      </c>
      <c r="R58" s="74">
        <v>49545</v>
      </c>
      <c r="S58" s="74">
        <v>111.13</v>
      </c>
      <c r="T58" s="74">
        <v>535594.5</v>
      </c>
      <c r="V58" s="91">
        <v>648994.5</v>
      </c>
      <c r="X58" s="91">
        <v>5460</v>
      </c>
      <c r="Y58" s="91">
        <v>187351.09</v>
      </c>
      <c r="Z58" s="91">
        <v>927585.37</v>
      </c>
    </row>
    <row r="59" spans="1:27" x14ac:dyDescent="0.2">
      <c r="A59" s="253" t="s">
        <v>3016</v>
      </c>
      <c r="B59" s="90">
        <v>427867.79</v>
      </c>
      <c r="C59" s="90">
        <v>0</v>
      </c>
      <c r="D59" s="90">
        <v>17189.7</v>
      </c>
      <c r="F59" s="253">
        <v>455307.51</v>
      </c>
      <c r="G59" s="253">
        <v>157273.35</v>
      </c>
      <c r="H59" s="233">
        <v>0</v>
      </c>
      <c r="I59" s="233">
        <v>18702.64</v>
      </c>
      <c r="K59" s="233">
        <v>129.94999999999999</v>
      </c>
      <c r="N59" s="253">
        <v>1931611.23</v>
      </c>
      <c r="O59" s="253">
        <v>3409443.43</v>
      </c>
      <c r="Q59" s="74">
        <v>433010.74</v>
      </c>
      <c r="S59" s="74">
        <v>1117.56</v>
      </c>
      <c r="T59" s="74">
        <v>963830</v>
      </c>
      <c r="V59" s="91">
        <v>1288410</v>
      </c>
      <c r="Y59" s="91">
        <v>251570.66</v>
      </c>
      <c r="Z59" s="91">
        <v>997392</v>
      </c>
      <c r="AA59" s="91">
        <v>124000</v>
      </c>
    </row>
    <row r="60" spans="1:27" x14ac:dyDescent="0.2">
      <c r="A60" s="253" t="s">
        <v>2995</v>
      </c>
      <c r="B60" s="90">
        <v>546763.11</v>
      </c>
      <c r="C60" s="90">
        <v>0</v>
      </c>
      <c r="D60" s="90">
        <v>16517</v>
      </c>
      <c r="F60" s="253">
        <v>4</v>
      </c>
      <c r="G60" s="253">
        <v>958669.06</v>
      </c>
      <c r="N60" s="253">
        <v>249291.68</v>
      </c>
      <c r="O60" s="253">
        <v>280935.62</v>
      </c>
      <c r="Q60" s="74">
        <v>987522.52</v>
      </c>
      <c r="S60" s="74">
        <v>0.28000000000000003</v>
      </c>
      <c r="T60" s="74">
        <v>824950</v>
      </c>
      <c r="U60" s="74">
        <v>200</v>
      </c>
      <c r="V60" s="91">
        <v>1210540</v>
      </c>
      <c r="Y60" s="91">
        <v>346528.94</v>
      </c>
      <c r="Z60" s="91">
        <v>9095.2900000000009</v>
      </c>
    </row>
    <row r="61" spans="1:27" x14ac:dyDescent="0.2">
      <c r="A61" s="253" t="s">
        <v>2996</v>
      </c>
      <c r="B61" s="90">
        <v>31901.74</v>
      </c>
      <c r="C61" s="90">
        <v>0</v>
      </c>
      <c r="D61" s="90">
        <v>18220.61</v>
      </c>
      <c r="F61" s="253">
        <v>634438.9</v>
      </c>
      <c r="G61" s="253">
        <v>226604.58</v>
      </c>
      <c r="N61" s="253">
        <v>239350.22</v>
      </c>
      <c r="O61" s="253">
        <v>179132.84</v>
      </c>
      <c r="Q61" s="74">
        <v>649872.34</v>
      </c>
      <c r="R61" s="74">
        <v>2000</v>
      </c>
      <c r="T61" s="74">
        <v>1145750</v>
      </c>
      <c r="V61" s="91">
        <v>1421990</v>
      </c>
      <c r="Y61" s="91">
        <v>378960.52</v>
      </c>
      <c r="Z61" s="91">
        <v>69684.23</v>
      </c>
    </row>
    <row r="62" spans="1:27" x14ac:dyDescent="0.2">
      <c r="A62" s="253" t="s">
        <v>2997</v>
      </c>
      <c r="B62" s="90">
        <v>550920.91</v>
      </c>
      <c r="C62" s="90">
        <v>0</v>
      </c>
      <c r="D62" s="90">
        <v>15619.3</v>
      </c>
      <c r="F62" s="253">
        <v>143492.4</v>
      </c>
      <c r="G62" s="253">
        <v>383675.3</v>
      </c>
      <c r="N62" s="253">
        <v>257624.86</v>
      </c>
      <c r="O62" s="253">
        <v>2768470.84</v>
      </c>
      <c r="Q62" s="74">
        <v>953421.62</v>
      </c>
      <c r="T62" s="74">
        <v>854630</v>
      </c>
      <c r="V62" s="91">
        <v>1250270</v>
      </c>
      <c r="Y62" s="91">
        <v>212114.15</v>
      </c>
      <c r="Z62" s="91">
        <v>81251.38</v>
      </c>
    </row>
    <row r="63" spans="1:27" ht="15" customHeight="1" x14ac:dyDescent="0.2">
      <c r="A63" s="253" t="s">
        <v>2998</v>
      </c>
      <c r="B63" s="90">
        <v>344647.38</v>
      </c>
      <c r="C63" s="90">
        <v>0</v>
      </c>
      <c r="D63" s="90">
        <v>53104.65</v>
      </c>
      <c r="F63" s="253">
        <v>192052.83</v>
      </c>
      <c r="G63" s="253">
        <v>36781</v>
      </c>
      <c r="N63" s="253">
        <v>61205.22</v>
      </c>
      <c r="O63" s="253">
        <v>2027508.56</v>
      </c>
      <c r="Q63" s="74">
        <v>1938959.65</v>
      </c>
      <c r="T63" s="74">
        <v>833280</v>
      </c>
      <c r="V63" s="91">
        <v>1866600</v>
      </c>
      <c r="Y63" s="91">
        <v>446031</v>
      </c>
      <c r="Z63" s="91">
        <v>86776.69</v>
      </c>
    </row>
    <row r="64" spans="1:27" x14ac:dyDescent="0.2">
      <c r="A64" s="253" t="s">
        <v>2999</v>
      </c>
      <c r="B64" s="90">
        <v>293738.37</v>
      </c>
      <c r="C64" s="90">
        <v>0</v>
      </c>
      <c r="D64" s="90">
        <v>9211.51</v>
      </c>
      <c r="F64" s="253">
        <v>628010.19999999995</v>
      </c>
      <c r="G64" s="253">
        <v>178961.32</v>
      </c>
      <c r="N64" s="253">
        <v>9611.32</v>
      </c>
      <c r="O64" s="253">
        <v>179132.84</v>
      </c>
      <c r="Q64" s="74">
        <v>1000596.68</v>
      </c>
      <c r="S64" s="74">
        <v>0.23</v>
      </c>
      <c r="T64" s="74">
        <v>357350</v>
      </c>
      <c r="V64" s="91">
        <v>627970</v>
      </c>
      <c r="Y64" s="91">
        <v>445295.22</v>
      </c>
      <c r="Z64" s="91">
        <v>87640.14</v>
      </c>
    </row>
    <row r="65" spans="1:27" x14ac:dyDescent="0.2">
      <c r="A65" s="253" t="s">
        <v>3000</v>
      </c>
      <c r="B65" s="90">
        <v>385602.12</v>
      </c>
      <c r="C65" s="90">
        <v>14514.5</v>
      </c>
      <c r="D65" s="90">
        <v>71507.78</v>
      </c>
      <c r="F65" s="253">
        <v>1830439.75</v>
      </c>
      <c r="G65" s="253">
        <v>221635.79</v>
      </c>
      <c r="H65" s="233">
        <v>0</v>
      </c>
      <c r="I65" s="233">
        <v>60808.66</v>
      </c>
      <c r="K65" s="233">
        <v>95500</v>
      </c>
      <c r="N65" s="253">
        <v>-197721.66</v>
      </c>
      <c r="O65" s="253">
        <v>2752937.45</v>
      </c>
      <c r="Q65" s="74">
        <v>664605.67000000004</v>
      </c>
      <c r="S65" s="74">
        <v>1564.94</v>
      </c>
      <c r="T65" s="74">
        <v>1299750.5</v>
      </c>
      <c r="U65" s="74">
        <v>36780</v>
      </c>
      <c r="V65" s="91">
        <v>1473530.5</v>
      </c>
      <c r="Y65" s="91">
        <v>427625.27</v>
      </c>
      <c r="Z65" s="91">
        <v>226370.85</v>
      </c>
    </row>
    <row r="66" spans="1:27" x14ac:dyDescent="0.2">
      <c r="A66" s="253" t="s">
        <v>3001</v>
      </c>
      <c r="B66" s="90">
        <v>285076.46999999997</v>
      </c>
      <c r="C66" s="90">
        <v>8100</v>
      </c>
      <c r="D66" s="90">
        <v>45731.06</v>
      </c>
      <c r="F66" s="253">
        <v>852952.18</v>
      </c>
      <c r="G66" s="253">
        <v>1755567.78</v>
      </c>
      <c r="H66" s="233">
        <v>0</v>
      </c>
      <c r="I66" s="233">
        <v>66400</v>
      </c>
      <c r="N66" s="253">
        <v>-203216.37</v>
      </c>
      <c r="O66" s="253">
        <v>3437556.74</v>
      </c>
      <c r="Q66" s="74">
        <v>558555.4</v>
      </c>
      <c r="S66" s="74">
        <v>551.41</v>
      </c>
      <c r="T66" s="74">
        <v>1128087.5</v>
      </c>
      <c r="U66" s="74">
        <v>57400</v>
      </c>
      <c r="V66" s="91">
        <v>1304477.5</v>
      </c>
      <c r="Y66" s="91">
        <v>256325.63</v>
      </c>
      <c r="Z66" s="91">
        <v>465992.06</v>
      </c>
    </row>
    <row r="67" spans="1:27" x14ac:dyDescent="0.2">
      <c r="A67" s="253" t="s">
        <v>3002</v>
      </c>
      <c r="B67" s="90">
        <v>510942.6</v>
      </c>
      <c r="C67" s="90">
        <v>0</v>
      </c>
      <c r="D67" s="90">
        <v>44981.46</v>
      </c>
      <c r="F67" s="253">
        <v>1427833.96</v>
      </c>
      <c r="G67" s="253">
        <v>227171.81</v>
      </c>
      <c r="H67" s="233">
        <v>0</v>
      </c>
      <c r="I67" s="233">
        <v>52800</v>
      </c>
      <c r="N67" s="253">
        <v>1529048.97</v>
      </c>
      <c r="O67" s="253">
        <v>785641.8</v>
      </c>
      <c r="Q67" s="74">
        <v>514886.75</v>
      </c>
      <c r="R67" s="74">
        <v>176570</v>
      </c>
      <c r="S67" s="74">
        <v>894.63</v>
      </c>
      <c r="T67" s="74">
        <v>779849.79</v>
      </c>
      <c r="U67" s="74">
        <v>51950</v>
      </c>
      <c r="V67" s="91">
        <v>1046687.79</v>
      </c>
      <c r="Y67" s="91">
        <v>230147.75</v>
      </c>
      <c r="Z67" s="91">
        <v>174160.57</v>
      </c>
    </row>
    <row r="68" spans="1:27" x14ac:dyDescent="0.2">
      <c r="A68" s="253" t="s">
        <v>3003</v>
      </c>
      <c r="B68" s="90">
        <v>583827.77</v>
      </c>
      <c r="C68" s="90">
        <v>0</v>
      </c>
      <c r="D68" s="90">
        <v>32599.360000000001</v>
      </c>
      <c r="F68" s="253">
        <v>459687.35</v>
      </c>
      <c r="G68" s="253">
        <v>192593.97</v>
      </c>
      <c r="H68" s="233">
        <v>486</v>
      </c>
      <c r="I68" s="233">
        <v>5812.73</v>
      </c>
      <c r="K68" s="233">
        <v>463.88</v>
      </c>
      <c r="O68" s="253">
        <v>2929218.73</v>
      </c>
      <c r="Q68" s="74">
        <v>1771426.15</v>
      </c>
      <c r="S68" s="74">
        <v>2194.6</v>
      </c>
      <c r="T68" s="74">
        <v>673848</v>
      </c>
      <c r="V68" s="91">
        <v>1465924</v>
      </c>
      <c r="Y68" s="91">
        <v>413469.13</v>
      </c>
      <c r="Z68" s="91">
        <v>173591.53</v>
      </c>
      <c r="AA68" s="91">
        <v>1722</v>
      </c>
    </row>
    <row r="69" spans="1:27" x14ac:dyDescent="0.2">
      <c r="A69" s="253" t="s">
        <v>3004</v>
      </c>
      <c r="B69" s="90">
        <v>428430.02</v>
      </c>
      <c r="C69" s="90">
        <v>0</v>
      </c>
      <c r="D69" s="90">
        <v>26490.58</v>
      </c>
      <c r="F69" s="253">
        <v>1448515.77</v>
      </c>
      <c r="G69" s="253">
        <v>52136.32</v>
      </c>
      <c r="H69" s="233">
        <v>486</v>
      </c>
      <c r="I69" s="233">
        <v>15649.24</v>
      </c>
      <c r="N69" s="253">
        <v>-2060</v>
      </c>
      <c r="O69" s="253">
        <v>574529.34</v>
      </c>
      <c r="Q69" s="74">
        <v>1078344.53</v>
      </c>
      <c r="S69" s="74">
        <v>754.59</v>
      </c>
      <c r="T69" s="74">
        <v>510586.65</v>
      </c>
      <c r="V69" s="91">
        <v>821739.65</v>
      </c>
      <c r="X69" s="91">
        <v>7272</v>
      </c>
      <c r="Y69" s="91">
        <v>362958.31</v>
      </c>
      <c r="Z69" s="91">
        <v>115730.65</v>
      </c>
      <c r="AA69" s="91">
        <v>4902.25</v>
      </c>
    </row>
    <row r="70" spans="1:27" ht="12" customHeight="1" x14ac:dyDescent="0.2">
      <c r="A70" s="253" t="s">
        <v>3005</v>
      </c>
      <c r="B70" s="90">
        <v>513079.28</v>
      </c>
      <c r="C70" s="90">
        <v>0</v>
      </c>
      <c r="D70" s="90">
        <v>48010.66</v>
      </c>
      <c r="F70" s="253">
        <v>169890.44</v>
      </c>
      <c r="G70" s="253">
        <v>361042.72</v>
      </c>
      <c r="K70" s="233">
        <v>183.73</v>
      </c>
      <c r="N70" s="253">
        <v>-778.5</v>
      </c>
      <c r="O70" s="253">
        <v>2183187.2799999998</v>
      </c>
      <c r="Q70" s="74">
        <v>1809198.41</v>
      </c>
      <c r="S70" s="74">
        <v>2815.15</v>
      </c>
      <c r="T70" s="74">
        <v>1371576.5</v>
      </c>
      <c r="V70" s="91">
        <v>1839687.5</v>
      </c>
      <c r="Y70" s="91">
        <v>632159.72</v>
      </c>
      <c r="Z70" s="91">
        <v>80923.08</v>
      </c>
      <c r="AA70" s="91">
        <v>27144.55</v>
      </c>
    </row>
    <row r="71" spans="1:27" x14ac:dyDescent="0.2">
      <c r="A71" s="253" t="s">
        <v>3006</v>
      </c>
      <c r="B71" s="90">
        <v>1669095.71</v>
      </c>
      <c r="C71" s="90">
        <v>0</v>
      </c>
      <c r="D71" s="90">
        <v>91043</v>
      </c>
      <c r="F71" s="253">
        <v>1595387.53</v>
      </c>
      <c r="G71" s="253">
        <v>247743.27</v>
      </c>
      <c r="I71" s="233">
        <v>15680</v>
      </c>
      <c r="N71" s="253">
        <v>5131.7700000000004</v>
      </c>
      <c r="O71" s="253">
        <v>1562778.07</v>
      </c>
      <c r="Q71" s="74">
        <v>1641489.85</v>
      </c>
      <c r="S71" s="74">
        <v>3695.08</v>
      </c>
      <c r="T71" s="74">
        <v>582540.9</v>
      </c>
      <c r="V71" s="91">
        <v>1118455.3999999999</v>
      </c>
      <c r="Y71" s="91">
        <v>558142.54</v>
      </c>
      <c r="Z71" s="91">
        <v>172094.56</v>
      </c>
    </row>
    <row r="72" spans="1:27" x14ac:dyDescent="0.2">
      <c r="A72" s="253" t="s">
        <v>3007</v>
      </c>
      <c r="B72" s="90">
        <v>1229810.3899999999</v>
      </c>
      <c r="C72" s="90">
        <v>0</v>
      </c>
      <c r="D72" s="90">
        <v>34500</v>
      </c>
      <c r="F72" s="253">
        <v>1145940.1100000001</v>
      </c>
      <c r="G72" s="253">
        <v>385152.64</v>
      </c>
      <c r="H72" s="233">
        <v>5100</v>
      </c>
      <c r="I72" s="233">
        <v>26333.18</v>
      </c>
      <c r="J72" s="233">
        <v>13000</v>
      </c>
      <c r="K72" s="233">
        <v>672.11</v>
      </c>
      <c r="N72" s="253">
        <v>-6565</v>
      </c>
      <c r="O72" s="253">
        <v>1881658.83</v>
      </c>
      <c r="Q72" s="74">
        <v>2358374.66</v>
      </c>
      <c r="S72" s="74">
        <v>3203.78</v>
      </c>
      <c r="T72" s="74">
        <v>1495207</v>
      </c>
      <c r="V72" s="91">
        <v>2356530</v>
      </c>
      <c r="X72" s="91">
        <v>3000</v>
      </c>
      <c r="Y72" s="91">
        <v>896920.21</v>
      </c>
      <c r="Z72" s="91">
        <v>172808.72</v>
      </c>
      <c r="AA72" s="91">
        <v>7928</v>
      </c>
    </row>
    <row r="73" spans="1:27" x14ac:dyDescent="0.2">
      <c r="A73" s="253" t="s">
        <v>3008</v>
      </c>
      <c r="B73" s="90">
        <v>323037.48</v>
      </c>
      <c r="C73" s="90">
        <v>0</v>
      </c>
      <c r="D73" s="90">
        <v>73516.02</v>
      </c>
      <c r="F73" s="253">
        <v>318506.40999999997</v>
      </c>
      <c r="G73" s="253">
        <v>147160.26999999999</v>
      </c>
      <c r="I73" s="233">
        <v>63097.75</v>
      </c>
      <c r="K73" s="233">
        <v>0</v>
      </c>
      <c r="N73" s="253">
        <v>-13.38</v>
      </c>
      <c r="O73" s="253">
        <v>1497958.46</v>
      </c>
      <c r="Q73" s="74">
        <v>525623.57999999996</v>
      </c>
      <c r="T73" s="74">
        <v>644994.5</v>
      </c>
      <c r="V73" s="91">
        <v>864551.5</v>
      </c>
      <c r="Y73" s="91">
        <v>489440.77</v>
      </c>
      <c r="Z73" s="91">
        <v>81695.460000000006</v>
      </c>
    </row>
    <row r="74" spans="1:27" x14ac:dyDescent="0.2">
      <c r="A74" s="253" t="s">
        <v>3009</v>
      </c>
      <c r="B74" s="90">
        <v>91443.1</v>
      </c>
      <c r="C74" s="90">
        <v>0</v>
      </c>
      <c r="D74" s="90">
        <v>43238.31</v>
      </c>
      <c r="F74" s="253">
        <v>1040496.8</v>
      </c>
      <c r="G74" s="253">
        <v>151781.53</v>
      </c>
      <c r="H74" s="233">
        <v>162</v>
      </c>
      <c r="I74" s="233">
        <v>13787.51</v>
      </c>
      <c r="K74" s="233">
        <v>23036.32</v>
      </c>
      <c r="O74" s="253">
        <v>2412599.04</v>
      </c>
      <c r="Q74" s="74">
        <v>1057056.8999999999</v>
      </c>
      <c r="S74" s="74">
        <v>441.14</v>
      </c>
      <c r="T74" s="74">
        <v>433820.8</v>
      </c>
      <c r="V74" s="91">
        <v>738771.8</v>
      </c>
      <c r="X74" s="91">
        <v>13400</v>
      </c>
      <c r="Y74" s="91">
        <v>359859.55</v>
      </c>
      <c r="Z74" s="91">
        <v>68998.59</v>
      </c>
      <c r="AA74" s="91">
        <v>2989</v>
      </c>
    </row>
    <row r="75" spans="1:27" x14ac:dyDescent="0.2">
      <c r="A75" s="253" t="s">
        <v>3010</v>
      </c>
      <c r="B75" s="90">
        <v>784980.07</v>
      </c>
      <c r="C75" s="90">
        <v>5977.87</v>
      </c>
      <c r="D75" s="90">
        <v>32365</v>
      </c>
      <c r="F75" s="253">
        <v>969167.28</v>
      </c>
      <c r="G75" s="253">
        <v>2053581.75</v>
      </c>
      <c r="I75" s="233">
        <v>27201.05</v>
      </c>
      <c r="N75" s="253">
        <v>579.61</v>
      </c>
      <c r="O75" s="253">
        <v>2174520.91</v>
      </c>
      <c r="Q75" s="74">
        <v>1539703.46</v>
      </c>
      <c r="R75" s="74">
        <v>410000</v>
      </c>
      <c r="S75" s="74">
        <v>509.13</v>
      </c>
      <c r="T75" s="74">
        <v>826336</v>
      </c>
      <c r="V75" s="91">
        <v>1347941</v>
      </c>
      <c r="Y75" s="91">
        <v>491783.29</v>
      </c>
      <c r="Z75" s="91">
        <v>365531.32</v>
      </c>
      <c r="AA75" s="91">
        <v>400</v>
      </c>
    </row>
    <row r="76" spans="1:27" x14ac:dyDescent="0.2">
      <c r="A76" s="253" t="s">
        <v>3011</v>
      </c>
      <c r="B76" s="90">
        <v>1402095.85</v>
      </c>
      <c r="C76" s="90">
        <v>16341.5</v>
      </c>
      <c r="D76" s="90">
        <v>55468.26</v>
      </c>
      <c r="F76" s="253">
        <v>1351215.52</v>
      </c>
      <c r="G76" s="253">
        <v>937790.04</v>
      </c>
      <c r="I76" s="233">
        <v>35051.620000000003</v>
      </c>
      <c r="K76" s="233">
        <v>950.52</v>
      </c>
      <c r="N76" s="253">
        <v>-88000</v>
      </c>
      <c r="O76" s="253">
        <v>2426315.1</v>
      </c>
      <c r="Q76" s="74">
        <v>1576170.43</v>
      </c>
      <c r="R76" s="74">
        <v>627300</v>
      </c>
      <c r="S76" s="74">
        <v>791.67</v>
      </c>
      <c r="T76" s="74">
        <v>1237228.33</v>
      </c>
      <c r="V76" s="91">
        <v>1587708.33</v>
      </c>
      <c r="W76" s="91">
        <v>6000</v>
      </c>
      <c r="Y76" s="91">
        <v>589218.77</v>
      </c>
      <c r="Z76" s="91">
        <v>191726.89</v>
      </c>
    </row>
    <row r="77" spans="1:27" x14ac:dyDescent="0.2">
      <c r="A77" s="253" t="s">
        <v>3012</v>
      </c>
      <c r="B77" s="90">
        <v>366981.34</v>
      </c>
      <c r="C77" s="90">
        <v>21963.58</v>
      </c>
      <c r="D77" s="90">
        <v>7760.97</v>
      </c>
      <c r="F77" s="253">
        <v>243626.88</v>
      </c>
      <c r="G77" s="253">
        <v>163472.51</v>
      </c>
      <c r="I77" s="233">
        <v>17076</v>
      </c>
      <c r="K77" s="233">
        <v>1132.45</v>
      </c>
      <c r="O77" s="253">
        <v>1120243.3</v>
      </c>
      <c r="Q77" s="74">
        <v>1484447.34</v>
      </c>
      <c r="R77" s="74">
        <v>17400</v>
      </c>
      <c r="S77" s="74">
        <v>410.77</v>
      </c>
      <c r="T77" s="74">
        <v>313984</v>
      </c>
      <c r="V77" s="91">
        <v>761479</v>
      </c>
      <c r="Y77" s="91">
        <v>590437.18999999994</v>
      </c>
      <c r="Z77" s="91">
        <v>107692.85</v>
      </c>
    </row>
    <row r="78" spans="1:27" x14ac:dyDescent="0.2">
      <c r="A78" s="253" t="s">
        <v>3013</v>
      </c>
      <c r="B78" s="90">
        <v>965421.52</v>
      </c>
      <c r="C78" s="90">
        <v>79652.429999999993</v>
      </c>
      <c r="D78" s="90">
        <v>17099</v>
      </c>
      <c r="F78" s="253">
        <v>1207367.8999999999</v>
      </c>
      <c r="G78" s="253">
        <v>276842.53000000003</v>
      </c>
      <c r="I78" s="233">
        <v>28931.71</v>
      </c>
      <c r="K78" s="233">
        <v>170.89</v>
      </c>
      <c r="O78" s="253">
        <v>2732486.08</v>
      </c>
      <c r="Q78" s="74">
        <v>1487724.49</v>
      </c>
      <c r="R78" s="74">
        <v>323768</v>
      </c>
      <c r="S78" s="74">
        <v>785.13</v>
      </c>
      <c r="T78" s="74">
        <v>1268806</v>
      </c>
      <c r="U78" s="74">
        <v>484</v>
      </c>
      <c r="V78" s="91">
        <v>1725116</v>
      </c>
      <c r="Y78" s="91">
        <v>621844.88</v>
      </c>
      <c r="Z78" s="91">
        <v>198288.43</v>
      </c>
    </row>
    <row r="79" spans="1:27" x14ac:dyDescent="0.2">
      <c r="A79" s="253" t="s">
        <v>3014</v>
      </c>
      <c r="B79" s="90">
        <v>1273959.8400000001</v>
      </c>
      <c r="C79" s="90">
        <v>45393</v>
      </c>
      <c r="D79" s="90">
        <v>11066.59</v>
      </c>
      <c r="F79" s="253">
        <v>2007012.04</v>
      </c>
      <c r="G79" s="253">
        <v>203827.94</v>
      </c>
      <c r="I79" s="233">
        <v>17125.04</v>
      </c>
      <c r="K79" s="233">
        <v>0</v>
      </c>
      <c r="N79" s="253">
        <v>1870</v>
      </c>
      <c r="O79" s="253">
        <v>3283107.89</v>
      </c>
      <c r="Q79" s="74">
        <v>2513873.4500000002</v>
      </c>
      <c r="S79" s="74">
        <v>1283.8800000000001</v>
      </c>
      <c r="T79" s="74">
        <v>508620</v>
      </c>
      <c r="V79" s="91">
        <v>887565</v>
      </c>
      <c r="W79" s="91">
        <v>500</v>
      </c>
      <c r="X79" s="91">
        <v>16144</v>
      </c>
      <c r="Y79" s="91">
        <v>949647.33</v>
      </c>
      <c r="Z79" s="91">
        <v>241575.45</v>
      </c>
      <c r="AA79" s="91">
        <v>1363197</v>
      </c>
    </row>
    <row r="80" spans="1:27" x14ac:dyDescent="0.2">
      <c r="A80" s="253" t="s">
        <v>3018</v>
      </c>
      <c r="B80" s="90">
        <v>656488.32999999996</v>
      </c>
      <c r="C80" s="90">
        <v>7041</v>
      </c>
      <c r="D80" s="90">
        <v>14000</v>
      </c>
      <c r="F80" s="253">
        <v>601995.42000000004</v>
      </c>
      <c r="G80" s="253">
        <v>255122.31</v>
      </c>
      <c r="I80" s="233">
        <v>3227.61</v>
      </c>
      <c r="K80" s="233">
        <v>337.64</v>
      </c>
      <c r="N80" s="253">
        <v>-297667.68</v>
      </c>
      <c r="O80" s="253">
        <v>1600443.98</v>
      </c>
      <c r="Q80" s="74">
        <v>1065957.76</v>
      </c>
      <c r="R80" s="74">
        <v>180450</v>
      </c>
      <c r="S80" s="74">
        <v>842.66</v>
      </c>
      <c r="T80" s="74">
        <v>520001.24</v>
      </c>
      <c r="V80" s="91">
        <v>909209.74</v>
      </c>
      <c r="Y80" s="91">
        <v>381021.61</v>
      </c>
      <c r="Z80" s="91">
        <v>159191.38</v>
      </c>
      <c r="AA80" s="91">
        <v>0.42</v>
      </c>
    </row>
    <row r="81" spans="1:27" x14ac:dyDescent="0.2">
      <c r="A81" s="253" t="s">
        <v>2986</v>
      </c>
      <c r="B81" s="90">
        <v>402908.33</v>
      </c>
      <c r="C81" s="90">
        <v>0</v>
      </c>
      <c r="D81" s="90">
        <v>6928.1</v>
      </c>
      <c r="F81" s="253">
        <v>855093</v>
      </c>
      <c r="G81" s="253">
        <v>428554.45</v>
      </c>
      <c r="H81" s="233">
        <v>51330</v>
      </c>
      <c r="I81" s="233">
        <v>5400</v>
      </c>
      <c r="M81" s="253">
        <v>-1361879.87</v>
      </c>
      <c r="N81" s="253">
        <v>45392.6</v>
      </c>
      <c r="O81" s="253">
        <v>2663000</v>
      </c>
      <c r="Q81" s="74">
        <v>756067.44</v>
      </c>
      <c r="T81" s="74">
        <v>591010</v>
      </c>
      <c r="V81" s="91">
        <v>851635</v>
      </c>
      <c r="Y81" s="91">
        <v>99054.71</v>
      </c>
      <c r="Z81" s="91">
        <v>11216.58</v>
      </c>
      <c r="AA81" s="91">
        <v>59330</v>
      </c>
    </row>
    <row r="82" spans="1:27" x14ac:dyDescent="0.2">
      <c r="A82" s="253" t="s">
        <v>2987</v>
      </c>
      <c r="B82" s="90">
        <v>1054846.94</v>
      </c>
      <c r="C82" s="90">
        <v>4500</v>
      </c>
      <c r="D82" s="90">
        <v>8876.51</v>
      </c>
      <c r="F82" s="253">
        <v>-61192.43</v>
      </c>
      <c r="G82" s="253">
        <v>506515.49</v>
      </c>
      <c r="I82" s="233">
        <v>2897</v>
      </c>
      <c r="K82" s="233">
        <v>85281.91</v>
      </c>
      <c r="O82" s="253">
        <v>1891796.64</v>
      </c>
      <c r="Q82" s="74">
        <v>2401949.69</v>
      </c>
      <c r="R82" s="74">
        <v>38250</v>
      </c>
      <c r="S82" s="74">
        <v>926.87</v>
      </c>
      <c r="T82" s="74">
        <v>209130.8</v>
      </c>
      <c r="U82" s="74">
        <v>158602</v>
      </c>
      <c r="V82" s="91">
        <v>434950.8</v>
      </c>
      <c r="Y82" s="91">
        <v>210098.67</v>
      </c>
      <c r="Z82" s="91">
        <v>86302</v>
      </c>
      <c r="AA82" s="91">
        <v>839083</v>
      </c>
    </row>
    <row r="83" spans="1:27" x14ac:dyDescent="0.2">
      <c r="A83" s="253" t="s">
        <v>2992</v>
      </c>
      <c r="B83" s="90">
        <v>329244.46000000002</v>
      </c>
      <c r="C83" s="90">
        <v>0</v>
      </c>
      <c r="D83" s="90">
        <v>12199.51</v>
      </c>
      <c r="F83" s="253">
        <v>48306.2</v>
      </c>
      <c r="G83" s="253">
        <v>392863.42</v>
      </c>
      <c r="M83" s="253">
        <v>-1145747.33</v>
      </c>
      <c r="N83" s="253">
        <v>-5577.78</v>
      </c>
      <c r="O83" s="253">
        <v>1831896.95</v>
      </c>
      <c r="Q83" s="74">
        <v>1113978.54</v>
      </c>
      <c r="S83" s="74">
        <v>442.9</v>
      </c>
      <c r="T83" s="74">
        <v>899790.3</v>
      </c>
      <c r="U83" s="74">
        <v>14250</v>
      </c>
      <c r="V83" s="91">
        <v>1349021.3</v>
      </c>
      <c r="Y83" s="91">
        <v>266433.65000000002</v>
      </c>
      <c r="Z83" s="91">
        <v>138716.04</v>
      </c>
    </row>
    <row r="84" spans="1:27" x14ac:dyDescent="0.2">
      <c r="A84" s="253" t="s">
        <v>2993</v>
      </c>
      <c r="B84" s="90">
        <v>414221.83</v>
      </c>
      <c r="C84" s="90">
        <v>0</v>
      </c>
      <c r="D84" s="90">
        <v>938.05</v>
      </c>
      <c r="F84" s="253">
        <v>-42412.2</v>
      </c>
      <c r="G84" s="253">
        <v>191683.58</v>
      </c>
      <c r="I84" s="233">
        <v>19705</v>
      </c>
      <c r="N84" s="253">
        <v>44631.519999999997</v>
      </c>
      <c r="O84" s="253">
        <v>1831896</v>
      </c>
      <c r="Q84" s="74">
        <v>704089.68</v>
      </c>
      <c r="T84" s="74">
        <v>689660</v>
      </c>
      <c r="V84" s="91">
        <v>926339</v>
      </c>
      <c r="Y84" s="91">
        <v>96874.92</v>
      </c>
      <c r="Z84" s="91">
        <v>42424.2</v>
      </c>
    </row>
    <row r="85" spans="1:27" x14ac:dyDescent="0.2">
      <c r="A85" s="253" t="s">
        <v>2994</v>
      </c>
      <c r="B85" s="90">
        <v>156704.25</v>
      </c>
      <c r="C85" s="90">
        <v>29250</v>
      </c>
      <c r="D85" s="90">
        <v>18614.810000000001</v>
      </c>
      <c r="F85" s="253">
        <v>1755862.51</v>
      </c>
      <c r="G85" s="253">
        <v>2535460.1</v>
      </c>
      <c r="J85" s="233">
        <v>65000</v>
      </c>
      <c r="N85" s="253">
        <v>194278</v>
      </c>
      <c r="O85" s="253">
        <v>4000000</v>
      </c>
      <c r="Q85" s="74">
        <v>769054.35</v>
      </c>
      <c r="S85" s="74">
        <v>187.24</v>
      </c>
      <c r="T85" s="74">
        <v>463987.5</v>
      </c>
      <c r="U85" s="74">
        <v>58175</v>
      </c>
      <c r="V85" s="91">
        <v>855107.5</v>
      </c>
      <c r="Y85" s="91">
        <v>242188.6</v>
      </c>
      <c r="Z85" s="91">
        <v>124633.34</v>
      </c>
      <c r="AA85" s="91">
        <v>82251</v>
      </c>
    </row>
    <row r="86" spans="1:27" x14ac:dyDescent="0.2">
      <c r="A86" s="253" t="s">
        <v>3017</v>
      </c>
      <c r="B86" s="90">
        <v>0</v>
      </c>
      <c r="D86" s="90">
        <v>0</v>
      </c>
      <c r="E86" s="90">
        <v>0</v>
      </c>
      <c r="F86" s="253">
        <v>1065929.02</v>
      </c>
      <c r="G86" s="253">
        <v>1035996.15</v>
      </c>
      <c r="N86" s="253">
        <v>1021840.32</v>
      </c>
      <c r="O86" s="253">
        <v>31316.240000000002</v>
      </c>
      <c r="T86" s="74">
        <v>361088.76</v>
      </c>
      <c r="U86" s="74">
        <v>1756209.42</v>
      </c>
      <c r="V86" s="91">
        <v>368588.76</v>
      </c>
      <c r="X86" s="91">
        <v>20754</v>
      </c>
      <c r="Y86" s="91">
        <v>81955.42</v>
      </c>
      <c r="Z86" s="91">
        <v>597231.39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Sheet2</vt:lpstr>
      <vt:lpstr>2.สรุปคะแนน</vt:lpstr>
      <vt:lpstr>3. สรุปรวมราย CUP 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ผู้ใช้ Windows</cp:lastModifiedBy>
  <cp:lastPrinted>2020-05-27T06:35:55Z</cp:lastPrinted>
  <dcterms:created xsi:type="dcterms:W3CDTF">2018-02-08T06:24:17Z</dcterms:created>
  <dcterms:modified xsi:type="dcterms:W3CDTF">2020-05-27T07:30:26Z</dcterms:modified>
</cp:coreProperties>
</file>